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pivotTables/pivotTable1.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hidePivotFieldList="1"/>
  <mc:AlternateContent xmlns:mc="http://schemas.openxmlformats.org/markup-compatibility/2006">
    <mc:Choice Requires="x15">
      <x15ac:absPath xmlns:x15ac="http://schemas.microsoft.com/office/spreadsheetml/2010/11/ac" url="C:\Users\H15148\Desktop\"/>
    </mc:Choice>
  </mc:AlternateContent>
  <xr:revisionPtr revIDLastSave="0" documentId="8_{AD263CED-4DEB-4F23-9A5E-53BA7792F8F4}" xr6:coauthVersionLast="47" xr6:coauthVersionMax="47" xr10:uidLastSave="{00000000-0000-0000-0000-000000000000}"/>
  <bookViews>
    <workbookView xWindow="15210" yWindow="-16320" windowWidth="29040" windowHeight="15840" tabRatio="952" xr2:uid="{00000000-000D-0000-FFFF-FFFF00000000}"/>
  </bookViews>
  <sheets>
    <sheet name="Instructions" sheetId="11" r:id="rId1"/>
    <sheet name="Dev &amp; Contact Info" sheetId="15" r:id="rId2"/>
    <sheet name="Unit Mix" sheetId="12" r:id="rId3"/>
    <sheet name="Select City &amp; State" sheetId="6" r:id="rId4"/>
    <sheet name="Pivot Table 1" sheetId="22" state="hidden" r:id="rId5"/>
    <sheet name="TDC Limit calculations" sheetId="19" r:id="rId6"/>
    <sheet name="Permanent S&amp;U p3" sheetId="18" r:id="rId7"/>
    <sheet name="Permanent S&amp;U p1" sheetId="16" r:id="rId8"/>
    <sheet name="Permanent S&amp;U p2" sheetId="17" r:id="rId9"/>
    <sheet name="Match and Housing Resources" sheetId="20" r:id="rId10"/>
    <sheet name="MS Area Rejuv Resources" sheetId="21" r:id="rId11"/>
  </sheets>
  <definedNames>
    <definedName name="_xlnm._FilterDatabase" localSheetId="4" hidden="1">'Pivot Table 1'!$B$1:$U$1517</definedName>
    <definedName name="CSSrequest">#REF!</definedName>
    <definedName name="DemoBdgtRequest">#REF!</definedName>
    <definedName name="DemodUnitsNotReplcdOnSite">#REF!</definedName>
    <definedName name="ExtraDemoCost">#REF!</definedName>
    <definedName name="ExtraSiteCost">#REF!</definedName>
    <definedName name="MaxRevitGrant">#REF!</definedName>
    <definedName name="MaxTDCLimit">#REF!</definedName>
    <definedName name="NewPHUnitsBackOnSite">#REF!</definedName>
    <definedName name="OtherPHdevFundsOverTDC">#REF!</definedName>
    <definedName name="PcntUnitsNotReplOnSite">#REF!</definedName>
    <definedName name="_xlnm.Print_Area" localSheetId="1">'Dev &amp; Contact Info'!$A$1:$G$20</definedName>
    <definedName name="_xlnm.Print_Area" localSheetId="0">Instructions!$A$1:$Q$74</definedName>
    <definedName name="_xlnm.Print_Area" localSheetId="9">'Match and Housing Resources'!$A$2:$F$36</definedName>
    <definedName name="_xlnm.Print_Area" localSheetId="10">'MS Area Rejuv Resources'!$A$2:$F$36</definedName>
    <definedName name="_xlnm.Print_Area" localSheetId="7">'Permanent S&amp;U p1'!$A$1:$G$62</definedName>
    <definedName name="_xlnm.Print_Area" localSheetId="8">'Permanent S&amp;U p2'!$A$1:$G$34</definedName>
    <definedName name="_xlnm.Print_Area" localSheetId="6">'Permanent S&amp;U p3'!$A$1:$G$57</definedName>
    <definedName name="_xlnm.Print_Area" localSheetId="3">'Select City &amp; State'!$A$1:$H$74</definedName>
    <definedName name="_xlnm.Print_Area" localSheetId="5">'TDC Limit calculations'!$B$1:$G$56</definedName>
    <definedName name="_xlnm.Print_Area" localSheetId="2">'Unit Mix'!$A$1:$I$35</definedName>
    <definedName name="UnitsToBeDemolished">#REF!</definedName>
  </definedNames>
  <calcPr calcId="191029"/>
  <pivotCaches>
    <pivotCache cacheId="0"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 i="19" l="1"/>
  <c r="F7" i="12" l="1"/>
  <c r="C29" i="19" s="1"/>
  <c r="F5" i="12"/>
  <c r="C28" i="19" s="1"/>
  <c r="F42" i="19"/>
  <c r="F41" i="19"/>
  <c r="E6" i="19"/>
  <c r="E7" i="19"/>
  <c r="E8" i="19"/>
  <c r="E9" i="19"/>
  <c r="E10" i="19"/>
  <c r="E11" i="19"/>
  <c r="E12" i="19"/>
  <c r="E13" i="19"/>
  <c r="E14" i="19"/>
  <c r="E15" i="19"/>
  <c r="E16" i="19"/>
  <c r="E17" i="19"/>
  <c r="E18" i="19"/>
  <c r="E19" i="19"/>
  <c r="E20" i="19"/>
  <c r="E21" i="19"/>
  <c r="E22" i="19"/>
  <c r="E23" i="19"/>
  <c r="E24" i="19"/>
  <c r="E5" i="19"/>
  <c r="E33" i="19" s="1"/>
  <c r="E35" i="21"/>
  <c r="E35" i="20"/>
  <c r="A34" i="20"/>
  <c r="A33" i="20"/>
  <c r="A32" i="20"/>
  <c r="A31" i="20"/>
  <c r="A30" i="20"/>
  <c r="A29" i="20"/>
  <c r="A28" i="20"/>
  <c r="A27" i="20"/>
  <c r="A26" i="20"/>
  <c r="A25" i="20"/>
  <c r="A24" i="20"/>
  <c r="A23" i="20"/>
  <c r="A22" i="20"/>
  <c r="A21" i="20"/>
  <c r="A20" i="20"/>
  <c r="A19" i="20"/>
  <c r="A18" i="20"/>
  <c r="A17" i="20"/>
  <c r="A16" i="20"/>
  <c r="A15" i="20"/>
  <c r="A14" i="20"/>
  <c r="A13" i="20"/>
  <c r="A12" i="20"/>
  <c r="A11" i="20"/>
  <c r="A10" i="20"/>
  <c r="A9" i="20"/>
  <c r="A8" i="20"/>
  <c r="A7" i="20"/>
  <c r="A6" i="20"/>
  <c r="A5" i="20"/>
  <c r="E46" i="18"/>
  <c r="D46" i="18"/>
  <c r="C46" i="18"/>
  <c r="B46" i="18"/>
  <c r="F44" i="18"/>
  <c r="F43" i="18"/>
  <c r="F42" i="18"/>
  <c r="F41" i="18"/>
  <c r="F40" i="18"/>
  <c r="F39" i="18"/>
  <c r="F38" i="18"/>
  <c r="F37" i="18"/>
  <c r="F36" i="18"/>
  <c r="F35" i="18"/>
  <c r="F34" i="18"/>
  <c r="E28" i="18"/>
  <c r="F28" i="18" s="1"/>
  <c r="D28" i="18"/>
  <c r="C28" i="18"/>
  <c r="B28" i="18"/>
  <c r="F27" i="18"/>
  <c r="F26" i="18"/>
  <c r="F25" i="18"/>
  <c r="F24" i="18"/>
  <c r="F23" i="18"/>
  <c r="E18" i="18"/>
  <c r="D18" i="18"/>
  <c r="C18" i="18"/>
  <c r="B18" i="18"/>
  <c r="B20" i="18" s="1"/>
  <c r="B30" i="18" s="1"/>
  <c r="F17" i="18"/>
  <c r="F16" i="18"/>
  <c r="F15" i="18"/>
  <c r="E12" i="18"/>
  <c r="E20" i="18" s="1"/>
  <c r="E30" i="18" s="1"/>
  <c r="D12" i="18"/>
  <c r="C12" i="18"/>
  <c r="B12" i="18"/>
  <c r="F11" i="18"/>
  <c r="F10" i="18"/>
  <c r="C6" i="18"/>
  <c r="C5" i="18"/>
  <c r="A3" i="18"/>
  <c r="A2" i="18"/>
  <c r="E29" i="17"/>
  <c r="D29" i="17"/>
  <c r="D32" i="17" s="1"/>
  <c r="C29" i="17"/>
  <c r="B29" i="17"/>
  <c r="F27" i="17"/>
  <c r="F26" i="17"/>
  <c r="F24" i="17"/>
  <c r="F22" i="17"/>
  <c r="F20" i="17"/>
  <c r="F19" i="17"/>
  <c r="F18" i="17"/>
  <c r="F17" i="17"/>
  <c r="F16" i="17"/>
  <c r="F15" i="17"/>
  <c r="F14" i="17"/>
  <c r="F13" i="17"/>
  <c r="F12" i="17"/>
  <c r="F11" i="17"/>
  <c r="F10" i="17"/>
  <c r="F9" i="17"/>
  <c r="A3" i="17"/>
  <c r="A2" i="17"/>
  <c r="E59" i="16"/>
  <c r="D59" i="16"/>
  <c r="C59" i="16"/>
  <c r="B59" i="16"/>
  <c r="F57" i="16"/>
  <c r="F56" i="16"/>
  <c r="F55" i="16"/>
  <c r="F54" i="16"/>
  <c r="F53" i="16"/>
  <c r="F51" i="16"/>
  <c r="F50" i="16"/>
  <c r="F49" i="16"/>
  <c r="F48" i="16"/>
  <c r="F46" i="16"/>
  <c r="F45" i="16"/>
  <c r="F44" i="16"/>
  <c r="F43" i="16"/>
  <c r="F42" i="16"/>
  <c r="F41" i="16"/>
  <c r="F40" i="16"/>
  <c r="F39" i="16"/>
  <c r="F38" i="16"/>
  <c r="F36" i="16"/>
  <c r="F35" i="16"/>
  <c r="F33" i="16"/>
  <c r="F32" i="16"/>
  <c r="F31" i="16"/>
  <c r="F30" i="16"/>
  <c r="F29" i="16"/>
  <c r="F28" i="16"/>
  <c r="F27" i="16"/>
  <c r="F25" i="16"/>
  <c r="F24" i="16"/>
  <c r="F23" i="16"/>
  <c r="F21" i="16"/>
  <c r="F20" i="16"/>
  <c r="F19" i="16"/>
  <c r="F18" i="16"/>
  <c r="F17" i="16"/>
  <c r="F15" i="16"/>
  <c r="F14" i="16"/>
  <c r="F13" i="16"/>
  <c r="F11" i="16"/>
  <c r="F10" i="16"/>
  <c r="F8" i="16"/>
  <c r="A3" i="16"/>
  <c r="A2" i="16"/>
  <c r="H32" i="12"/>
  <c r="G32" i="12"/>
  <c r="F32" i="12"/>
  <c r="E32" i="12"/>
  <c r="F8" i="19"/>
  <c r="F15" i="19"/>
  <c r="F9" i="19"/>
  <c r="F5" i="19"/>
  <c r="F14" i="19"/>
  <c r="F12" i="19"/>
  <c r="F20" i="19"/>
  <c r="F18" i="19"/>
  <c r="F21" i="19"/>
  <c r="F11" i="19"/>
  <c r="F7" i="19"/>
  <c r="F24" i="19"/>
  <c r="F6" i="19"/>
  <c r="F23" i="19"/>
  <c r="F22" i="19"/>
  <c r="F10" i="19"/>
  <c r="F13" i="19"/>
  <c r="F16" i="19"/>
  <c r="F17" i="19"/>
  <c r="F19" i="19"/>
  <c r="C20" i="18" l="1"/>
  <c r="F12" i="18"/>
  <c r="B32" i="17"/>
  <c r="F36" i="19" s="1"/>
  <c r="F43" i="19" s="1"/>
  <c r="C32" i="17"/>
  <c r="F18" i="18"/>
  <c r="F46" i="18"/>
  <c r="F59" i="16"/>
  <c r="E32" i="17"/>
  <c r="D20" i="18"/>
  <c r="D30" i="18" s="1"/>
  <c r="D50" i="18" s="1"/>
  <c r="C30" i="18"/>
  <c r="F29" i="17"/>
  <c r="E50" i="18"/>
  <c r="F20" i="18"/>
  <c r="B50" i="18"/>
  <c r="G22" i="19"/>
  <c r="G12" i="19"/>
  <c r="G16" i="19"/>
  <c r="G5" i="19"/>
  <c r="G20" i="19"/>
  <c r="G6" i="19"/>
  <c r="G14" i="19"/>
  <c r="G19" i="19"/>
  <c r="G15" i="19"/>
  <c r="G24" i="19"/>
  <c r="G18" i="19"/>
  <c r="G13" i="19"/>
  <c r="G7" i="19"/>
  <c r="G21" i="19"/>
  <c r="G8" i="19"/>
  <c r="G11" i="19"/>
  <c r="G9" i="19"/>
  <c r="G23" i="19"/>
  <c r="G17" i="19"/>
  <c r="G10" i="19"/>
  <c r="F32" i="17" l="1"/>
  <c r="F30" i="18"/>
  <c r="C50" i="18"/>
  <c r="F50" i="18" s="1"/>
  <c r="F37" i="19"/>
  <c r="F38" i="19" s="1"/>
  <c r="G33" i="19"/>
  <c r="D49" i="19" l="1"/>
  <c r="C49" i="19"/>
</calcChain>
</file>

<file path=xl/sharedStrings.xml><?xml version="1.0" encoding="utf-8"?>
<sst xmlns="http://schemas.openxmlformats.org/spreadsheetml/2006/main" count="8687" uniqueCount="776">
  <si>
    <t>City</t>
  </si>
  <si>
    <t>Type</t>
  </si>
  <si>
    <t>Data</t>
  </si>
  <si>
    <t>Total</t>
  </si>
  <si>
    <t>Elevator</t>
  </si>
  <si>
    <t>Row House</t>
  </si>
  <si>
    <t>Walkup</t>
  </si>
  <si>
    <t xml:space="preserve">  </t>
  </si>
  <si>
    <t>StateName</t>
  </si>
  <si>
    <t>Bedrooms</t>
  </si>
  <si>
    <t>TDC/Grant Limitations Worksheet</t>
  </si>
  <si>
    <t>Detached/Semi-Detached</t>
  </si>
  <si>
    <t>&lt;-- Select your City from list here</t>
  </si>
  <si>
    <t>&lt;-- Select your State from list here</t>
  </si>
  <si>
    <t>Sum of 0 Bedrooms, TDC</t>
  </si>
  <si>
    <t>Sum of 1 Bedrooms, TDC</t>
  </si>
  <si>
    <t>Sum of 2 Bedrooms, TDC</t>
  </si>
  <si>
    <t>Sum of 3 Bedrooms, TDC</t>
  </si>
  <si>
    <t>Sum of 4 Bedrooms, TDC</t>
  </si>
  <si>
    <t>Sum of 5 Bedrooms, TDC</t>
  </si>
  <si>
    <t>Sum of 6 Bedrooms, TDC</t>
  </si>
  <si>
    <t>Sum of 0 Bedrooms, HCC</t>
  </si>
  <si>
    <t>Sum of 1 Bedrooms, HCC</t>
  </si>
  <si>
    <t>Sum of 2 Bedrooms, HCC</t>
  </si>
  <si>
    <t>Sum of 3 Bedrooms, HCC</t>
  </si>
  <si>
    <t>Sum of 4 Bedrooms, HCC</t>
  </si>
  <si>
    <t>Sum of 5 Bedrooms, HCC</t>
  </si>
  <si>
    <t>Sum of 6 Bedrooms, HCC</t>
  </si>
  <si>
    <t>ABILENE</t>
  </si>
  <si>
    <t>TEXAS</t>
  </si>
  <si>
    <t>Region Order</t>
  </si>
  <si>
    <t>RegionLabel</t>
  </si>
  <si>
    <t>StateAbbrev</t>
  </si>
  <si>
    <t>0 Bedrooms, HCC</t>
  </si>
  <si>
    <t>0 Bedrooms, TDC</t>
  </si>
  <si>
    <t>1 Bedrooms, HCC</t>
  </si>
  <si>
    <t>1 Bedrooms, TDC</t>
  </si>
  <si>
    <t>2 Bedrooms, HCC</t>
  </si>
  <si>
    <t>2 Bedrooms, TDC</t>
  </si>
  <si>
    <t>3 Bedrooms, HCC</t>
  </si>
  <si>
    <t>3 Bedrooms, TDC</t>
  </si>
  <si>
    <t>4 Bedrooms, HCC</t>
  </si>
  <si>
    <t>4 Bedrooms, TDC</t>
  </si>
  <si>
    <t>5 Bedrooms, HCC</t>
  </si>
  <si>
    <t>5 Bedrooms, TDC</t>
  </si>
  <si>
    <t>6 Bedrooms, HCC</t>
  </si>
  <si>
    <t>6 Bedrooms, TDC</t>
  </si>
  <si>
    <t>Region VI - Midsouth</t>
  </si>
  <si>
    <t>TX</t>
  </si>
  <si>
    <t>Region I - Northeast</t>
  </si>
  <si>
    <t>CONNECTICUT</t>
  </si>
  <si>
    <t>CT</t>
  </si>
  <si>
    <t>MAINE</t>
  </si>
  <si>
    <t>ME</t>
  </si>
  <si>
    <t>MASSACHUSETTS</t>
  </si>
  <si>
    <t>MA</t>
  </si>
  <si>
    <t>BOSTON</t>
  </si>
  <si>
    <t>WORCESTER</t>
  </si>
  <si>
    <t>NEW HAMPSHIRE</t>
  </si>
  <si>
    <t>NH</t>
  </si>
  <si>
    <t>RHODE ISLAND</t>
  </si>
  <si>
    <t>RI</t>
  </si>
  <si>
    <t>VERMONT</t>
  </si>
  <si>
    <t>VT</t>
  </si>
  <si>
    <t>Region II - Northeast</t>
  </si>
  <si>
    <t>NEW JERSEY</t>
  </si>
  <si>
    <t>NJ</t>
  </si>
  <si>
    <t>NEW YORK</t>
  </si>
  <si>
    <t>NY</t>
  </si>
  <si>
    <t>PUERTO RICO</t>
  </si>
  <si>
    <t>SAN JUAN</t>
  </si>
  <si>
    <t>VIRGIN ISLANDS</t>
  </si>
  <si>
    <t>VI</t>
  </si>
  <si>
    <t>ST. CROIX</t>
  </si>
  <si>
    <t>ST. THOMAS</t>
  </si>
  <si>
    <t>Region III -</t>
  </si>
  <si>
    <t>DOVER</t>
  </si>
  <si>
    <t>WILMINGTON</t>
  </si>
  <si>
    <t>DISTRICT OF COLUMBIA</t>
  </si>
  <si>
    <t>DC</t>
  </si>
  <si>
    <t>MARYLAND</t>
  </si>
  <si>
    <t>MD</t>
  </si>
  <si>
    <t>BALTIMORE</t>
  </si>
  <si>
    <t>HAGERSTOWN</t>
  </si>
  <si>
    <t>PENNSYLVANIA</t>
  </si>
  <si>
    <t>ALLENTOWN</t>
  </si>
  <si>
    <t>ALTOONA</t>
  </si>
  <si>
    <t>ERIE</t>
  </si>
  <si>
    <t>HARRISBURG</t>
  </si>
  <si>
    <t>JOHNSTOWN</t>
  </si>
  <si>
    <t>LANCASTER</t>
  </si>
  <si>
    <t>PHILADELPHIA</t>
  </si>
  <si>
    <t>PITTSBURGH</t>
  </si>
  <si>
    <t>READING</t>
  </si>
  <si>
    <t>SCRANTON</t>
  </si>
  <si>
    <t>YORK</t>
  </si>
  <si>
    <t>VIRGINIA</t>
  </si>
  <si>
    <t>VA</t>
  </si>
  <si>
    <t>CHARLOTTESVILLE</t>
  </si>
  <si>
    <t>NEWPORT NEWS</t>
  </si>
  <si>
    <t>NORFOLK</t>
  </si>
  <si>
    <t>RICHMOND</t>
  </si>
  <si>
    <t>WEST VIRGINIA</t>
  </si>
  <si>
    <t>WV</t>
  </si>
  <si>
    <t>BLUEFIELD</t>
  </si>
  <si>
    <t>CHARLESTON</t>
  </si>
  <si>
    <t>HUNTINGTON</t>
  </si>
  <si>
    <t>PARKERSBURG</t>
  </si>
  <si>
    <t>WHEELING</t>
  </si>
  <si>
    <t>Region IV - Southeast</t>
  </si>
  <si>
    <t>ALABAMA</t>
  </si>
  <si>
    <t>AL</t>
  </si>
  <si>
    <t>BIRMINGHAM</t>
  </si>
  <si>
    <t>DOTHAN</t>
  </si>
  <si>
    <t>FLORENCE</t>
  </si>
  <si>
    <t>HUNTSVILLE</t>
  </si>
  <si>
    <t>MOBILE</t>
  </si>
  <si>
    <t>MONTGOMERY</t>
  </si>
  <si>
    <t>TUSCALOOSA</t>
  </si>
  <si>
    <t>FLORIDA</t>
  </si>
  <si>
    <t>FL</t>
  </si>
  <si>
    <t>JACKSONVILLE</t>
  </si>
  <si>
    <t>MIAMI</t>
  </si>
  <si>
    <t>ORLANDO</t>
  </si>
  <si>
    <t>PENSACOLA</t>
  </si>
  <si>
    <t>TAMPA</t>
  </si>
  <si>
    <t>GEORGIA</t>
  </si>
  <si>
    <t>ALBANY</t>
  </si>
  <si>
    <t>ATLANTA</t>
  </si>
  <si>
    <t>AUGUSTA</t>
  </si>
  <si>
    <t>COLUMBUS</t>
  </si>
  <si>
    <t>MACON</t>
  </si>
  <si>
    <t>SAVANNAH</t>
  </si>
  <si>
    <t>VALDOSTA</t>
  </si>
  <si>
    <t>KENTUCKY</t>
  </si>
  <si>
    <t>KY</t>
  </si>
  <si>
    <t>ASHLAND</t>
  </si>
  <si>
    <t>COVINGTON</t>
  </si>
  <si>
    <t>LOUISVILLE</t>
  </si>
  <si>
    <t>OWENSBORO</t>
  </si>
  <si>
    <t>PADUCAH</t>
  </si>
  <si>
    <t>MISSISSIPPI</t>
  </si>
  <si>
    <t>MS</t>
  </si>
  <si>
    <t>GREENVILLE</t>
  </si>
  <si>
    <t>JACKSON</t>
  </si>
  <si>
    <t>NORTH CAROLINA</t>
  </si>
  <si>
    <t>NC</t>
  </si>
  <si>
    <t>ASHEVILLE</t>
  </si>
  <si>
    <t>CHARLOTTE</t>
  </si>
  <si>
    <t>DURHAM</t>
  </si>
  <si>
    <t>FAYETTEVILLE</t>
  </si>
  <si>
    <t>GREENSBORO</t>
  </si>
  <si>
    <t>RALEIGH</t>
  </si>
  <si>
    <t>WINSTON-SALEM</t>
  </si>
  <si>
    <t>SOUTH CAROLINA</t>
  </si>
  <si>
    <t>ANDERSON</t>
  </si>
  <si>
    <t>COLUMBIA</t>
  </si>
  <si>
    <t>ROCK HILL</t>
  </si>
  <si>
    <t>SPARTANBURG</t>
  </si>
  <si>
    <t>TENNESSEE</t>
  </si>
  <si>
    <t>TN</t>
  </si>
  <si>
    <t>CHATTANOOGA</t>
  </si>
  <si>
    <t>JOHNSON CITY</t>
  </si>
  <si>
    <t>KNOXVILLE</t>
  </si>
  <si>
    <t>MEMPHIS</t>
  </si>
  <si>
    <t>NASHVILLE</t>
  </si>
  <si>
    <t>Region V - Midwest</t>
  </si>
  <si>
    <t>ILLINOIS</t>
  </si>
  <si>
    <t>IL</t>
  </si>
  <si>
    <t>CHICAGO</t>
  </si>
  <si>
    <t>EAST ST. LOUIS</t>
  </si>
  <si>
    <t>SPRINGFIELD</t>
  </si>
  <si>
    <t>INDIANA</t>
  </si>
  <si>
    <t>IN</t>
  </si>
  <si>
    <t>BLOOMINGTON</t>
  </si>
  <si>
    <t>EVANSVILLE</t>
  </si>
  <si>
    <t>FORT WAYNE</t>
  </si>
  <si>
    <t>GARY</t>
  </si>
  <si>
    <t>INDIANAPOLIS</t>
  </si>
  <si>
    <t>LAFAYETTE</t>
  </si>
  <si>
    <t>SOUTH BEND</t>
  </si>
  <si>
    <t>TERRE HAUTE</t>
  </si>
  <si>
    <t>MICHIGAN</t>
  </si>
  <si>
    <t>MI</t>
  </si>
  <si>
    <t>ANN ARBOR</t>
  </si>
  <si>
    <t>BATTLE CREEK</t>
  </si>
  <si>
    <t>DETROIT</t>
  </si>
  <si>
    <t>FLINT</t>
  </si>
  <si>
    <t>GRAND RAPIDS</t>
  </si>
  <si>
    <t>LANSING</t>
  </si>
  <si>
    <t>SAGINAW</t>
  </si>
  <si>
    <t>TRAVERSE CITY</t>
  </si>
  <si>
    <t>MINNESOTA</t>
  </si>
  <si>
    <t>MN</t>
  </si>
  <si>
    <t>DULUTH</t>
  </si>
  <si>
    <t>MANKATO</t>
  </si>
  <si>
    <t>MINNEAPOLIS</t>
  </si>
  <si>
    <t>ROCHESTER</t>
  </si>
  <si>
    <t>ST. CLOUD</t>
  </si>
  <si>
    <t>OHIO</t>
  </si>
  <si>
    <t>OH</t>
  </si>
  <si>
    <t>AKRON</t>
  </si>
  <si>
    <t>CINCINNATI</t>
  </si>
  <si>
    <t>CLEVELAND</t>
  </si>
  <si>
    <t>DAYTON</t>
  </si>
  <si>
    <t>LORAIN</t>
  </si>
  <si>
    <t>MANSFIELD</t>
  </si>
  <si>
    <t>TOLEDO</t>
  </si>
  <si>
    <t>YOUNGSTOWN</t>
  </si>
  <si>
    <t>WISCONSIN</t>
  </si>
  <si>
    <t>WI</t>
  </si>
  <si>
    <t>EAU CLAIRE</t>
  </si>
  <si>
    <t>GREEN BAY</t>
  </si>
  <si>
    <t>MADISON</t>
  </si>
  <si>
    <t>MILWAUKEE</t>
  </si>
  <si>
    <t>SUPERIOR</t>
  </si>
  <si>
    <t>WAUSAU</t>
  </si>
  <si>
    <t>ARKANSAS</t>
  </si>
  <si>
    <t>AR</t>
  </si>
  <si>
    <t>FORT SMITH</t>
  </si>
  <si>
    <t>JONESBORO</t>
  </si>
  <si>
    <t>LITTLE ROCK</t>
  </si>
  <si>
    <t>TEXARKANA</t>
  </si>
  <si>
    <t>LOUISIANA</t>
  </si>
  <si>
    <t>LA</t>
  </si>
  <si>
    <t>ALEXANDRIA</t>
  </si>
  <si>
    <t>BATON ROUGE</t>
  </si>
  <si>
    <t>LAKE CHARLES</t>
  </si>
  <si>
    <t>MONROE</t>
  </si>
  <si>
    <t>NEW ORLEANS</t>
  </si>
  <si>
    <t>SHREVEPORT</t>
  </si>
  <si>
    <t>NEW MEXICO</t>
  </si>
  <si>
    <t>NM</t>
  </si>
  <si>
    <t>ALBUQUERQUE</t>
  </si>
  <si>
    <t>CLOVIS</t>
  </si>
  <si>
    <t>SANTA FE</t>
  </si>
  <si>
    <t>OKLAHOMA</t>
  </si>
  <si>
    <t>OK</t>
  </si>
  <si>
    <t>ARDMORE</t>
  </si>
  <si>
    <t>ENID</t>
  </si>
  <si>
    <t>LAWTON</t>
  </si>
  <si>
    <t>OKLAHOMA CITY</t>
  </si>
  <si>
    <t>TULSA</t>
  </si>
  <si>
    <t>AMARILLO</t>
  </si>
  <si>
    <t>AUSTIN</t>
  </si>
  <si>
    <t>BEAUMONT</t>
  </si>
  <si>
    <t>CORPUS CHRISTI</t>
  </si>
  <si>
    <t>EL PASO</t>
  </si>
  <si>
    <t>HOUSTON</t>
  </si>
  <si>
    <t>LAREDO</t>
  </si>
  <si>
    <t>LUBBOCK</t>
  </si>
  <si>
    <t>MIDLAND</t>
  </si>
  <si>
    <t>SAN ANGELO</t>
  </si>
  <si>
    <t>SAN ANTONIO</t>
  </si>
  <si>
    <t>TYLER</t>
  </si>
  <si>
    <t>VICTORIA</t>
  </si>
  <si>
    <t>WACO</t>
  </si>
  <si>
    <t>WICHITA FALLS</t>
  </si>
  <si>
    <t>Region VII - Midwest</t>
  </si>
  <si>
    <t>IOWA</t>
  </si>
  <si>
    <t>IA</t>
  </si>
  <si>
    <t>CEDAR RAPIDS</t>
  </si>
  <si>
    <t>COUNCIL BLUFFS</t>
  </si>
  <si>
    <t>DAVENPORT</t>
  </si>
  <si>
    <t>DES MOINES</t>
  </si>
  <si>
    <t>DUBUQUE</t>
  </si>
  <si>
    <t>MASON CITY</t>
  </si>
  <si>
    <t>SIOUX CITY</t>
  </si>
  <si>
    <t>WATERLOO</t>
  </si>
  <si>
    <t>KANSAS</t>
  </si>
  <si>
    <t>KANSAS CITY</t>
  </si>
  <si>
    <t>SALINA</t>
  </si>
  <si>
    <t>TOPEKA</t>
  </si>
  <si>
    <t>WICHITA</t>
  </si>
  <si>
    <t>MISSOURI</t>
  </si>
  <si>
    <t>MO</t>
  </si>
  <si>
    <t>CAPE GIRARDEAU</t>
  </si>
  <si>
    <t>JOPLIN</t>
  </si>
  <si>
    <t>ROLLA</t>
  </si>
  <si>
    <t>ST. JOSEPH</t>
  </si>
  <si>
    <t>ST. LOUIS</t>
  </si>
  <si>
    <t>NEBRASKA</t>
  </si>
  <si>
    <t>NE</t>
  </si>
  <si>
    <t>GRAND ISLAND</t>
  </si>
  <si>
    <t>LINCOLN</t>
  </si>
  <si>
    <t>NORTH PLATTE</t>
  </si>
  <si>
    <t>OMAHA</t>
  </si>
  <si>
    <t>Region VIII -</t>
  </si>
  <si>
    <t>COLORADO</t>
  </si>
  <si>
    <t>DENVER</t>
  </si>
  <si>
    <t>GRAND JUNCTION</t>
  </si>
  <si>
    <t>MONTANA</t>
  </si>
  <si>
    <t>MT</t>
  </si>
  <si>
    <t>BILLINGS</t>
  </si>
  <si>
    <t>GREAT FALLS</t>
  </si>
  <si>
    <t>HELENA</t>
  </si>
  <si>
    <t>MISSOULA</t>
  </si>
  <si>
    <t>NORTH DAKOTA</t>
  </si>
  <si>
    <t>ND</t>
  </si>
  <si>
    <t>BISMARCK</t>
  </si>
  <si>
    <t>FARGO</t>
  </si>
  <si>
    <t>SOUTH DAKOTA</t>
  </si>
  <si>
    <t>SD</t>
  </si>
  <si>
    <t>PIERRE</t>
  </si>
  <si>
    <t>RAPID CITY</t>
  </si>
  <si>
    <t>SIOUX FALLS</t>
  </si>
  <si>
    <t>UTAH</t>
  </si>
  <si>
    <t>SALT LAKE CITY</t>
  </si>
  <si>
    <t>WYOMING</t>
  </si>
  <si>
    <t>WY</t>
  </si>
  <si>
    <t>CASPER</t>
  </si>
  <si>
    <t>CHEYENNE</t>
  </si>
  <si>
    <t>Region IX - West</t>
  </si>
  <si>
    <t>ARIZONA</t>
  </si>
  <si>
    <t>AZ</t>
  </si>
  <si>
    <t>FLAGSTAFF</t>
  </si>
  <si>
    <t>KINGMAN</t>
  </si>
  <si>
    <t>PHOENIX</t>
  </si>
  <si>
    <t>TUCSON</t>
  </si>
  <si>
    <t>CALIFORNIA</t>
  </si>
  <si>
    <t>BAKERSFIELD</t>
  </si>
  <si>
    <t>EUREKA</t>
  </si>
  <si>
    <t>FRESNO</t>
  </si>
  <si>
    <t>LOS ANGELES</t>
  </si>
  <si>
    <t>MODESTO</t>
  </si>
  <si>
    <t>REDDING</t>
  </si>
  <si>
    <t>SACRAMENTO</t>
  </si>
  <si>
    <t>SAN BERNADINO</t>
  </si>
  <si>
    <t>SAN DIEGO</t>
  </si>
  <si>
    <t>SAN FRANCISCO</t>
  </si>
  <si>
    <t>SAN JOSE</t>
  </si>
  <si>
    <t>SANTA BARBARA</t>
  </si>
  <si>
    <t>SANTA CRUZ</t>
  </si>
  <si>
    <t>SANTA ROSA</t>
  </si>
  <si>
    <t>HAWAII</t>
  </si>
  <si>
    <t>HI</t>
  </si>
  <si>
    <t>GUAM</t>
  </si>
  <si>
    <t>HILO</t>
  </si>
  <si>
    <t>NEVADA</t>
  </si>
  <si>
    <t>NV</t>
  </si>
  <si>
    <t>LAS VEGAS</t>
  </si>
  <si>
    <t>RENO</t>
  </si>
  <si>
    <t>Region X - Northwest</t>
  </si>
  <si>
    <t>ALASKA</t>
  </si>
  <si>
    <t>AK</t>
  </si>
  <si>
    <t>ANCHORAGE</t>
  </si>
  <si>
    <t>FAIRBANKS</t>
  </si>
  <si>
    <t>JUNEAU</t>
  </si>
  <si>
    <t>KETCHIKAN</t>
  </si>
  <si>
    <t>IDAHO</t>
  </si>
  <si>
    <t>ID</t>
  </si>
  <si>
    <t>BOISE</t>
  </si>
  <si>
    <t>COEUR D'ALENE</t>
  </si>
  <si>
    <t>IDAHO FALLS</t>
  </si>
  <si>
    <t>POCATELLO</t>
  </si>
  <si>
    <t>OREGON</t>
  </si>
  <si>
    <t>OR</t>
  </si>
  <si>
    <t>BEND</t>
  </si>
  <si>
    <t>EUGENE</t>
  </si>
  <si>
    <t>PORTLAND</t>
  </si>
  <si>
    <t>WASHINGTON</t>
  </si>
  <si>
    <t>WA</t>
  </si>
  <si>
    <t>ABERDEEN</t>
  </si>
  <si>
    <t>LONGVIEW</t>
  </si>
  <si>
    <t>OLYMPIA</t>
  </si>
  <si>
    <t>SEATTLE</t>
  </si>
  <si>
    <t>SPOKANE</t>
  </si>
  <si>
    <t>YAKIMA</t>
  </si>
  <si>
    <t>HOPE VI Main Street
Application Data Sheet</t>
  </si>
  <si>
    <r>
      <t xml:space="preserve">U.S. Department of Housing
and Urban Development
</t>
    </r>
    <r>
      <rPr>
        <sz val="10"/>
        <rFont val="Helvetica"/>
        <family val="2"/>
      </rPr>
      <t>Office of Public and Indian Housing
Office of Urban Revitalization</t>
    </r>
  </si>
  <si>
    <t xml:space="preserve">
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HUD may not conduct or sponsor, and an applicant is not required to respond to,  a collection of information unless it displays a currently valid OMB control number.  Response to this collection of information is mandatory to obtain a benefit.  The information requested does not lend itself to confidentiality.  The information submitted in response to the Notice of Funding Availability for the HOPE VI Main Street Program is subject to the disclosure requirements of the Department of Housing and Urban Development Reform Act of 1989 (Public Law 101-235, approved December 15, 1989, 42 U.S.C. 3545), as amended.  Warning:  HUD will prosecute false claims and statements.  Conviction may result in the imposition of criminal and civil penalties.  (18 U.S.C. 1001, 1010, 1012, 31 U.S.C. 3729, 3802)</t>
  </si>
  <si>
    <t>Instructions: HOPE VI Main Street Application Data Sheet</t>
  </si>
  <si>
    <t xml:space="preserve">Tips: </t>
  </si>
  <si>
    <t>Enter information only into cells with blue borders.</t>
  </si>
  <si>
    <t xml:space="preserve">All other cells are locked, and all calculations are automated. </t>
  </si>
  <si>
    <t xml:space="preserve"> </t>
  </si>
  <si>
    <r>
      <t xml:space="preserve">Print these Instructions for easy reference, then begin at </t>
    </r>
    <r>
      <rPr>
        <b/>
        <sz val="10"/>
        <color indexed="10"/>
        <rFont val="Arial"/>
        <family val="2"/>
      </rPr>
      <t>Step 1</t>
    </r>
    <r>
      <rPr>
        <sz val="10"/>
        <color indexed="10"/>
        <rFont val="Arial"/>
        <family val="2"/>
      </rPr>
      <t>.</t>
    </r>
  </si>
  <si>
    <t>Step 2.  On the "Unit Mix" Page, Enter the Number of Each Type and Size of the Affordable Units that are Going to be Developed
as part of the Main Street Affordable Housing Project Funded through this NOFA.</t>
  </si>
  <si>
    <t xml:space="preserve">&gt; Select the appropriate column(s) for the proposed units based on structure type, size and development method.  </t>
  </si>
  <si>
    <t>•  Rent-to-Own units are to be counted as Rental Units.</t>
  </si>
  <si>
    <r>
      <t xml:space="preserve">•  Possible development methods are </t>
    </r>
    <r>
      <rPr>
        <u/>
        <sz val="10"/>
        <rFont val="Arial"/>
        <family val="2"/>
      </rPr>
      <t>Rehabilitation</t>
    </r>
    <r>
      <rPr>
        <sz val="11"/>
        <rFont val="Arial"/>
        <family val="2"/>
      </rPr>
      <t xml:space="preserve"> (of housing already owned by the applicant or partner owner entity only) or </t>
    </r>
    <r>
      <rPr>
        <u/>
        <sz val="10"/>
        <rFont val="Arial"/>
        <family val="2"/>
      </rPr>
      <t>New Construction</t>
    </r>
    <r>
      <rPr>
        <sz val="10"/>
        <rFont val="Arial"/>
        <family val="2"/>
      </rPr>
      <t xml:space="preserve">
   </t>
    </r>
    <r>
      <rPr>
        <u/>
        <sz val="10"/>
        <rFont val="Arial"/>
        <family val="2"/>
      </rPr>
      <t>(which includes acquisition</t>
    </r>
    <r>
      <rPr>
        <sz val="11"/>
        <rFont val="Arial"/>
        <family val="2"/>
      </rPr>
      <t xml:space="preserve"> of housing with or without rehabilitation).</t>
    </r>
  </si>
  <si>
    <t xml:space="preserve">&gt; Enter the number of units proposed, by Structure Type, in the appropriate row based on the Number of Bedrooms. </t>
  </si>
  <si>
    <t>•  TDC limit applies to all Main Street affordable housing project units where HOPE VI Main Street grant funds will be used for development.</t>
  </si>
  <si>
    <t>•  The TDC limit for rehabilitation of existing housing units is 90% of the published TDC limit for a given structure and unit type.</t>
  </si>
  <si>
    <t>-  The "TDC Limit calculations" worksheet reflects all such applicability as described above.</t>
  </si>
  <si>
    <t>•  Definitions of the structure types specified on the Unit Mix worksheet:</t>
  </si>
  <si>
    <t>-  Detached:  A structure that consists of a single living unit surrounded by permanent open space on all sides.</t>
  </si>
  <si>
    <t>-  Semi-detached:  A structure containing two living units separated by a common vertical wall.</t>
  </si>
  <si>
    <t>-  Elevator:  Any structure of four or more stories above ground in which an elevator is provided.</t>
  </si>
  <si>
    <t>-  Row House:  A structure containing three or more living units separated only by vertical walls.</t>
  </si>
  <si>
    <t>-  Walk-up:  A multi-level low-rise structure containing one or more living units, in which housing units are separated by a ceiling/floor from other housing units or mixed-use space.</t>
  </si>
  <si>
    <t>&gt; Entry areas for costs that are not allowable under the HOPE VI Main Street Program are grayed out.</t>
  </si>
  <si>
    <r>
      <t>form HUD-</t>
    </r>
    <r>
      <rPr>
        <b/>
        <sz val="10"/>
        <rFont val="Helvetica"/>
        <family val="2"/>
      </rPr>
      <t>52861</t>
    </r>
    <r>
      <rPr>
        <sz val="10"/>
        <rFont val="Helvetica"/>
        <family val="2"/>
      </rPr>
      <t xml:space="preserve"> (7/31/2011)</t>
    </r>
  </si>
  <si>
    <t xml:space="preserve"> &gt; Do not include construction financing that will be paid off when development is finished. Instead, include any permanent loans, grants or equity that are
    used to pay off the construction financing.  </t>
  </si>
  <si>
    <t>&gt; Click on the down arrow for City</t>
  </si>
  <si>
    <t>&gt; Click on the name of your city or your Metropolitan/Micropolitan Statistical Area</t>
  </si>
  <si>
    <t>- You can look up your MSA at OMB's website, http://www.census.gov/population/www/estimates/metrodef.html  or call your local HUD office.</t>
  </si>
  <si>
    <t xml:space="preserve"> &gt; Click "OK"</t>
  </si>
  <si>
    <t xml:space="preserve"> &gt; Click on the down arrow for State</t>
  </si>
  <si>
    <t xml:space="preserve"> &gt; Click on the name of your State</t>
  </si>
  <si>
    <t>&gt; Confirm that the HOPE VI Main Street grant funds and any other sources of Public Housing Capital Assistance funds are included.</t>
  </si>
  <si>
    <t xml:space="preserve">&gt; Confirm that sources of HOPE VI/Public Housing funds are equal to uses of HOPE VI/Public Housing funds.  </t>
  </si>
  <si>
    <t>&gt; Review the results of the TDC limit calculations.</t>
  </si>
  <si>
    <t xml:space="preserve">•  The TDC limit analysis results are shown on the lower left "TDC Limit calculations" worksheet.  </t>
  </si>
  <si>
    <t>&gt; The total value of the Match must be greater than 5 percent of the requested grant amount. It must be committed to the Main Street Affordable Housing Project.</t>
  </si>
  <si>
    <t xml:space="preserve">&gt; The total value of Main Street Area Rejuvenation Effort Leverage is measured in a Rating Factor. It includes both Main Street Affordable Housing Project Leverage that is not used </t>
  </si>
  <si>
    <t xml:space="preserve">     as Match and Main Street Area rejuvenation effort Leverage.  Again, it does NOT include the Match amount.</t>
  </si>
  <si>
    <t>&gt; To save this form so that your information cannot be changed without your permission:</t>
  </si>
  <si>
    <t>•  Click on the File menu, then on the Save As… menu item;</t>
  </si>
  <si>
    <t>•  In the upper right of the Save As window, click on Tools and then General Options;</t>
  </si>
  <si>
    <t>•  In the Save Options window, enter a password in the Password to Modify block, then click OK;</t>
  </si>
  <si>
    <t>•  In the Confirm Password window, re-enter the password to verify, then click OK;</t>
  </si>
  <si>
    <t>•  In the Save As… window, click Save;</t>
  </si>
  <si>
    <t>•  When prompted, click "Yes" to replace the form file with the password protected form file that you finished filling in.</t>
  </si>
  <si>
    <t>&gt; To submit this form as part of your application, follow the instructions in Section IV. of the HOPE VI Main Street NOFA</t>
  </si>
  <si>
    <r>
      <t xml:space="preserve">form </t>
    </r>
    <r>
      <rPr>
        <b/>
        <sz val="10"/>
        <rFont val="Helvetica"/>
        <family val="2"/>
      </rPr>
      <t xml:space="preserve">HUD-52861 </t>
    </r>
    <r>
      <rPr>
        <sz val="10"/>
        <rFont val="Helvetica"/>
        <family val="2"/>
      </rPr>
      <t>(7/31/2011)</t>
    </r>
  </si>
  <si>
    <t>Unit Mix and Accessibility Summary, Post-Revitalization</t>
  </si>
  <si>
    <t xml:space="preserve">Applicant (Local Govt.) Name: </t>
  </si>
  <si>
    <t xml:space="preserve">Main Street Rejuvenation Project Name: </t>
  </si>
  <si>
    <t>Rental Units</t>
  </si>
  <si>
    <t>Homeownership Units</t>
  </si>
  <si>
    <t xml:space="preserve"> Structure
 Type</t>
  </si>
  <si>
    <t xml:space="preserve"> Number of
 Bedrooms</t>
  </si>
  <si>
    <r>
      <t xml:space="preserve"> Rehabilitation</t>
    </r>
    <r>
      <rPr>
        <sz val="10"/>
        <rFont val="Helvetica"/>
        <family val="2"/>
      </rPr>
      <t xml:space="preserve">
 of Existing 
Applicant / Partnership Owned Housing</t>
    </r>
  </si>
  <si>
    <r>
      <t xml:space="preserve"> New Construction or Acquisition</t>
    </r>
    <r>
      <rPr>
        <sz val="10"/>
        <rFont val="Helvetica"/>
        <family val="2"/>
      </rPr>
      <t xml:space="preserve"> (with or without Rehabilitation)</t>
    </r>
  </si>
  <si>
    <t>Detached and Semi-Detached</t>
  </si>
  <si>
    <t>Walk-Up</t>
  </si>
  <si>
    <t xml:space="preserve">Totals: </t>
  </si>
  <si>
    <r>
      <t xml:space="preserve">form </t>
    </r>
    <r>
      <rPr>
        <b/>
        <sz val="10"/>
        <rFont val="Helvetica"/>
        <family val="2"/>
      </rPr>
      <t>HUD-52861</t>
    </r>
    <r>
      <rPr>
        <sz val="10"/>
        <rFont val="Helvetica"/>
        <family val="2"/>
      </rPr>
      <t xml:space="preserve"> (7/31/2011)</t>
    </r>
  </si>
  <si>
    <t>Uses ($)*</t>
  </si>
  <si>
    <t>HOPE VI
Main Street</t>
  </si>
  <si>
    <t>Other
Govt</t>
  </si>
  <si>
    <t>Tax Credit Equity</t>
  </si>
  <si>
    <t>Other Private Sector</t>
  </si>
  <si>
    <t>Administration</t>
  </si>
  <si>
    <t xml:space="preserve">  Administration</t>
  </si>
  <si>
    <t>Management Improvements</t>
  </si>
  <si>
    <t xml:space="preserve">  Management Improvements - Dev</t>
  </si>
  <si>
    <t xml:space="preserve">  Management Improvements - CSS</t>
  </si>
  <si>
    <t>Acquisition</t>
  </si>
  <si>
    <t xml:space="preserve">  Site Acquisition</t>
  </si>
  <si>
    <t xml:space="preserve">  Building Acquisition</t>
  </si>
  <si>
    <t xml:space="preserve">  Building Acquisition, Non-Dwelling</t>
  </si>
  <si>
    <t>Building Remediation/Demolition</t>
  </si>
  <si>
    <t xml:space="preserve">  Remediation, Dwelling Units/Site</t>
  </si>
  <si>
    <t xml:space="preserve">  Demolition, Interior</t>
  </si>
  <si>
    <t xml:space="preserve">  Remediation, Non-Dwelling Units</t>
  </si>
  <si>
    <t xml:space="preserve">  Demolition, Non-Dwelling Units</t>
  </si>
  <si>
    <t xml:space="preserve">  Demolition, Other</t>
  </si>
  <si>
    <t>Site Improvements</t>
  </si>
  <si>
    <t xml:space="preserve">  Site Remediation</t>
  </si>
  <si>
    <t xml:space="preserve">  Site Infrastructure (Utilities &amp; Roads)</t>
  </si>
  <si>
    <t xml:space="preserve">  Site Improvements (Other)</t>
  </si>
  <si>
    <t>Construction</t>
  </si>
  <si>
    <t xml:space="preserve">  Dwelling Structures - Hard Costs</t>
  </si>
  <si>
    <t xml:space="preserve">  Non-Dwelling - Hard Costs</t>
  </si>
  <si>
    <t xml:space="preserve">  General Requirements</t>
  </si>
  <si>
    <t xml:space="preserve">  Builder’s Profit</t>
  </si>
  <si>
    <t xml:space="preserve">  Builder’s Overhead</t>
  </si>
  <si>
    <t xml:space="preserve">  Bond Premium</t>
  </si>
  <si>
    <t xml:space="preserve">  Hard Cost Contingency</t>
  </si>
  <si>
    <t>Equipment</t>
  </si>
  <si>
    <t xml:space="preserve">  Dwelling Equipment</t>
  </si>
  <si>
    <t xml:space="preserve">  Non-Dwelling Equipment</t>
  </si>
  <si>
    <t>Professional Fees/Consultant Services</t>
  </si>
  <si>
    <t xml:space="preserve">  Program Management Services</t>
  </si>
  <si>
    <t xml:space="preserve">  Architectural</t>
  </si>
  <si>
    <t xml:space="preserve">  Engineering</t>
  </si>
  <si>
    <t xml:space="preserve">  Construction Management Services</t>
  </si>
  <si>
    <t xml:space="preserve">  Appraisal</t>
  </si>
  <si>
    <t xml:space="preserve">  Environmental</t>
  </si>
  <si>
    <t xml:space="preserve">  Market Study</t>
  </si>
  <si>
    <t xml:space="preserve">  Historic Preservation Documentation</t>
  </si>
  <si>
    <t xml:space="preserve">  Other</t>
  </si>
  <si>
    <t>Legal</t>
  </si>
  <si>
    <t xml:space="preserve">  Organizational</t>
  </si>
  <si>
    <t xml:space="preserve">  Syndication</t>
  </si>
  <si>
    <t xml:space="preserve">  Main Street Outside Counsel</t>
  </si>
  <si>
    <t>Tax Credits</t>
  </si>
  <si>
    <t xml:space="preserve">  Accounting</t>
  </si>
  <si>
    <t xml:space="preserve">  Tax Credit Application</t>
  </si>
  <si>
    <t xml:space="preserve">  Tax Credit Monitoring Fee</t>
  </si>
  <si>
    <t>Page 1 Total</t>
  </si>
  <si>
    <t xml:space="preserve">Other Development Costs </t>
  </si>
  <si>
    <t>(Soft Costs)</t>
  </si>
  <si>
    <t xml:space="preserve">  Accounting Fees</t>
  </si>
  <si>
    <t xml:space="preserve">  Financing Fees</t>
  </si>
  <si>
    <t xml:space="preserve">  Permit Fees</t>
  </si>
  <si>
    <t xml:space="preserve">  Title/Recording/Settlement Fees</t>
  </si>
  <si>
    <t xml:space="preserve">  Real Estate Taxes During Construction</t>
  </si>
  <si>
    <t xml:space="preserve">  Insurance During Construction</t>
  </si>
  <si>
    <t xml:space="preserve">  Interest During Construction</t>
  </si>
  <si>
    <t xml:space="preserve">  Bridge Loan Interest</t>
  </si>
  <si>
    <t xml:space="preserve">  Marking/Rent-up Expenses</t>
  </si>
  <si>
    <t xml:space="preserve">  Reserves</t>
  </si>
  <si>
    <t xml:space="preserve">  Soft Cost Contingency</t>
  </si>
  <si>
    <t>Relocation</t>
  </si>
  <si>
    <t xml:space="preserve">  Relocation Costs</t>
  </si>
  <si>
    <t>Developer Fee</t>
  </si>
  <si>
    <t xml:space="preserve">  Developer Fee</t>
  </si>
  <si>
    <t>Reserves</t>
  </si>
  <si>
    <t xml:space="preserve">  Operating Reserve</t>
  </si>
  <si>
    <t xml:space="preserve">  Other Reserves</t>
  </si>
  <si>
    <t>Page 2 Total</t>
  </si>
  <si>
    <t>GRAND TOTAL USES:</t>
  </si>
  <si>
    <t xml:space="preserve">Organization Name :  </t>
  </si>
  <si>
    <t xml:space="preserve">Email: </t>
  </si>
  <si>
    <t xml:space="preserve">Phone:  </t>
  </si>
  <si>
    <t>Sources ($)</t>
  </si>
  <si>
    <t>Public Housing Funds</t>
  </si>
  <si>
    <t xml:space="preserve">  HOPE VI Main Street</t>
  </si>
  <si>
    <t xml:space="preserve">  Public Housing </t>
  </si>
  <si>
    <t>Sub-Total</t>
  </si>
  <si>
    <t>Other HUD Funds</t>
  </si>
  <si>
    <t xml:space="preserve">  HOME</t>
  </si>
  <si>
    <t xml:space="preserve">  CDBG</t>
  </si>
  <si>
    <t xml:space="preserve">  Other Funds</t>
  </si>
  <si>
    <t>Total HUD Funds</t>
  </si>
  <si>
    <t>Non-HUD Public Funds</t>
  </si>
  <si>
    <t xml:space="preserve">  State Funds</t>
  </si>
  <si>
    <t xml:space="preserve">  Local Funds</t>
  </si>
  <si>
    <t>Total Public Funds</t>
  </si>
  <si>
    <t xml:space="preserve">  Private Funds</t>
  </si>
  <si>
    <t xml:space="preserve">  Tax Exempt Bonds</t>
  </si>
  <si>
    <t xml:space="preserve">  Taxable Bonds</t>
  </si>
  <si>
    <t xml:space="preserve">  Private LIHTC</t>
  </si>
  <si>
    <t xml:space="preserve">  Other Equity</t>
  </si>
  <si>
    <t xml:space="preserve">  Homebuyer Down Payment</t>
  </si>
  <si>
    <t xml:space="preserve">  Donations/Grants</t>
  </si>
  <si>
    <t xml:space="preserve">  Private Lender</t>
  </si>
  <si>
    <t xml:space="preserve">  Other:</t>
  </si>
  <si>
    <t>Total Private Funds</t>
  </si>
  <si>
    <t>Total Sources</t>
  </si>
  <si>
    <t xml:space="preserve">
Permanent Sources and Uses
For the HOPE VI Main Street Affordable Housing Project</t>
  </si>
  <si>
    <r>
      <t xml:space="preserve">Total Development Cost (TDC) Limit Calculations
</t>
    </r>
    <r>
      <rPr>
        <sz val="12"/>
        <rFont val="Helvetica"/>
        <family val="2"/>
      </rPr>
      <t>(NOTE: Housing Cost Cap does not apply to the HOPE VI Main Street program)</t>
    </r>
  </si>
  <si>
    <t>Unit Mix (Note: entered from the "Unit Mix" worksheet)</t>
  </si>
  <si>
    <t>TDC Limits</t>
  </si>
  <si>
    <t>Structure Type</t>
  </si>
  <si>
    <t xml:space="preserve"> BRs</t>
  </si>
  <si>
    <t>Units</t>
  </si>
  <si>
    <r>
      <t>Per Unit</t>
    </r>
    <r>
      <rPr>
        <sz val="9"/>
        <rFont val="Arial"/>
        <family val="2"/>
      </rPr>
      <t xml:space="preserve"> </t>
    </r>
  </si>
  <si>
    <t xml:space="preserve">Total </t>
  </si>
  <si>
    <t>HOPE VI Main Street Sources and Uses Comparison Check</t>
  </si>
  <si>
    <t>Total HOPE VI Main Street Grant Permanent Uses</t>
  </si>
  <si>
    <t>Total HOPE VI Main Street Grant Permanent Sources</t>
  </si>
  <si>
    <t>Total PH Sources must equal Total PH Uses.</t>
  </si>
  <si>
    <t>HOPE VI Main Street Costs NOT included in TDC</t>
  </si>
  <si>
    <t>Community &amp; Supportive Services ("CSS")</t>
  </si>
  <si>
    <t>Total Uses of Public Housing Capital Assistance Subject to TDC Limit</t>
  </si>
  <si>
    <t>HOPE VI Main Street Total Development Cost Limit Analysis:</t>
  </si>
  <si>
    <r>
      <t xml:space="preserve">form </t>
    </r>
    <r>
      <rPr>
        <b/>
        <sz val="10"/>
        <rFont val="Helvetica"/>
        <family val="2"/>
      </rPr>
      <t>HUD-52861</t>
    </r>
    <r>
      <rPr>
        <sz val="10"/>
        <rFont val="Helvetica"/>
        <family val="2"/>
      </rPr>
      <t xml:space="preserve"> (7/30/2011)</t>
    </r>
  </si>
  <si>
    <t>Match Resources</t>
  </si>
  <si>
    <t>Source of Leverage</t>
  </si>
  <si>
    <t>Resource Contact</t>
  </si>
  <si>
    <t>Resource Phone</t>
  </si>
  <si>
    <t xml:space="preserve">Dollar Value </t>
  </si>
  <si>
    <t>Cash or
In-Kind Svc.</t>
  </si>
  <si>
    <t>Main Street Area Rejuvenation Effort Leverage Resources</t>
  </si>
  <si>
    <t>Step 6.  Using the Drop-down Lists Provided, Select the City (or Metropolitan Area) and State</t>
  </si>
  <si>
    <t xml:space="preserve"> that is located nearest to the Main Street Area rejuvenation effort.</t>
  </si>
  <si>
    <t xml:space="preserve">Note 1:  When you select a valid City/State combination, this table will show the TDC limits from the above-referenced HUD Notice.  </t>
  </si>
  <si>
    <t>Note 2:  If the desired City/State combination is not included in the list here, contact the local HUD Field Office.  They will assist in determining the most appropriate City/State combination.</t>
  </si>
  <si>
    <t>Note 3:  Total Development Cost limits from this table will be transferred automatically to the "TDC Limit calculations" worksheet.</t>
  </si>
  <si>
    <t>Extraordinary Site Costs (Requires Licensed Architect Letter)</t>
  </si>
  <si>
    <t>Total units and Total TDC</t>
  </si>
  <si>
    <t>Main Street Affordable Housing Project Information</t>
  </si>
  <si>
    <t xml:space="preserve">Local Government (Grantee) Name:  </t>
  </si>
  <si>
    <t xml:space="preserve">Name of Person that Completed Form:  </t>
  </si>
  <si>
    <t>Step 1.  On the "Dev &amp; Contact Info" page, fill in the required information.</t>
  </si>
  <si>
    <t>Fill Out for Grant Application Only, not for Development Plan Approval</t>
  </si>
  <si>
    <t xml:space="preserve">Step 3.  On the three "Permanent S&amp;U" Pages, Fill in All Proposed Main Street Affordable Housing Project Costs that Will Have Been Incurred by the End of Development and All Sources of Funding that Paid for Those Costs.  </t>
  </si>
  <si>
    <t>Step 4.  On the "Select City and State" Page, Choose the Applicant's City and State</t>
  </si>
  <si>
    <t>Step 5.  Confirm that Sources are Equal to Uses</t>
  </si>
  <si>
    <r>
      <t xml:space="preserve">Step 6. Review TDC Limit Calculation Results </t>
    </r>
    <r>
      <rPr>
        <sz val="10"/>
        <color indexed="10"/>
        <rFont val="Arial"/>
        <family val="2"/>
      </rPr>
      <t>(note that HCC does not apply to the HOPE VI Main Street program)</t>
    </r>
  </si>
  <si>
    <t>Step 7.  Enter All Match and All Leverage Resources</t>
  </si>
  <si>
    <t xml:space="preserve">Step 8.  Save and Submit this Form With Your Application </t>
  </si>
  <si>
    <t>form HUD-52861 (7/31/2011)</t>
  </si>
  <si>
    <t>Page 11 of 11</t>
  </si>
  <si>
    <t>Page 10 of 11</t>
  </si>
  <si>
    <t>Page 9 of 11</t>
  </si>
  <si>
    <t>Page 8 of 11</t>
  </si>
  <si>
    <t>Page 6 of 11</t>
  </si>
  <si>
    <t>Page 7 of 11</t>
  </si>
  <si>
    <t>Page 4 of 11</t>
  </si>
  <si>
    <t>Step 2.  Enter the Number of Units of Each Type and Size that are to be Developed in the Main Street Affordable Housing Project Funded Through this NOFA.</t>
  </si>
  <si>
    <t>Page 3 of 11</t>
  </si>
  <si>
    <t>Page 2 of 11</t>
  </si>
  <si>
    <t>Page 1 of 11</t>
  </si>
  <si>
    <r>
      <t xml:space="preserve">HOPE VI Main Street Cost as a Percentage of the TDC Limit. 
</t>
    </r>
    <r>
      <rPr>
        <sz val="10"/>
        <color indexed="10"/>
        <rFont val="Helvetica"/>
        <family val="2"/>
      </rPr>
      <t>For calculation of this NOFA's grant amount, maximum grant amount will be the lesser of TDC or the maximum grant amount as stated in the Notice of Funding Availability (100% or less).</t>
    </r>
    <r>
      <rPr>
        <sz val="10"/>
        <rFont val="Helvetica"/>
        <family val="2"/>
      </rPr>
      <t xml:space="preserve">
</t>
    </r>
    <r>
      <rPr>
        <sz val="10"/>
        <color indexed="62"/>
        <rFont val="Helvetica"/>
        <family val="2"/>
      </rPr>
      <t>For cost control calculation and grant closeout, the TDC that is based on the mix of developed Main Street units must meet or exceed the grant amount (100% or more).</t>
    </r>
  </si>
  <si>
    <t>BRIDGEPORT</t>
  </si>
  <si>
    <t>HARTFORD</t>
  </si>
  <si>
    <t>NEW HAVEN</t>
  </si>
  <si>
    <t>NEW LONDON</t>
  </si>
  <si>
    <t>BANGOR</t>
  </si>
  <si>
    <t>LEWISTON</t>
  </si>
  <si>
    <t>WATERVILLE</t>
  </si>
  <si>
    <t>CONCORD</t>
  </si>
  <si>
    <t>KEENE</t>
  </si>
  <si>
    <t>MANCHESTER</t>
  </si>
  <si>
    <t>NASHUA</t>
  </si>
  <si>
    <t>PORTSMOUTH</t>
  </si>
  <si>
    <t>PROVIDENCE</t>
  </si>
  <si>
    <t>BRATTLEBORO</t>
  </si>
  <si>
    <t>BURLINGTON</t>
  </si>
  <si>
    <t>MONTPELIER</t>
  </si>
  <si>
    <t>RUTLAND</t>
  </si>
  <si>
    <t>ATLANTIC CITY</t>
  </si>
  <si>
    <t>CAMDEN</t>
  </si>
  <si>
    <t>NEWARK</t>
  </si>
  <si>
    <t>TRENTON</t>
  </si>
  <si>
    <t>VINELAND</t>
  </si>
  <si>
    <t>BINGHAMTON</t>
  </si>
  <si>
    <t>BUFFALO</t>
  </si>
  <si>
    <t>ELMIRA</t>
  </si>
  <si>
    <t>JAMESTOWN</t>
  </si>
  <si>
    <t>PLATTSBURGH</t>
  </si>
  <si>
    <t>POUGHKEEPSIE</t>
  </si>
  <si>
    <t>SYRACUSE</t>
  </si>
  <si>
    <t>FORT WORTH</t>
  </si>
  <si>
    <t>PR</t>
  </si>
  <si>
    <t>DELAWARE</t>
  </si>
  <si>
    <t>DE</t>
  </si>
  <si>
    <t>GA</t>
  </si>
  <si>
    <t>MERIDEN</t>
  </si>
  <si>
    <t>NEW BRITAIN</t>
  </si>
  <si>
    <t>STAMFORD</t>
  </si>
  <si>
    <t>WATERBURY</t>
  </si>
  <si>
    <t>LAWRENCE</t>
  </si>
  <si>
    <t>LOWELL</t>
  </si>
  <si>
    <t>NEW BEDFORD</t>
  </si>
  <si>
    <t>PITTSFIELD</t>
  </si>
  <si>
    <t>LITTLETON</t>
  </si>
  <si>
    <t>NEWPORT</t>
  </si>
  <si>
    <t>TWIN FALLS</t>
  </si>
  <si>
    <t>KLAMATH FALLS</t>
  </si>
  <si>
    <t>MEDFORD</t>
  </si>
  <si>
    <t>PENDLETON</t>
  </si>
  <si>
    <t>SALEM</t>
  </si>
  <si>
    <t>EVERETT</t>
  </si>
  <si>
    <t>TACOMA</t>
  </si>
  <si>
    <t>VANCOUVER</t>
  </si>
  <si>
    <t>WENATCHEE</t>
  </si>
  <si>
    <t>GQ</t>
  </si>
  <si>
    <t>ELIZABETH</t>
  </si>
  <si>
    <t>HACKENSACK</t>
  </si>
  <si>
    <t>JERSEY CITY</t>
  </si>
  <si>
    <t>NEW BRUNSWICK</t>
  </si>
  <si>
    <t>PATERSON</t>
  </si>
  <si>
    <t>BRONX</t>
  </si>
  <si>
    <t>BROOKLYN</t>
  </si>
  <si>
    <t>KINGSTON</t>
  </si>
  <si>
    <t>NIAGARA FALLS</t>
  </si>
  <si>
    <t>QUEENS</t>
  </si>
  <si>
    <t>SCHENECTADY</t>
  </si>
  <si>
    <t>STATEN ISLAND</t>
  </si>
  <si>
    <t>UTICA</t>
  </si>
  <si>
    <t>WATERTOWN</t>
  </si>
  <si>
    <t>YONKERS</t>
  </si>
  <si>
    <t>ST. JOHN</t>
  </si>
  <si>
    <t>CUMBERLAND</t>
  </si>
  <si>
    <t>SILVER SPRING</t>
  </si>
  <si>
    <t>PA</t>
  </si>
  <si>
    <t>NORRISTOWN</t>
  </si>
  <si>
    <t>STATE COLLEGE</t>
  </si>
  <si>
    <t>WILKES-BARRE</t>
  </si>
  <si>
    <t>WILLIAMSPORT</t>
  </si>
  <si>
    <t>ARLINGTON</t>
  </si>
  <si>
    <t>FREDERICKSBURG</t>
  </si>
  <si>
    <t>LYNCHBURG</t>
  </si>
  <si>
    <t>PETERSBURG</t>
  </si>
  <si>
    <t>ROANOKE</t>
  </si>
  <si>
    <t>WINCHESTER</t>
  </si>
  <si>
    <t>BECKLEY</t>
  </si>
  <si>
    <t>CLARKSBURG</t>
  </si>
  <si>
    <t>MORGANTOWN</t>
  </si>
  <si>
    <t>ANNISTON</t>
  </si>
  <si>
    <t>GADSDEN</t>
  </si>
  <si>
    <t>PHENIX CITY</t>
  </si>
  <si>
    <t>DAYTONA BEACH</t>
  </si>
  <si>
    <t>FORT MYERS</t>
  </si>
  <si>
    <t>GAINESVILLE</t>
  </si>
  <si>
    <t>LAKELAND</t>
  </si>
  <si>
    <t>PANAMA CITY</t>
  </si>
  <si>
    <t>SARASOTA</t>
  </si>
  <si>
    <t>TALLAHASSEE</t>
  </si>
  <si>
    <t>ATHENS</t>
  </si>
  <si>
    <t>BOWLING GREEN</t>
  </si>
  <si>
    <t>FRANKFORT</t>
  </si>
  <si>
    <t>LEXINGTON</t>
  </si>
  <si>
    <t>BILOXI</t>
  </si>
  <si>
    <t>LAUREL</t>
  </si>
  <si>
    <t>MERIDIAN</t>
  </si>
  <si>
    <t>TUPELO</t>
  </si>
  <si>
    <t>GASTONIA</t>
  </si>
  <si>
    <t>HICKORY</t>
  </si>
  <si>
    <t>ROCKY MOUNT</t>
  </si>
  <si>
    <t>SC</t>
  </si>
  <si>
    <t>CARBONDALE</t>
  </si>
  <si>
    <t>CENTRALIA</t>
  </si>
  <si>
    <t>CHAMPAIGN</t>
  </si>
  <si>
    <t>DECATUR</t>
  </si>
  <si>
    <t>GALESBURG</t>
  </si>
  <si>
    <t>JOLIET</t>
  </si>
  <si>
    <t>KANKAKEE</t>
  </si>
  <si>
    <t>PEORIA</t>
  </si>
  <si>
    <t>QUINCY</t>
  </si>
  <si>
    <t>ROCK ISLAND</t>
  </si>
  <si>
    <t>ROCKFORD</t>
  </si>
  <si>
    <t>KOKOMO</t>
  </si>
  <si>
    <t>MUNCIE</t>
  </si>
  <si>
    <t>BAY CITY</t>
  </si>
  <si>
    <t>KALAMAZOO</t>
  </si>
  <si>
    <t>MUSKEGON</t>
  </si>
  <si>
    <t>BRAINERD</t>
  </si>
  <si>
    <t>SAINT PAUL</t>
  </si>
  <si>
    <t>CANTON</t>
  </si>
  <si>
    <t>HAMILTON</t>
  </si>
  <si>
    <t>LIMA</t>
  </si>
  <si>
    <t>MARION</t>
  </si>
  <si>
    <t>BELOIT</t>
  </si>
  <si>
    <t>KENOSHA</t>
  </si>
  <si>
    <t>LA CROSSE</t>
  </si>
  <si>
    <t>OSHKOSH</t>
  </si>
  <si>
    <t>RACINE</t>
  </si>
  <si>
    <t>HOT SPRINGS</t>
  </si>
  <si>
    <t>WEST MEMPHIS</t>
  </si>
  <si>
    <t>FARMINGTON</t>
  </si>
  <si>
    <t>GALLUP</t>
  </si>
  <si>
    <t>LAS CRUCES</t>
  </si>
  <si>
    <t>ROSWELL</t>
  </si>
  <si>
    <t>DALLAS</t>
  </si>
  <si>
    <t>GALVESTON</t>
  </si>
  <si>
    <t>FORT DODGE</t>
  </si>
  <si>
    <t>KS</t>
  </si>
  <si>
    <t>DODGE CITY</t>
  </si>
  <si>
    <t>FORT SCOTT</t>
  </si>
  <si>
    <t>HAYS</t>
  </si>
  <si>
    <t>LIBERAL</t>
  </si>
  <si>
    <t>JEFFERSON CITY</t>
  </si>
  <si>
    <t>CO</t>
  </si>
  <si>
    <t>BOULDER</t>
  </si>
  <si>
    <t>COLORADO SPRINGS</t>
  </si>
  <si>
    <t>DURANGO</t>
  </si>
  <si>
    <t>FORT COLLINS</t>
  </si>
  <si>
    <t>GREELEY</t>
  </si>
  <si>
    <t>MONTROSE</t>
  </si>
  <si>
    <t>PUEBLO</t>
  </si>
  <si>
    <t>BUTTE</t>
  </si>
  <si>
    <t>GRAND FORKS</t>
  </si>
  <si>
    <t>MINOT</t>
  </si>
  <si>
    <t>WILLISTON</t>
  </si>
  <si>
    <t>MITCHELL</t>
  </si>
  <si>
    <t>UT</t>
  </si>
  <si>
    <t>OGDEN</t>
  </si>
  <si>
    <t>PROVO</t>
  </si>
  <si>
    <t>ROCK SPRINGS</t>
  </si>
  <si>
    <t>SHERIDAN</t>
  </si>
  <si>
    <t>PRESCOTT</t>
  </si>
  <si>
    <t>CA</t>
  </si>
  <si>
    <t>MARYSVILLE</t>
  </si>
  <si>
    <t>PALM SPRINGS</t>
  </si>
  <si>
    <t>RIVERSIDE</t>
  </si>
  <si>
    <t>SALINAS</t>
  </si>
  <si>
    <t>SAN LUIS OBISPO</t>
  </si>
  <si>
    <t>SAN MATEO</t>
  </si>
  <si>
    <t>STOCKTON</t>
  </si>
  <si>
    <t>SUSANVILLE</t>
  </si>
  <si>
    <t>CARSON CITY</t>
  </si>
  <si>
    <t>ELKO</t>
  </si>
  <si>
    <t>This workbook utilizes the PIH TDC Notice numbered:</t>
  </si>
  <si>
    <t>PIH 2011-38 (HA)</t>
  </si>
  <si>
    <t xml:space="preserve">The Notice expires when amended or supersceded, and it hasn't been yet. </t>
  </si>
  <si>
    <t>This workbook uses the TDC rules and limits published in HUD Notice: 2011-38 (HA) updated annually with HUD's most recently published TDC Limits, which can be found at 
https://www.hud.gov/program_offices/public_indian_housing/programs/ph/capfund</t>
  </si>
  <si>
    <t>Sort Order</t>
  </si>
  <si>
    <t xml:space="preserve">This workbook has been updated to include 2021 TDC limits </t>
  </si>
  <si>
    <t xml:space="preserve"> OMB Approval No. 2577-0208
 (exp. 10/31/2025)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</si>
</sst>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00_);\(&quot;$&quot;#,##0.00\);[Blue]\(0\)"/>
    <numFmt numFmtId="167" formatCode="0.0%"/>
    <numFmt numFmtId="168" formatCode="&quot;$&quot;#,##0.00;\(&quot;$&quot;#,##0.00\)"/>
  </numFmts>
  <fonts count="49" x14ac:knownFonts="1">
    <font>
      <sz val="11"/>
      <name val="Arial"/>
    </font>
    <font>
      <b/>
      <sz val="11"/>
      <name val="Arial"/>
      <family val="2"/>
    </font>
    <font>
      <sz val="11"/>
      <name val="Arial"/>
      <family val="2"/>
    </font>
    <font>
      <b/>
      <sz val="10"/>
      <name val="Arial"/>
      <family val="2"/>
    </font>
    <font>
      <b/>
      <sz val="10"/>
      <color indexed="10"/>
      <name val="Arial"/>
      <family val="2"/>
    </font>
    <font>
      <sz val="10"/>
      <name val="Arial"/>
      <family val="2"/>
    </font>
    <font>
      <sz val="9"/>
      <name val="Arial"/>
      <family val="2"/>
    </font>
    <font>
      <b/>
      <sz val="14"/>
      <color indexed="10"/>
      <name val="Arial"/>
      <family val="2"/>
    </font>
    <font>
      <b/>
      <sz val="14"/>
      <name val="Times New Roman"/>
      <family val="1"/>
    </font>
    <font>
      <u/>
      <sz val="10"/>
      <name val="Arial"/>
      <family val="2"/>
    </font>
    <font>
      <sz val="10"/>
      <color indexed="8"/>
      <name val="Arial"/>
      <family val="2"/>
    </font>
    <font>
      <b/>
      <sz val="14"/>
      <name val="Helvetica"/>
      <family val="2"/>
    </font>
    <font>
      <b/>
      <sz val="10"/>
      <name val="Helvetica"/>
      <family val="2"/>
    </font>
    <font>
      <sz val="10"/>
      <name val="Helvetica"/>
      <family val="2"/>
    </font>
    <font>
      <b/>
      <sz val="12"/>
      <name val="Arial"/>
      <family val="2"/>
    </font>
    <font>
      <b/>
      <sz val="10"/>
      <color indexed="8"/>
      <name val="Arial"/>
      <family val="2"/>
    </font>
    <font>
      <sz val="10"/>
      <color indexed="12"/>
      <name val="Arial"/>
      <family val="2"/>
    </font>
    <font>
      <sz val="10"/>
      <color indexed="10"/>
      <name val="Arial"/>
      <family val="2"/>
    </font>
    <font>
      <b/>
      <sz val="12"/>
      <name val="Helvetica"/>
      <family val="2"/>
    </font>
    <font>
      <b/>
      <sz val="10"/>
      <color indexed="10"/>
      <name val="Helvetica"/>
      <family val="2"/>
    </font>
    <font>
      <b/>
      <sz val="10"/>
      <color indexed="12"/>
      <name val="Helvetica"/>
      <family val="2"/>
    </font>
    <font>
      <sz val="10"/>
      <color indexed="12"/>
      <name val="Helvetica"/>
      <family val="2"/>
    </font>
    <font>
      <u val="doubleAccounting"/>
      <sz val="10"/>
      <name val="Helvetica"/>
      <family val="2"/>
    </font>
    <font>
      <sz val="12"/>
      <name val="Helvetica"/>
      <family val="2"/>
    </font>
    <font>
      <b/>
      <sz val="12"/>
      <color indexed="8"/>
      <name val="Helvetica"/>
      <family val="2"/>
    </font>
    <font>
      <b/>
      <sz val="12"/>
      <color indexed="10"/>
      <name val="Helvetica"/>
      <family val="2"/>
    </font>
    <font>
      <b/>
      <sz val="12"/>
      <color indexed="12"/>
      <name val="Helvetica"/>
      <family val="2"/>
    </font>
    <font>
      <b/>
      <sz val="10"/>
      <color indexed="8"/>
      <name val="Helvetica"/>
      <family val="2"/>
    </font>
    <font>
      <b/>
      <sz val="14"/>
      <color indexed="8"/>
      <name val="Arial"/>
      <family val="2"/>
    </font>
    <font>
      <b/>
      <sz val="9"/>
      <color indexed="8"/>
      <name val="Arial"/>
      <family val="2"/>
    </font>
    <font>
      <b/>
      <sz val="9"/>
      <name val="Arial"/>
      <family val="2"/>
    </font>
    <font>
      <b/>
      <sz val="10"/>
      <color indexed="8"/>
      <name val="Helvetica"/>
      <family val="2"/>
    </font>
    <font>
      <sz val="10"/>
      <color indexed="8"/>
      <name val="Helvetica"/>
      <family val="2"/>
    </font>
    <font>
      <sz val="10"/>
      <color indexed="8"/>
      <name val="Helvetica"/>
      <family val="2"/>
    </font>
    <font>
      <b/>
      <sz val="10"/>
      <name val="Helvetica"/>
      <family val="2"/>
    </font>
    <font>
      <sz val="10"/>
      <name val="Helvetica"/>
      <family val="2"/>
    </font>
    <font>
      <sz val="10"/>
      <color indexed="14"/>
      <name val="Helvetica"/>
      <family val="2"/>
    </font>
    <font>
      <b/>
      <sz val="24"/>
      <name val="Helvetica"/>
      <family val="2"/>
    </font>
    <font>
      <b/>
      <sz val="20"/>
      <name val="Helvetica"/>
      <family val="2"/>
    </font>
    <font>
      <b/>
      <sz val="12"/>
      <color indexed="10"/>
      <name val="Arial"/>
      <family val="2"/>
    </font>
    <font>
      <sz val="10"/>
      <color indexed="62"/>
      <name val="Helvetica"/>
      <family val="2"/>
    </font>
    <font>
      <sz val="10"/>
      <color indexed="10"/>
      <name val="Helvetica"/>
      <family val="2"/>
    </font>
    <font>
      <sz val="10"/>
      <color rgb="FF0000FF"/>
      <name val="Helvetica"/>
      <family val="2"/>
    </font>
    <font>
      <b/>
      <sz val="24"/>
      <color rgb="FFFF0000"/>
      <name val="Helvetica"/>
      <family val="2"/>
    </font>
    <font>
      <b/>
      <sz val="24"/>
      <color theme="3"/>
      <name val="Helvetica"/>
      <family val="2"/>
    </font>
    <font>
      <b/>
      <u/>
      <sz val="14"/>
      <color rgb="FFFF0000"/>
      <name val="Helvetica"/>
      <family val="2"/>
    </font>
    <font>
      <sz val="11"/>
      <color indexed="8"/>
      <name val="Calibri"/>
      <family val="2"/>
    </font>
    <font>
      <b/>
      <sz val="14"/>
      <color rgb="FF000000"/>
      <name val="Arial"/>
      <family val="2"/>
    </font>
    <font>
      <u/>
      <sz val="11"/>
      <color theme="10"/>
      <name val="Arial"/>
      <family val="2"/>
    </font>
  </fonts>
  <fills count="4">
    <fill>
      <patternFill patternType="none"/>
    </fill>
    <fill>
      <patternFill patternType="gray125"/>
    </fill>
    <fill>
      <patternFill patternType="solid">
        <fgColor indexed="22"/>
        <bgColor indexed="64"/>
      </patternFill>
    </fill>
    <fill>
      <patternFill patternType="solid">
        <fgColor indexed="22"/>
        <bgColor indexed="0"/>
      </patternFill>
    </fill>
  </fills>
  <borders count="99">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double">
        <color indexed="64"/>
      </left>
      <right style="hair">
        <color indexed="64"/>
      </right>
      <top style="medium">
        <color indexed="64"/>
      </top>
      <bottom style="medium">
        <color indexed="12"/>
      </bottom>
      <diagonal/>
    </border>
    <border>
      <left style="hair">
        <color indexed="64"/>
      </left>
      <right style="hair">
        <color indexed="64"/>
      </right>
      <top style="medium">
        <color indexed="64"/>
      </top>
      <bottom style="medium">
        <color indexed="12"/>
      </bottom>
      <diagonal/>
    </border>
    <border>
      <left style="hair">
        <color indexed="64"/>
      </left>
      <right style="medium">
        <color indexed="12"/>
      </right>
      <top style="medium">
        <color indexed="64"/>
      </top>
      <bottom style="hair">
        <color indexed="64"/>
      </bottom>
      <diagonal/>
    </border>
    <border>
      <left style="double">
        <color indexed="12"/>
      </left>
      <right style="hair">
        <color indexed="12"/>
      </right>
      <top style="medium">
        <color indexed="12"/>
      </top>
      <bottom style="hair">
        <color indexed="12"/>
      </bottom>
      <diagonal/>
    </border>
    <border>
      <left style="hair">
        <color indexed="12"/>
      </left>
      <right style="hair">
        <color indexed="12"/>
      </right>
      <top style="medium">
        <color indexed="12"/>
      </top>
      <bottom style="hair">
        <color indexed="12"/>
      </bottom>
      <diagonal/>
    </border>
    <border>
      <left style="hair">
        <color indexed="12"/>
      </left>
      <right/>
      <top/>
      <bottom style="hair">
        <color indexed="12"/>
      </bottom>
      <diagonal/>
    </border>
    <border>
      <left style="hair">
        <color indexed="12"/>
      </left>
      <right style="hair">
        <color indexed="12"/>
      </right>
      <top/>
      <bottom style="hair">
        <color indexed="12"/>
      </bottom>
      <diagonal/>
    </border>
    <border>
      <left style="hair">
        <color indexed="64"/>
      </left>
      <right/>
      <top style="hair">
        <color indexed="64"/>
      </top>
      <bottom style="hair">
        <color indexed="64"/>
      </bottom>
      <diagonal/>
    </border>
    <border>
      <left style="double">
        <color indexed="12"/>
      </left>
      <right style="hair">
        <color indexed="12"/>
      </right>
      <top style="hair">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top style="hair">
        <color indexed="12"/>
      </top>
      <bottom style="hair">
        <color indexed="12"/>
      </bottom>
      <diagonal/>
    </border>
    <border>
      <left style="hair">
        <color indexed="64"/>
      </left>
      <right/>
      <top style="medium">
        <color indexed="64"/>
      </top>
      <bottom style="hair">
        <color indexed="64"/>
      </bottom>
      <diagonal/>
    </border>
    <border>
      <left style="hair">
        <color indexed="12"/>
      </left>
      <right/>
      <top style="medium">
        <color indexed="12"/>
      </top>
      <bottom style="hair">
        <color indexed="12"/>
      </bottom>
      <diagonal/>
    </border>
    <border>
      <left style="hair">
        <color indexed="64"/>
      </left>
      <right style="double">
        <color indexed="12"/>
      </right>
      <top style="medium">
        <color indexed="64"/>
      </top>
      <bottom style="hair">
        <color indexed="64"/>
      </bottom>
      <diagonal/>
    </border>
    <border>
      <left style="hair">
        <color indexed="64"/>
      </left>
      <right style="double">
        <color indexed="12"/>
      </right>
      <top style="hair">
        <color indexed="64"/>
      </top>
      <bottom style="hair">
        <color indexed="64"/>
      </bottom>
      <diagonal/>
    </border>
    <border>
      <left style="hair">
        <color indexed="64"/>
      </left>
      <right style="double">
        <color indexed="12"/>
      </right>
      <top style="hair">
        <color indexed="64"/>
      </top>
      <bottom style="medium">
        <color indexed="64"/>
      </bottom>
      <diagonal/>
    </border>
    <border>
      <left style="double">
        <color indexed="12"/>
      </left>
      <right style="hair">
        <color indexed="12"/>
      </right>
      <top style="hair">
        <color indexed="12"/>
      </top>
      <bottom style="thick">
        <color indexed="12"/>
      </bottom>
      <diagonal/>
    </border>
    <border>
      <left style="hair">
        <color indexed="12"/>
      </left>
      <right style="hair">
        <color indexed="12"/>
      </right>
      <top style="hair">
        <color indexed="12"/>
      </top>
      <bottom style="thick">
        <color indexed="12"/>
      </bottom>
      <diagonal/>
    </border>
    <border>
      <left style="hair">
        <color indexed="12"/>
      </left>
      <right/>
      <top style="hair">
        <color indexed="12"/>
      </top>
      <bottom style="thick">
        <color indexed="12"/>
      </bottom>
      <diagonal/>
    </border>
    <border>
      <left style="thin">
        <color indexed="64"/>
      </left>
      <right style="thin">
        <color indexed="64"/>
      </right>
      <top style="thin">
        <color indexed="64"/>
      </top>
      <bottom style="thin">
        <color indexed="64"/>
      </bottom>
      <diagonal/>
    </border>
    <border>
      <left style="medium">
        <color indexed="39"/>
      </left>
      <right style="medium">
        <color indexed="39"/>
      </right>
      <top style="medium">
        <color indexed="39"/>
      </top>
      <bottom style="medium">
        <color indexed="39"/>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top/>
      <bottom style="double">
        <color indexed="64"/>
      </bottom>
      <diagonal/>
    </border>
    <border>
      <left/>
      <right/>
      <top/>
      <bottom style="thin">
        <color indexed="64"/>
      </bottom>
      <diagonal/>
    </border>
    <border>
      <left style="thin">
        <color indexed="64"/>
      </left>
      <right style="medium">
        <color indexed="39"/>
      </right>
      <top style="thin">
        <color indexed="64"/>
      </top>
      <bottom style="thin">
        <color indexed="64"/>
      </bottom>
      <diagonal/>
    </border>
    <border>
      <left style="medium">
        <color indexed="39"/>
      </left>
      <right style="medium">
        <color indexed="39"/>
      </right>
      <top style="medium">
        <color indexed="39"/>
      </top>
      <bottom/>
      <diagonal/>
    </border>
    <border>
      <left style="thin">
        <color indexed="64"/>
      </left>
      <right style="medium">
        <color indexed="39"/>
      </right>
      <top style="medium">
        <color indexed="39"/>
      </top>
      <bottom style="thin">
        <color indexed="64"/>
      </bottom>
      <diagonal/>
    </border>
    <border>
      <left style="thin">
        <color indexed="64"/>
      </left>
      <right style="medium">
        <color indexed="39"/>
      </right>
      <top/>
      <bottom style="thin">
        <color indexed="64"/>
      </bottom>
      <diagonal/>
    </border>
    <border>
      <left style="thin">
        <color indexed="64"/>
      </left>
      <right style="medium">
        <color indexed="39"/>
      </right>
      <top style="medium">
        <color indexed="39"/>
      </top>
      <bottom style="medium">
        <color indexed="39"/>
      </bottom>
      <diagonal/>
    </border>
    <border>
      <left style="medium">
        <color indexed="39"/>
      </left>
      <right style="medium">
        <color indexed="39"/>
      </right>
      <top/>
      <bottom style="medium">
        <color indexed="39"/>
      </bottom>
      <diagonal/>
    </border>
    <border>
      <left style="thin">
        <color indexed="64"/>
      </left>
      <right style="medium">
        <color indexed="39"/>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hair">
        <color indexed="64"/>
      </left>
      <right style="medium">
        <color indexed="64"/>
      </right>
      <top/>
      <bottom style="double">
        <color indexed="64"/>
      </bottom>
      <diagonal/>
    </border>
    <border>
      <left style="hair">
        <color indexed="64"/>
      </left>
      <right style="medium">
        <color indexed="64"/>
      </right>
      <top/>
      <bottom style="medium">
        <color indexed="64"/>
      </bottom>
      <diagonal/>
    </border>
    <border>
      <left style="thin">
        <color indexed="39"/>
      </left>
      <right style="thin">
        <color indexed="39"/>
      </right>
      <top style="thin">
        <color indexed="39"/>
      </top>
      <bottom style="thin">
        <color indexed="39"/>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top/>
      <bottom style="double">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medium">
        <color indexed="39"/>
      </left>
      <right/>
      <top style="medium">
        <color indexed="39"/>
      </top>
      <bottom style="medium">
        <color indexed="39"/>
      </bottom>
      <diagonal/>
    </border>
    <border>
      <left/>
      <right/>
      <top style="medium">
        <color indexed="39"/>
      </top>
      <bottom style="medium">
        <color indexed="39"/>
      </bottom>
      <diagonal/>
    </border>
    <border>
      <left/>
      <right style="medium">
        <color indexed="39"/>
      </right>
      <top style="medium">
        <color indexed="39"/>
      </top>
      <bottom style="medium">
        <color indexed="39"/>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style="thick">
        <color indexed="10"/>
      </left>
      <right/>
      <top style="thick">
        <color indexed="10"/>
      </top>
      <bottom/>
      <diagonal/>
    </border>
    <border>
      <left style="thick">
        <color indexed="10"/>
      </left>
      <right/>
      <top/>
      <bottom/>
      <diagonal/>
    </border>
    <border>
      <left style="thick">
        <color indexed="10"/>
      </left>
      <right/>
      <top/>
      <bottom style="thick">
        <color indexed="10"/>
      </bottom>
      <diagonal/>
    </border>
    <border>
      <left style="medium">
        <color rgb="FF0000FF"/>
      </left>
      <right style="medium">
        <color rgb="FF0000FF"/>
      </right>
      <top style="medium">
        <color rgb="FF0000FF"/>
      </top>
      <bottom style="medium">
        <color rgb="FF0000FF"/>
      </bottom>
      <diagonal/>
    </border>
    <border>
      <left style="thick">
        <color theme="3"/>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style="thick">
        <color theme="3"/>
      </right>
      <top/>
      <bottom style="thick">
        <color theme="3"/>
      </bottom>
      <diagonal/>
    </border>
    <border>
      <left style="thin">
        <color rgb="FF999999"/>
      </left>
      <right style="medium">
        <color indexed="64"/>
      </right>
      <top style="thin">
        <color rgb="FF999999"/>
      </top>
      <bottom/>
      <diagonal/>
    </border>
    <border>
      <left style="thin">
        <color rgb="FF999999"/>
      </left>
      <right style="medium">
        <color indexed="64"/>
      </right>
      <top/>
      <bottom/>
      <diagonal/>
    </border>
    <border>
      <left style="thin">
        <color rgb="FF999999"/>
      </left>
      <right style="medium">
        <color indexed="64"/>
      </right>
      <top/>
      <bottom style="medium">
        <color indexed="64"/>
      </bottom>
      <diagonal/>
    </border>
    <border>
      <left style="thin">
        <color indexed="22"/>
      </left>
      <right style="thin">
        <color indexed="22"/>
      </right>
      <top style="thin">
        <color indexed="22"/>
      </top>
      <bottom style="thin">
        <color indexed="22"/>
      </bottom>
      <diagonal/>
    </border>
    <border>
      <left style="medium">
        <color indexed="64"/>
      </left>
      <right style="thin">
        <color rgb="FF999999"/>
      </right>
      <top style="medium">
        <color indexed="64"/>
      </top>
      <bottom style="medium">
        <color indexed="64"/>
      </bottom>
      <diagonal/>
    </border>
    <border>
      <left style="thin">
        <color rgb="FF999999"/>
      </left>
      <right style="medium">
        <color indexed="64"/>
      </right>
      <top style="medium">
        <color indexed="64"/>
      </top>
      <bottom style="medium">
        <color indexed="64"/>
      </bottom>
      <diagonal/>
    </border>
    <border>
      <left style="medium">
        <color indexed="64"/>
      </left>
      <right style="medium">
        <color indexed="64"/>
      </right>
      <top style="thin">
        <color rgb="FF999999"/>
      </top>
      <bottom/>
      <diagonal/>
    </border>
    <border>
      <left style="medium">
        <color indexed="64"/>
      </left>
      <right style="medium">
        <color indexed="64"/>
      </right>
      <top style="thin">
        <color indexed="65"/>
      </top>
      <bottom/>
      <diagonal/>
    </border>
    <border>
      <left style="medium">
        <color indexed="64"/>
      </left>
      <right style="medium">
        <color indexed="64"/>
      </right>
      <top style="thin">
        <color indexed="65"/>
      </top>
      <bottom style="medium">
        <color indexed="64"/>
      </bottom>
      <diagonal/>
    </border>
  </borders>
  <cellStyleXfs count="9">
    <xf numFmtId="0" fontId="0" fillId="0" borderId="0"/>
    <xf numFmtId="43" fontId="2"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10" fillId="0" borderId="0"/>
    <xf numFmtId="9" fontId="5" fillId="0" borderId="0" applyFont="0" applyFill="0" applyBorder="0" applyAlignment="0" applyProtection="0"/>
    <xf numFmtId="0" fontId="10" fillId="0" borderId="0"/>
    <xf numFmtId="0" fontId="48" fillId="0" borderId="0" applyNumberFormat="0" applyFill="0" applyBorder="0" applyAlignment="0" applyProtection="0"/>
  </cellStyleXfs>
  <cellXfs count="418">
    <xf numFmtId="0" fontId="0" fillId="0" borderId="0" xfId="0"/>
    <xf numFmtId="0" fontId="0" fillId="0" borderId="1"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Alignment="1">
      <alignment horizont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1" fillId="0" borderId="0" xfId="4" applyFont="1" applyAlignment="1">
      <alignment horizontal="left" vertical="top" wrapText="1"/>
    </xf>
    <xf numFmtId="0" fontId="5" fillId="0" borderId="0" xfId="4"/>
    <xf numFmtId="0" fontId="12" fillId="0" borderId="0" xfId="4" applyFont="1" applyAlignment="1">
      <alignment horizontal="center" vertical="top" wrapText="1"/>
    </xf>
    <xf numFmtId="0" fontId="12" fillId="0" borderId="13" xfId="4" applyFont="1" applyBorder="1" applyAlignment="1">
      <alignment horizontal="center"/>
    </xf>
    <xf numFmtId="0" fontId="5" fillId="0" borderId="4" xfId="4" applyBorder="1"/>
    <xf numFmtId="0" fontId="5" fillId="0" borderId="7" xfId="4" applyBorder="1"/>
    <xf numFmtId="0" fontId="5" fillId="0" borderId="8" xfId="4" applyBorder="1"/>
    <xf numFmtId="0" fontId="5" fillId="0" borderId="5" xfId="4" applyBorder="1"/>
    <xf numFmtId="0" fontId="5" fillId="0" borderId="1" xfId="4" applyBorder="1"/>
    <xf numFmtId="0" fontId="5" fillId="0" borderId="0" xfId="4" applyAlignment="1">
      <alignment vertical="center"/>
    </xf>
    <xf numFmtId="0" fontId="15" fillId="0" borderId="0" xfId="4" applyFont="1" applyAlignment="1">
      <alignment horizontal="left" vertical="top"/>
    </xf>
    <xf numFmtId="0" fontId="5" fillId="0" borderId="1" xfId="4" applyBorder="1" applyAlignment="1">
      <alignment horizontal="left" vertical="top" wrapText="1" indent="1"/>
    </xf>
    <xf numFmtId="0" fontId="5" fillId="0" borderId="0" xfId="4" applyAlignment="1">
      <alignment horizontal="left" indent="4"/>
    </xf>
    <xf numFmtId="0" fontId="5" fillId="0" borderId="0" xfId="4" applyAlignment="1">
      <alignment horizontal="left" vertical="top" indent="4"/>
    </xf>
    <xf numFmtId="0" fontId="5" fillId="0" borderId="0" xfId="4" applyAlignment="1">
      <alignment horizontal="left" wrapText="1" indent="1"/>
    </xf>
    <xf numFmtId="0" fontId="5" fillId="0" borderId="0" xfId="4" applyAlignment="1">
      <alignment wrapText="1"/>
    </xf>
    <xf numFmtId="0" fontId="5" fillId="0" borderId="0" xfId="4" applyAlignment="1">
      <alignment horizontal="left" indent="3"/>
    </xf>
    <xf numFmtId="0" fontId="5" fillId="0" borderId="0" xfId="4" applyAlignment="1">
      <alignment horizontal="left" indent="1"/>
    </xf>
    <xf numFmtId="0" fontId="5" fillId="0" borderId="0" xfId="4" quotePrefix="1" applyAlignment="1">
      <alignment horizontal="left" wrapText="1" indent="5"/>
    </xf>
    <xf numFmtId="0" fontId="5" fillId="0" borderId="0" xfId="4" applyAlignment="1">
      <alignment horizontal="left"/>
    </xf>
    <xf numFmtId="0" fontId="5" fillId="0" borderId="0" xfId="4" applyAlignment="1">
      <alignment horizontal="left" wrapText="1" indent="5"/>
    </xf>
    <xf numFmtId="0" fontId="4" fillId="0" borderId="0" xfId="4" applyFont="1" applyAlignment="1">
      <alignment horizontal="left" wrapText="1"/>
    </xf>
    <xf numFmtId="0" fontId="5" fillId="0" borderId="6" xfId="4" applyBorder="1"/>
    <xf numFmtId="0" fontId="5" fillId="0" borderId="2" xfId="4" applyBorder="1"/>
    <xf numFmtId="0" fontId="5" fillId="0" borderId="2" xfId="4" applyBorder="1" applyAlignment="1">
      <alignment horizontal="left" indent="1"/>
    </xf>
    <xf numFmtId="0" fontId="5" fillId="0" borderId="3" xfId="4" applyBorder="1"/>
    <xf numFmtId="0" fontId="13" fillId="0" borderId="0" xfId="4" applyFont="1" applyAlignment="1">
      <alignment horizontal="right"/>
    </xf>
    <xf numFmtId="0" fontId="5" fillId="0" borderId="7" xfId="4" applyBorder="1" applyAlignment="1">
      <alignment horizontal="left" indent="1"/>
    </xf>
    <xf numFmtId="0" fontId="5" fillId="0" borderId="0" xfId="4" applyAlignment="1">
      <alignment horizontal="left" vertical="top" indent="1"/>
    </xf>
    <xf numFmtId="0" fontId="5" fillId="0" borderId="5" xfId="4" applyBorder="1" applyAlignment="1">
      <alignment horizontal="left" vertical="top" indent="1"/>
    </xf>
    <xf numFmtId="0" fontId="5" fillId="0" borderId="0" xfId="4" applyAlignment="1">
      <alignment horizontal="left" vertical="top" wrapText="1" indent="1"/>
    </xf>
    <xf numFmtId="0" fontId="5" fillId="0" borderId="1" xfId="4" applyBorder="1" applyAlignment="1">
      <alignment horizontal="left" indent="3"/>
    </xf>
    <xf numFmtId="0" fontId="13" fillId="0" borderId="0" xfId="4" applyFont="1"/>
    <xf numFmtId="0" fontId="13" fillId="0" borderId="4" xfId="4" applyFont="1" applyBorder="1"/>
    <xf numFmtId="0" fontId="13" fillId="0" borderId="7" xfId="4" applyFont="1" applyBorder="1"/>
    <xf numFmtId="0" fontId="13" fillId="0" borderId="8" xfId="4" applyFont="1" applyBorder="1"/>
    <xf numFmtId="0" fontId="13" fillId="0" borderId="5" xfId="4" applyFont="1" applyBorder="1"/>
    <xf numFmtId="0" fontId="13" fillId="0" borderId="1" xfId="4" applyFont="1" applyBorder="1"/>
    <xf numFmtId="0" fontId="12" fillId="0" borderId="0" xfId="4" applyFont="1" applyAlignment="1">
      <alignment horizontal="right"/>
    </xf>
    <xf numFmtId="0" fontId="13" fillId="0" borderId="0" xfId="4" applyFont="1" applyAlignment="1" applyProtection="1">
      <alignment horizontal="left"/>
      <protection locked="0"/>
    </xf>
    <xf numFmtId="0" fontId="20" fillId="0" borderId="0" xfId="4" applyFont="1" applyAlignment="1" applyProtection="1">
      <alignment horizontal="left" indent="1"/>
      <protection locked="0"/>
    </xf>
    <xf numFmtId="0" fontId="13" fillId="0" borderId="0" xfId="4" applyFont="1" applyAlignment="1">
      <alignment horizontal="center" wrapText="1"/>
    </xf>
    <xf numFmtId="0" fontId="13" fillId="0" borderId="5" xfId="4" applyFont="1" applyBorder="1" applyAlignment="1">
      <alignment horizontal="center" wrapText="1"/>
    </xf>
    <xf numFmtId="0" fontId="12" fillId="0" borderId="14" xfId="4" applyFont="1" applyBorder="1" applyAlignment="1">
      <alignment horizontal="center" wrapText="1"/>
    </xf>
    <xf numFmtId="0" fontId="12" fillId="0" borderId="15" xfId="4" applyFont="1" applyBorder="1" applyAlignment="1">
      <alignment horizontal="center" wrapText="1"/>
    </xf>
    <xf numFmtId="0" fontId="12" fillId="0" borderId="16" xfId="4" applyFont="1" applyBorder="1" applyAlignment="1">
      <alignment horizontal="center" wrapText="1"/>
    </xf>
    <xf numFmtId="0" fontId="12" fillId="0" borderId="17" xfId="4" applyFont="1" applyBorder="1" applyAlignment="1">
      <alignment horizontal="center" wrapText="1"/>
    </xf>
    <xf numFmtId="0" fontId="13" fillId="0" borderId="1" xfId="4" applyFont="1" applyBorder="1" applyAlignment="1">
      <alignment horizontal="center" wrapText="1"/>
    </xf>
    <xf numFmtId="0" fontId="5" fillId="0" borderId="0" xfId="4" applyAlignment="1">
      <alignment horizontal="center" wrapText="1"/>
    </xf>
    <xf numFmtId="0" fontId="13" fillId="0" borderId="18" xfId="4" applyFont="1" applyBorder="1" applyAlignment="1">
      <alignment horizontal="center"/>
    </xf>
    <xf numFmtId="41" fontId="21" fillId="0" borderId="19" xfId="4" applyNumberFormat="1" applyFont="1" applyBorder="1" applyProtection="1">
      <protection locked="0"/>
    </xf>
    <xf numFmtId="41" fontId="21" fillId="0" borderId="20" xfId="4" applyNumberFormat="1" applyFont="1" applyBorder="1" applyProtection="1">
      <protection locked="0"/>
    </xf>
    <xf numFmtId="41" fontId="21" fillId="0" borderId="21" xfId="4" applyNumberFormat="1" applyFont="1" applyBorder="1" applyProtection="1">
      <protection locked="0"/>
    </xf>
    <xf numFmtId="41" fontId="21" fillId="0" borderId="22" xfId="4" applyNumberFormat="1" applyFont="1" applyBorder="1" applyProtection="1">
      <protection locked="0"/>
    </xf>
    <xf numFmtId="0" fontId="13" fillId="0" borderId="23" xfId="4" applyFont="1" applyBorder="1" applyAlignment="1">
      <alignment horizontal="center"/>
    </xf>
    <xf numFmtId="41" fontId="21" fillId="0" borderId="24" xfId="4" applyNumberFormat="1" applyFont="1" applyBorder="1" applyProtection="1">
      <protection locked="0"/>
    </xf>
    <xf numFmtId="41" fontId="21" fillId="0" borderId="25" xfId="4" applyNumberFormat="1" applyFont="1" applyBorder="1" applyProtection="1">
      <protection locked="0"/>
    </xf>
    <xf numFmtId="41" fontId="21" fillId="0" borderId="26" xfId="4" applyNumberFormat="1" applyFont="1" applyBorder="1" applyProtection="1">
      <protection locked="0"/>
    </xf>
    <xf numFmtId="0" fontId="13" fillId="0" borderId="27" xfId="4" applyFont="1" applyBorder="1" applyAlignment="1">
      <alignment horizontal="center"/>
    </xf>
    <xf numFmtId="41" fontId="21" fillId="0" borderId="28" xfId="4" applyNumberFormat="1" applyFont="1" applyBorder="1" applyProtection="1">
      <protection locked="0"/>
    </xf>
    <xf numFmtId="0" fontId="13" fillId="0" borderId="29" xfId="4" applyFont="1" applyBorder="1" applyAlignment="1">
      <alignment horizontal="center"/>
    </xf>
    <xf numFmtId="0" fontId="13" fillId="0" borderId="30" xfId="4" applyFont="1" applyBorder="1" applyAlignment="1">
      <alignment horizontal="center"/>
    </xf>
    <xf numFmtId="0" fontId="13" fillId="0" borderId="31" xfId="4" applyFont="1" applyBorder="1" applyAlignment="1">
      <alignment horizontal="center"/>
    </xf>
    <xf numFmtId="41" fontId="21" fillId="0" borderId="32" xfId="4" applyNumberFormat="1" applyFont="1" applyBorder="1" applyProtection="1">
      <protection locked="0"/>
    </xf>
    <xf numFmtId="41" fontId="21" fillId="0" borderId="33" xfId="4" applyNumberFormat="1" applyFont="1" applyBorder="1" applyProtection="1">
      <protection locked="0"/>
    </xf>
    <xf numFmtId="41" fontId="21" fillId="0" borderId="34" xfId="4" applyNumberFormat="1" applyFont="1" applyBorder="1" applyProtection="1">
      <protection locked="0"/>
    </xf>
    <xf numFmtId="0" fontId="12" fillId="0" borderId="0" xfId="4" applyFont="1"/>
    <xf numFmtId="41" fontId="22" fillId="0" borderId="0" xfId="4" applyNumberFormat="1" applyFont="1"/>
    <xf numFmtId="0" fontId="13" fillId="0" borderId="6" xfId="4" applyFont="1" applyBorder="1"/>
    <xf numFmtId="0" fontId="12" fillId="0" borderId="2" xfId="4" applyFont="1" applyBorder="1"/>
    <xf numFmtId="0" fontId="12" fillId="0" borderId="2" xfId="4" applyFont="1" applyBorder="1" applyAlignment="1">
      <alignment horizontal="right"/>
    </xf>
    <xf numFmtId="41" fontId="22" fillId="0" borderId="2" xfId="4" applyNumberFormat="1" applyFont="1" applyBorder="1"/>
    <xf numFmtId="0" fontId="13" fillId="0" borderId="3" xfId="4" applyFont="1" applyBorder="1"/>
    <xf numFmtId="0" fontId="13" fillId="0" borderId="0" xfId="4" applyFont="1" applyAlignment="1">
      <alignment wrapText="1"/>
    </xf>
    <xf numFmtId="0" fontId="13" fillId="0" borderId="0" xfId="4" applyFont="1" applyProtection="1">
      <protection locked="0"/>
    </xf>
    <xf numFmtId="165" fontId="12" fillId="0" borderId="0" xfId="3" applyNumberFormat="1" applyFont="1" applyAlignment="1" applyProtection="1">
      <alignment horizontal="center" vertical="top" wrapText="1"/>
    </xf>
    <xf numFmtId="0" fontId="13" fillId="0" borderId="0" xfId="4" applyFont="1" applyAlignment="1" applyProtection="1">
      <alignment horizontal="center" vertical="top" wrapText="1"/>
      <protection locked="0"/>
    </xf>
    <xf numFmtId="0" fontId="13" fillId="0" borderId="0" xfId="4" applyFont="1" applyAlignment="1">
      <alignment horizontal="center"/>
    </xf>
    <xf numFmtId="165" fontId="12" fillId="0" borderId="0" xfId="3" applyNumberFormat="1" applyFont="1" applyAlignment="1" applyProtection="1">
      <alignment horizontal="left"/>
    </xf>
    <xf numFmtId="0" fontId="12" fillId="0" borderId="0" xfId="4" applyFont="1" applyAlignment="1">
      <alignment horizontal="left"/>
    </xf>
    <xf numFmtId="165" fontId="13" fillId="0" borderId="0" xfId="3" applyNumberFormat="1" applyFont="1" applyAlignment="1" applyProtection="1">
      <alignment horizontal="left"/>
    </xf>
    <xf numFmtId="165" fontId="13" fillId="0" borderId="36" xfId="3" applyNumberFormat="1" applyFont="1" applyFill="1" applyBorder="1" applyAlignment="1" applyProtection="1">
      <alignment horizontal="left"/>
      <protection locked="0" hidden="1"/>
    </xf>
    <xf numFmtId="165" fontId="13" fillId="0" borderId="37" xfId="3" applyNumberFormat="1" applyFont="1" applyFill="1" applyBorder="1" applyAlignment="1" applyProtection="1">
      <alignment horizontal="left"/>
      <protection hidden="1"/>
    </xf>
    <xf numFmtId="165" fontId="13" fillId="0" borderId="0" xfId="3" applyNumberFormat="1" applyFont="1" applyAlignment="1" applyProtection="1">
      <alignment horizontal="left"/>
      <protection hidden="1"/>
    </xf>
    <xf numFmtId="165" fontId="13" fillId="0" borderId="0" xfId="3" applyNumberFormat="1" applyFont="1" applyFill="1" applyAlignment="1" applyProtection="1">
      <alignment horizontal="left"/>
      <protection hidden="1"/>
    </xf>
    <xf numFmtId="0" fontId="13" fillId="0" borderId="10" xfId="4" applyFont="1" applyBorder="1" applyAlignment="1">
      <alignment horizontal="left"/>
    </xf>
    <xf numFmtId="165" fontId="13" fillId="0" borderId="36" xfId="3" applyNumberFormat="1" applyFont="1" applyBorder="1" applyAlignment="1" applyProtection="1">
      <alignment horizontal="left"/>
      <protection locked="0" hidden="1"/>
    </xf>
    <xf numFmtId="165" fontId="13" fillId="0" borderId="0" xfId="3" applyNumberFormat="1" applyFont="1" applyBorder="1" applyAlignment="1" applyProtection="1">
      <alignment horizontal="left"/>
      <protection hidden="1"/>
    </xf>
    <xf numFmtId="0" fontId="13" fillId="0" borderId="35" xfId="4" applyFont="1" applyBorder="1" applyAlignment="1">
      <alignment horizontal="left"/>
    </xf>
    <xf numFmtId="165" fontId="13" fillId="0" borderId="0" xfId="3" applyNumberFormat="1" applyFont="1" applyFill="1" applyBorder="1" applyAlignment="1" applyProtection="1">
      <alignment horizontal="left"/>
      <protection hidden="1"/>
    </xf>
    <xf numFmtId="165" fontId="13" fillId="0" borderId="40" xfId="3" applyNumberFormat="1" applyFont="1" applyBorder="1" applyAlignment="1" applyProtection="1">
      <alignment horizontal="left"/>
      <protection locked="0"/>
    </xf>
    <xf numFmtId="165" fontId="13" fillId="0" borderId="41" xfId="3" applyNumberFormat="1" applyFont="1" applyBorder="1" applyAlignment="1" applyProtection="1">
      <alignment horizontal="left"/>
      <protection locked="0"/>
    </xf>
    <xf numFmtId="165" fontId="13" fillId="0" borderId="40" xfId="3" applyNumberFormat="1" applyFont="1" applyBorder="1" applyAlignment="1" applyProtection="1">
      <alignment horizontal="left"/>
    </xf>
    <xf numFmtId="0" fontId="12" fillId="0" borderId="0" xfId="4" applyFont="1" applyProtection="1">
      <protection locked="0"/>
    </xf>
    <xf numFmtId="165" fontId="12" fillId="0" borderId="38" xfId="3" applyNumberFormat="1" applyFont="1" applyBorder="1" applyAlignment="1" applyProtection="1">
      <protection hidden="1"/>
    </xf>
    <xf numFmtId="0" fontId="13" fillId="0" borderId="42" xfId="4" applyFont="1" applyBorder="1" applyProtection="1">
      <protection locked="0"/>
    </xf>
    <xf numFmtId="165" fontId="13" fillId="0" borderId="42" xfId="3" applyNumberFormat="1" applyFont="1" applyBorder="1" applyAlignment="1" applyProtection="1">
      <alignment horizontal="left"/>
      <protection locked="0"/>
    </xf>
    <xf numFmtId="165" fontId="13" fillId="0" borderId="0" xfId="3" applyNumberFormat="1" applyFont="1" applyAlignment="1" applyProtection="1">
      <alignment horizontal="left"/>
      <protection locked="0"/>
    </xf>
    <xf numFmtId="0" fontId="12" fillId="0" borderId="0" xfId="4" applyFont="1" applyAlignment="1">
      <alignment horizontal="center"/>
    </xf>
    <xf numFmtId="164" fontId="12" fillId="0" borderId="0" xfId="2" applyNumberFormat="1" applyFont="1" applyAlignment="1" applyProtection="1">
      <alignment horizontal="center" wrapText="1"/>
    </xf>
    <xf numFmtId="0" fontId="12" fillId="0" borderId="0" xfId="4" applyFont="1" applyAlignment="1">
      <alignment horizontal="center" wrapText="1"/>
    </xf>
    <xf numFmtId="164" fontId="13" fillId="0" borderId="0" xfId="2" applyNumberFormat="1" applyFont="1" applyAlignment="1" applyProtection="1"/>
    <xf numFmtId="0" fontId="13" fillId="0" borderId="10" xfId="4" applyFont="1" applyBorder="1"/>
    <xf numFmtId="165" fontId="13" fillId="0" borderId="36" xfId="3" applyNumberFormat="1" applyFont="1" applyBorder="1" applyAlignment="1" applyProtection="1">
      <protection locked="0"/>
    </xf>
    <xf numFmtId="165" fontId="13" fillId="0" borderId="36" xfId="3" applyNumberFormat="1" applyFont="1" applyBorder="1" applyAlignment="1" applyProtection="1">
      <protection locked="0" hidden="1"/>
    </xf>
    <xf numFmtId="165" fontId="13" fillId="0" borderId="37" xfId="3" applyNumberFormat="1" applyFont="1" applyBorder="1" applyAlignment="1" applyProtection="1">
      <protection hidden="1"/>
    </xf>
    <xf numFmtId="165" fontId="13" fillId="0" borderId="0" xfId="3" applyNumberFormat="1" applyFont="1" applyAlignment="1" applyProtection="1"/>
    <xf numFmtId="165" fontId="13" fillId="0" borderId="0" xfId="3" applyNumberFormat="1" applyFont="1" applyAlignment="1" applyProtection="1">
      <protection hidden="1"/>
    </xf>
    <xf numFmtId="165" fontId="13" fillId="0" borderId="0" xfId="3" applyNumberFormat="1" applyFont="1" applyBorder="1" applyAlignment="1" applyProtection="1"/>
    <xf numFmtId="0" fontId="13" fillId="0" borderId="35" xfId="4" applyFont="1" applyBorder="1"/>
    <xf numFmtId="165" fontId="13" fillId="0" borderId="40" xfId="3" applyNumberFormat="1" applyFont="1" applyBorder="1" applyAlignment="1" applyProtection="1"/>
    <xf numFmtId="165" fontId="13" fillId="0" borderId="41" xfId="3" applyNumberFormat="1" applyFont="1" applyBorder="1" applyAlignment="1" applyProtection="1">
      <protection hidden="1"/>
    </xf>
    <xf numFmtId="165" fontId="13" fillId="0" borderId="41" xfId="3" applyNumberFormat="1" applyFont="1" applyBorder="1" applyAlignment="1" applyProtection="1"/>
    <xf numFmtId="165" fontId="13" fillId="0" borderId="40" xfId="3" applyNumberFormat="1" applyFont="1" applyBorder="1" applyAlignment="1" applyProtection="1">
      <protection hidden="1"/>
    </xf>
    <xf numFmtId="165" fontId="13" fillId="0" borderId="40" xfId="3" applyNumberFormat="1" applyFont="1" applyBorder="1" applyAlignment="1" applyProtection="1">
      <protection locked="0"/>
    </xf>
    <xf numFmtId="0" fontId="13" fillId="0" borderId="42" xfId="4" applyFont="1" applyBorder="1"/>
    <xf numFmtId="165" fontId="13" fillId="0" borderId="42" xfId="3" applyNumberFormat="1" applyFont="1" applyBorder="1" applyAlignment="1" applyProtection="1"/>
    <xf numFmtId="165" fontId="13" fillId="0" borderId="0" xfId="3" applyNumberFormat="1" applyFont="1" applyAlignment="1" applyProtection="1">
      <protection locked="0"/>
    </xf>
    <xf numFmtId="165" fontId="13" fillId="0" borderId="0" xfId="3" applyNumberFormat="1" applyFont="1"/>
    <xf numFmtId="165" fontId="13" fillId="0" borderId="0" xfId="2" applyNumberFormat="1" applyFont="1" applyAlignment="1" applyProtection="1"/>
    <xf numFmtId="165" fontId="13" fillId="0" borderId="0" xfId="4" applyNumberFormat="1" applyFont="1" applyProtection="1">
      <protection locked="0"/>
    </xf>
    <xf numFmtId="165" fontId="13" fillId="0" borderId="0" xfId="4" applyNumberFormat="1" applyFont="1"/>
    <xf numFmtId="164" fontId="12" fillId="0" borderId="0" xfId="2" applyNumberFormat="1" applyFont="1" applyAlignment="1" applyProtection="1">
      <alignment horizontal="centerContinuous"/>
    </xf>
    <xf numFmtId="164" fontId="13" fillId="0" borderId="0" xfId="2" applyNumberFormat="1" applyFont="1" applyAlignment="1" applyProtection="1">
      <protection locked="0"/>
    </xf>
    <xf numFmtId="0" fontId="12" fillId="0" borderId="0" xfId="4" applyFont="1" applyAlignment="1">
      <alignment horizontal="center" vertical="center" wrapText="1"/>
    </xf>
    <xf numFmtId="165" fontId="13" fillId="0" borderId="0" xfId="3" applyNumberFormat="1" applyFont="1" applyAlignment="1">
      <alignment horizontal="right"/>
    </xf>
    <xf numFmtId="0" fontId="12" fillId="0" borderId="0" xfId="4" applyFont="1" applyAlignment="1">
      <alignment horizontal="left" vertical="top"/>
    </xf>
    <xf numFmtId="0" fontId="13" fillId="0" borderId="0" xfId="4" applyFont="1" applyAlignment="1">
      <alignment vertical="top"/>
    </xf>
    <xf numFmtId="165" fontId="13" fillId="2" borderId="35" xfId="3" applyNumberFormat="1" applyFont="1" applyFill="1" applyBorder="1" applyAlignment="1" applyProtection="1">
      <protection locked="0"/>
    </xf>
    <xf numFmtId="165" fontId="13" fillId="0" borderId="35" xfId="3" applyNumberFormat="1" applyFont="1" applyBorder="1" applyAlignment="1" applyProtection="1"/>
    <xf numFmtId="165" fontId="13" fillId="2" borderId="37" xfId="3" applyNumberFormat="1" applyFont="1" applyFill="1" applyBorder="1" applyAlignment="1" applyProtection="1">
      <protection locked="0"/>
    </xf>
    <xf numFmtId="0" fontId="12" fillId="0" borderId="35" xfId="4" applyFont="1" applyBorder="1" applyAlignment="1">
      <alignment horizontal="left"/>
    </xf>
    <xf numFmtId="165" fontId="12" fillId="2" borderId="35" xfId="3" applyNumberFormat="1" applyFont="1" applyFill="1" applyBorder="1" applyAlignment="1" applyProtection="1">
      <protection hidden="1"/>
    </xf>
    <xf numFmtId="165" fontId="13" fillId="0" borderId="0" xfId="3" applyNumberFormat="1" applyFont="1" applyBorder="1" applyAlignment="1" applyProtection="1">
      <protection locked="0"/>
    </xf>
    <xf numFmtId="165" fontId="13" fillId="2" borderId="10" xfId="3" applyNumberFormat="1" applyFont="1" applyFill="1" applyBorder="1" applyAlignment="1" applyProtection="1">
      <protection locked="0"/>
    </xf>
    <xf numFmtId="0" fontId="12" fillId="0" borderId="35" xfId="4" applyFont="1" applyBorder="1"/>
    <xf numFmtId="165" fontId="13" fillId="2" borderId="35" xfId="3" applyNumberFormat="1" applyFont="1" applyFill="1" applyBorder="1" applyAlignment="1" applyProtection="1"/>
    <xf numFmtId="165" fontId="13" fillId="0" borderId="38" xfId="3" applyNumberFormat="1" applyFont="1" applyBorder="1" applyAlignment="1" applyProtection="1"/>
    <xf numFmtId="165" fontId="13" fillId="0" borderId="41" xfId="3" applyNumberFormat="1" applyFont="1" applyBorder="1" applyAlignment="1" applyProtection="1">
      <protection locked="0"/>
    </xf>
    <xf numFmtId="165" fontId="13" fillId="2" borderId="10" xfId="3" applyNumberFormat="1" applyFont="1" applyFill="1" applyBorder="1" applyAlignment="1" applyProtection="1"/>
    <xf numFmtId="165" fontId="13" fillId="0" borderId="42" xfId="3" applyNumberFormat="1" applyFont="1" applyBorder="1" applyAlignment="1" applyProtection="1">
      <protection locked="0"/>
    </xf>
    <xf numFmtId="165" fontId="13" fillId="0" borderId="0" xfId="3" applyNumberFormat="1" applyFont="1" applyBorder="1"/>
    <xf numFmtId="165" fontId="13" fillId="0" borderId="10" xfId="3" applyNumberFormat="1" applyFont="1" applyBorder="1" applyAlignment="1" applyProtection="1">
      <alignment horizontal="left"/>
      <protection hidden="1"/>
    </xf>
    <xf numFmtId="165" fontId="13" fillId="2" borderId="43" xfId="3" applyNumberFormat="1" applyFont="1" applyFill="1" applyBorder="1" applyAlignment="1" applyProtection="1">
      <alignment horizontal="left"/>
      <protection hidden="1"/>
    </xf>
    <xf numFmtId="165" fontId="13" fillId="0" borderId="44" xfId="3" applyNumberFormat="1" applyFont="1" applyBorder="1" applyAlignment="1" applyProtection="1">
      <alignment horizontal="left"/>
      <protection locked="0" hidden="1"/>
    </xf>
    <xf numFmtId="165" fontId="13" fillId="2" borderId="45" xfId="3" applyNumberFormat="1" applyFont="1" applyFill="1" applyBorder="1" applyAlignment="1" applyProtection="1">
      <alignment horizontal="left"/>
      <protection locked="0" hidden="1"/>
    </xf>
    <xf numFmtId="165" fontId="13" fillId="2" borderId="45" xfId="3" applyNumberFormat="1" applyFont="1" applyFill="1" applyBorder="1" applyAlignment="1" applyProtection="1">
      <alignment horizontal="left"/>
      <protection hidden="1"/>
    </xf>
    <xf numFmtId="165" fontId="13" fillId="2" borderId="46" xfId="3" applyNumberFormat="1" applyFont="1" applyFill="1" applyBorder="1" applyAlignment="1" applyProtection="1">
      <alignment horizontal="left"/>
      <protection hidden="1"/>
    </xf>
    <xf numFmtId="165" fontId="13" fillId="0" borderId="44" xfId="3" applyNumberFormat="1" applyFont="1" applyFill="1" applyBorder="1" applyAlignment="1" applyProtection="1">
      <alignment horizontal="left"/>
      <protection locked="0" hidden="1"/>
    </xf>
    <xf numFmtId="165" fontId="13" fillId="2" borderId="47" xfId="3" applyNumberFormat="1" applyFont="1" applyFill="1" applyBorder="1" applyAlignment="1" applyProtection="1">
      <alignment horizontal="left"/>
      <protection hidden="1"/>
    </xf>
    <xf numFmtId="165" fontId="13" fillId="0" borderId="48" xfId="3" applyNumberFormat="1" applyFont="1" applyFill="1" applyBorder="1" applyAlignment="1" applyProtection="1">
      <alignment horizontal="left"/>
      <protection locked="0" hidden="1"/>
    </xf>
    <xf numFmtId="165" fontId="13" fillId="0" borderId="48" xfId="3" applyNumberFormat="1" applyFont="1" applyBorder="1" applyAlignment="1" applyProtection="1">
      <alignment horizontal="left"/>
      <protection locked="0" hidden="1"/>
    </xf>
    <xf numFmtId="165" fontId="13" fillId="2" borderId="47" xfId="3" applyNumberFormat="1" applyFont="1" applyFill="1" applyBorder="1" applyAlignment="1" applyProtection="1">
      <alignment horizontal="left"/>
      <protection locked="0" hidden="1"/>
    </xf>
    <xf numFmtId="165" fontId="13" fillId="2" borderId="49" xfId="3" applyNumberFormat="1" applyFont="1" applyFill="1" applyBorder="1" applyAlignment="1" applyProtection="1">
      <alignment horizontal="left"/>
      <protection hidden="1"/>
    </xf>
    <xf numFmtId="165" fontId="13" fillId="0" borderId="44" xfId="3" applyNumberFormat="1" applyFont="1" applyBorder="1" applyAlignment="1" applyProtection="1">
      <protection locked="0"/>
    </xf>
    <xf numFmtId="165" fontId="13" fillId="0" borderId="44" xfId="3" applyNumberFormat="1" applyFont="1" applyBorder="1" applyAlignment="1" applyProtection="1">
      <protection locked="0" hidden="1"/>
    </xf>
    <xf numFmtId="165" fontId="13" fillId="0" borderId="48" xfId="3" applyNumberFormat="1" applyFont="1" applyBorder="1" applyAlignment="1" applyProtection="1">
      <protection locked="0" hidden="1"/>
    </xf>
    <xf numFmtId="165" fontId="13" fillId="0" borderId="48" xfId="3" applyNumberFormat="1" applyFont="1" applyBorder="1" applyAlignment="1" applyProtection="1">
      <protection locked="0"/>
    </xf>
    <xf numFmtId="165" fontId="13" fillId="0" borderId="50" xfId="3" applyNumberFormat="1" applyFont="1" applyBorder="1" applyAlignment="1" applyProtection="1">
      <protection hidden="1"/>
    </xf>
    <xf numFmtId="165" fontId="13" fillId="0" borderId="13" xfId="3" applyNumberFormat="1" applyFont="1" applyBorder="1" applyAlignment="1" applyProtection="1">
      <protection hidden="1"/>
    </xf>
    <xf numFmtId="165" fontId="13" fillId="0" borderId="51" xfId="3" applyNumberFormat="1" applyFont="1" applyBorder="1" applyAlignment="1" applyProtection="1">
      <protection hidden="1"/>
    </xf>
    <xf numFmtId="165" fontId="13" fillId="0" borderId="52" xfId="3" applyNumberFormat="1" applyFont="1" applyBorder="1" applyAlignment="1" applyProtection="1">
      <protection hidden="1"/>
    </xf>
    <xf numFmtId="165" fontId="13" fillId="0" borderId="53" xfId="3" applyNumberFormat="1" applyFont="1" applyBorder="1" applyAlignment="1" applyProtection="1">
      <protection hidden="1"/>
    </xf>
    <xf numFmtId="0" fontId="5" fillId="0" borderId="0" xfId="4" applyAlignment="1">
      <alignment horizontal="center"/>
    </xf>
    <xf numFmtId="0" fontId="13" fillId="0" borderId="0" xfId="4" applyFont="1" applyAlignment="1">
      <alignment horizontal="center" vertical="center"/>
    </xf>
    <xf numFmtId="0" fontId="25" fillId="0" borderId="0" xfId="4" applyFont="1" applyAlignment="1">
      <alignment horizontal="right"/>
    </xf>
    <xf numFmtId="0" fontId="26" fillId="0" borderId="0" xfId="4" applyFont="1" applyAlignment="1">
      <alignment horizontal="left"/>
    </xf>
    <xf numFmtId="0" fontId="13" fillId="0" borderId="0" xfId="4" applyFont="1" applyAlignment="1">
      <alignment horizontal="left"/>
    </xf>
    <xf numFmtId="0" fontId="27" fillId="0" borderId="6" xfId="4" applyFont="1" applyBorder="1" applyAlignment="1">
      <alignment horizontal="center"/>
    </xf>
    <xf numFmtId="0" fontId="27" fillId="0" borderId="2" xfId="4" applyFont="1" applyBorder="1" applyAlignment="1">
      <alignment horizontal="center"/>
    </xf>
    <xf numFmtId="0" fontId="13" fillId="0" borderId="5" xfId="4" applyFont="1" applyBorder="1" applyAlignment="1">
      <alignment wrapText="1"/>
    </xf>
    <xf numFmtId="0" fontId="28" fillId="0" borderId="54" xfId="4" applyFont="1" applyBorder="1" applyAlignment="1">
      <alignment horizontal="center" wrapText="1"/>
    </xf>
    <xf numFmtId="0" fontId="29" fillId="0" borderId="55" xfId="4" applyFont="1" applyBorder="1" applyAlignment="1">
      <alignment horizontal="center" wrapText="1"/>
    </xf>
    <xf numFmtId="0" fontId="13" fillId="0" borderId="1" xfId="4" applyFont="1" applyBorder="1" applyAlignment="1">
      <alignment wrapText="1"/>
    </xf>
    <xf numFmtId="165" fontId="0" fillId="0" borderId="56" xfId="3" applyNumberFormat="1" applyFont="1" applyFill="1" applyBorder="1" applyProtection="1"/>
    <xf numFmtId="0" fontId="13" fillId="0" borderId="0" xfId="4" quotePrefix="1" applyFont="1" applyAlignment="1">
      <alignment horizontal="left" indent="1"/>
    </xf>
    <xf numFmtId="0" fontId="13" fillId="0" borderId="0" xfId="4" applyFont="1" applyAlignment="1">
      <alignment horizontal="left" indent="1"/>
    </xf>
    <xf numFmtId="165" fontId="31" fillId="0" borderId="54" xfId="3" applyNumberFormat="1" applyFont="1" applyFill="1" applyBorder="1" applyAlignment="1" applyProtection="1">
      <alignment horizontal="left"/>
    </xf>
    <xf numFmtId="0" fontId="13" fillId="0" borderId="57" xfId="4" applyFont="1" applyBorder="1" applyAlignment="1">
      <alignment horizontal="left" indent="1"/>
    </xf>
    <xf numFmtId="0" fontId="13" fillId="0" borderId="58" xfId="4" applyFont="1" applyBorder="1"/>
    <xf numFmtId="165" fontId="32" fillId="0" borderId="5" xfId="3" applyNumberFormat="1" applyFont="1" applyFill="1" applyBorder="1" applyAlignment="1" applyProtection="1">
      <alignment horizontal="left"/>
    </xf>
    <xf numFmtId="165" fontId="32" fillId="0" borderId="59" xfId="3" applyNumberFormat="1" applyFont="1" applyFill="1" applyBorder="1" applyAlignment="1" applyProtection="1">
      <alignment horizontal="left"/>
    </xf>
    <xf numFmtId="165" fontId="0" fillId="0" borderId="60" xfId="3" applyNumberFormat="1" applyFont="1" applyFill="1" applyBorder="1" applyProtection="1"/>
    <xf numFmtId="165" fontId="31" fillId="0" borderId="6" xfId="3" applyNumberFormat="1" applyFont="1" applyFill="1" applyBorder="1" applyAlignment="1" applyProtection="1">
      <alignment horizontal="left"/>
    </xf>
    <xf numFmtId="0" fontId="13" fillId="0" borderId="2" xfId="4" applyFont="1" applyBorder="1"/>
    <xf numFmtId="0" fontId="13" fillId="0" borderId="0" xfId="4" quotePrefix="1" applyFont="1" applyAlignment="1">
      <alignment horizontal="left" indent="2"/>
    </xf>
    <xf numFmtId="0" fontId="13" fillId="0" borderId="0" xfId="4" applyFont="1" applyAlignment="1">
      <alignment horizontal="left" indent="2"/>
    </xf>
    <xf numFmtId="0" fontId="33" fillId="0" borderId="1" xfId="4" applyFont="1" applyBorder="1"/>
    <xf numFmtId="0" fontId="34" fillId="0" borderId="54" xfId="4" applyFont="1" applyBorder="1" applyAlignment="1">
      <alignment horizontal="left" indent="1"/>
    </xf>
    <xf numFmtId="0" fontId="35" fillId="0" borderId="57" xfId="4" applyFont="1" applyBorder="1" applyAlignment="1">
      <alignment horizontal="left" indent="1"/>
    </xf>
    <xf numFmtId="165" fontId="5" fillId="0" borderId="58" xfId="3" applyNumberFormat="1" applyFont="1" applyFill="1" applyBorder="1" applyProtection="1"/>
    <xf numFmtId="0" fontId="33" fillId="0" borderId="5" xfId="4" quotePrefix="1" applyFont="1" applyBorder="1" applyAlignment="1">
      <alignment horizontal="left" indent="1"/>
    </xf>
    <xf numFmtId="0" fontId="33" fillId="0" borderId="59" xfId="4" quotePrefix="1" applyFont="1" applyBorder="1" applyAlignment="1">
      <alignment horizontal="left" indent="1"/>
    </xf>
    <xf numFmtId="0" fontId="12" fillId="0" borderId="6" xfId="4" quotePrefix="1" applyFont="1" applyBorder="1" applyAlignment="1">
      <alignment horizontal="left" indent="1"/>
    </xf>
    <xf numFmtId="165" fontId="0" fillId="0" borderId="61" xfId="3" applyNumberFormat="1" applyFont="1" applyFill="1" applyBorder="1" applyProtection="1"/>
    <xf numFmtId="0" fontId="36" fillId="0" borderId="1" xfId="4" applyFont="1" applyBorder="1"/>
    <xf numFmtId="0" fontId="19" fillId="0" borderId="0" xfId="4" applyFont="1" applyAlignment="1">
      <alignment horizontal="center" vertical="center" wrapText="1"/>
    </xf>
    <xf numFmtId="167" fontId="37" fillId="0" borderId="0" xfId="6" applyNumberFormat="1" applyFont="1" applyFill="1" applyBorder="1" applyAlignment="1" applyProtection="1">
      <alignment horizontal="center" vertical="center" wrapText="1"/>
    </xf>
    <xf numFmtId="0" fontId="23" fillId="0" borderId="2" xfId="4" applyFont="1" applyBorder="1" applyAlignment="1">
      <alignment vertical="center"/>
    </xf>
    <xf numFmtId="0" fontId="23" fillId="0" borderId="0" xfId="4" applyFont="1" applyAlignment="1">
      <alignment horizontal="center"/>
    </xf>
    <xf numFmtId="49" fontId="23" fillId="0" borderId="0" xfId="4" applyNumberFormat="1" applyFont="1" applyAlignment="1">
      <alignment vertical="top"/>
    </xf>
    <xf numFmtId="165" fontId="13" fillId="0" borderId="0" xfId="3" applyNumberFormat="1" applyFont="1" applyAlignment="1" applyProtection="1">
      <alignment vertical="top"/>
    </xf>
    <xf numFmtId="49" fontId="13" fillId="0" borderId="0" xfId="4" applyNumberFormat="1" applyFont="1" applyAlignment="1">
      <alignment vertical="top"/>
    </xf>
    <xf numFmtId="164" fontId="23" fillId="0" borderId="0" xfId="2" applyNumberFormat="1" applyFont="1" applyProtection="1"/>
    <xf numFmtId="49" fontId="12" fillId="0" borderId="39" xfId="4" applyNumberFormat="1" applyFont="1" applyBorder="1" applyAlignment="1">
      <alignment horizontal="left" vertical="top"/>
    </xf>
    <xf numFmtId="165" fontId="12" fillId="0" borderId="39" xfId="3" applyNumberFormat="1" applyFont="1" applyBorder="1" applyAlignment="1" applyProtection="1">
      <alignment horizontal="center" vertical="top" wrapText="1"/>
    </xf>
    <xf numFmtId="49" fontId="12" fillId="0" borderId="39" xfId="2" applyNumberFormat="1" applyFont="1" applyBorder="1" applyAlignment="1" applyProtection="1">
      <alignment horizontal="center" vertical="top" wrapText="1"/>
    </xf>
    <xf numFmtId="164" fontId="23" fillId="0" borderId="0" xfId="2" applyNumberFormat="1" applyFont="1" applyAlignment="1" applyProtection="1">
      <alignment horizontal="center"/>
    </xf>
    <xf numFmtId="0" fontId="13" fillId="0" borderId="10" xfId="4" applyFont="1" applyBorder="1" applyAlignment="1" applyProtection="1">
      <alignment horizontal="center"/>
      <protection locked="0"/>
    </xf>
    <xf numFmtId="49" fontId="23" fillId="0" borderId="62" xfId="4" applyNumberFormat="1" applyFont="1" applyBorder="1" applyAlignment="1" applyProtection="1">
      <alignment horizontal="center"/>
      <protection locked="0"/>
    </xf>
    <xf numFmtId="165" fontId="18" fillId="0" borderId="62" xfId="3" applyNumberFormat="1" applyFont="1" applyBorder="1" applyAlignment="1" applyProtection="1">
      <alignment horizontal="center"/>
      <protection locked="0"/>
    </xf>
    <xf numFmtId="49" fontId="18" fillId="0" borderId="62" xfId="2" applyNumberFormat="1" applyFont="1" applyBorder="1" applyAlignment="1" applyProtection="1">
      <alignment horizontal="center"/>
      <protection locked="0"/>
    </xf>
    <xf numFmtId="164" fontId="18" fillId="0" borderId="0" xfId="2" applyNumberFormat="1" applyFont="1" applyAlignment="1" applyProtection="1">
      <alignment horizontal="center"/>
    </xf>
    <xf numFmtId="49" fontId="23" fillId="0" borderId="62" xfId="4" applyNumberFormat="1" applyFont="1" applyBorder="1" applyProtection="1">
      <protection locked="0"/>
    </xf>
    <xf numFmtId="165" fontId="23" fillId="0" borderId="62" xfId="3" applyNumberFormat="1" applyFont="1" applyBorder="1" applyAlignment="1" applyProtection="1">
      <alignment horizontal="center"/>
      <protection locked="0"/>
    </xf>
    <xf numFmtId="164" fontId="23" fillId="0" borderId="0" xfId="2" applyNumberFormat="1" applyFont="1" applyBorder="1" applyProtection="1"/>
    <xf numFmtId="49" fontId="23" fillId="0" borderId="62" xfId="4" quotePrefix="1" applyNumberFormat="1" applyFont="1" applyBorder="1" applyProtection="1">
      <protection locked="0"/>
    </xf>
    <xf numFmtId="49" fontId="23" fillId="0" borderId="62" xfId="2" applyNumberFormat="1" applyFont="1" applyBorder="1" applyAlignment="1" applyProtection="1">
      <alignment horizontal="center"/>
      <protection locked="0"/>
    </xf>
    <xf numFmtId="164" fontId="23" fillId="0" borderId="0" xfId="2" applyNumberFormat="1" applyFont="1" applyBorder="1" applyAlignment="1" applyProtection="1">
      <protection locked="0"/>
    </xf>
    <xf numFmtId="0" fontId="13" fillId="0" borderId="42" xfId="4" applyFont="1" applyBorder="1" applyAlignment="1">
      <alignment horizontal="center"/>
    </xf>
    <xf numFmtId="49" fontId="23" fillId="0" borderId="42" xfId="4" applyNumberFormat="1" applyFont="1" applyBorder="1" applyAlignment="1">
      <alignment horizontal="left"/>
    </xf>
    <xf numFmtId="165" fontId="23" fillId="0" borderId="42" xfId="3" applyNumberFormat="1" applyFont="1" applyBorder="1" applyAlignment="1" applyProtection="1">
      <alignment horizontal="left"/>
    </xf>
    <xf numFmtId="49" fontId="13" fillId="0" borderId="42" xfId="4" applyNumberFormat="1" applyFont="1" applyBorder="1" applyAlignment="1">
      <alignment horizontal="left"/>
    </xf>
    <xf numFmtId="164" fontId="23" fillId="0" borderId="0" xfId="2" applyNumberFormat="1" applyFont="1" applyBorder="1" applyAlignment="1" applyProtection="1"/>
    <xf numFmtId="49" fontId="23" fillId="0" borderId="0" xfId="4" applyNumberFormat="1" applyFont="1" applyAlignment="1">
      <alignment horizontal="left"/>
    </xf>
    <xf numFmtId="165" fontId="23" fillId="0" borderId="0" xfId="3" applyNumberFormat="1" applyFont="1" applyBorder="1" applyAlignment="1" applyProtection="1">
      <alignment horizontal="center"/>
    </xf>
    <xf numFmtId="165" fontId="23" fillId="0" borderId="0" xfId="3" applyNumberFormat="1" applyFont="1" applyProtection="1"/>
    <xf numFmtId="49" fontId="13" fillId="0" borderId="0" xfId="4" applyNumberFormat="1" applyFont="1"/>
    <xf numFmtId="165" fontId="23" fillId="0" borderId="0" xfId="3" applyNumberFormat="1" applyFont="1" applyBorder="1" applyAlignment="1" applyProtection="1"/>
    <xf numFmtId="49" fontId="23" fillId="0" borderId="0" xfId="2" applyNumberFormat="1" applyFont="1" applyBorder="1" applyAlignment="1" applyProtection="1"/>
    <xf numFmtId="0" fontId="13" fillId="0" borderId="0" xfId="4" applyFont="1" applyAlignment="1" applyProtection="1">
      <alignment horizontal="center"/>
      <protection locked="0"/>
    </xf>
    <xf numFmtId="165" fontId="23" fillId="0" borderId="0" xfId="3" applyNumberFormat="1" applyFont="1" applyBorder="1" applyAlignment="1" applyProtection="1">
      <protection locked="0"/>
    </xf>
    <xf numFmtId="49" fontId="23" fillId="0" borderId="0" xfId="2" applyNumberFormat="1" applyFont="1" applyBorder="1" applyAlignment="1" applyProtection="1">
      <protection locked="0"/>
    </xf>
    <xf numFmtId="49" fontId="18" fillId="0" borderId="0" xfId="4" applyNumberFormat="1" applyFont="1" applyAlignment="1">
      <alignment horizontal="left"/>
    </xf>
    <xf numFmtId="49" fontId="23" fillId="0" borderId="0" xfId="2" applyNumberFormat="1" applyFont="1" applyProtection="1">
      <protection locked="0"/>
    </xf>
    <xf numFmtId="49" fontId="13" fillId="0" borderId="0" xfId="4" applyNumberFormat="1" applyFont="1" applyProtection="1">
      <protection locked="0"/>
    </xf>
    <xf numFmtId="165" fontId="23" fillId="0" borderId="0" xfId="3" applyNumberFormat="1" applyFont="1" applyProtection="1">
      <protection locked="0"/>
    </xf>
    <xf numFmtId="164" fontId="23" fillId="0" borderId="0" xfId="2" applyNumberFormat="1" applyFont="1" applyProtection="1">
      <protection locked="0"/>
    </xf>
    <xf numFmtId="0" fontId="2" fillId="0" borderId="0" xfId="4" applyFont="1"/>
    <xf numFmtId="0" fontId="4" fillId="0" borderId="0" xfId="0" applyFont="1"/>
    <xf numFmtId="0" fontId="4" fillId="0" borderId="0" xfId="0" applyFont="1" applyAlignment="1">
      <alignment horizontal="left" indent="4"/>
    </xf>
    <xf numFmtId="0" fontId="17" fillId="0" borderId="0" xfId="0" applyFont="1" applyAlignment="1">
      <alignment horizontal="left" vertical="top" wrapText="1" indent="1"/>
    </xf>
    <xf numFmtId="37" fontId="15" fillId="0" borderId="5" xfId="4" applyNumberFormat="1" applyFont="1" applyBorder="1" applyAlignment="1">
      <alignment horizontal="center"/>
    </xf>
    <xf numFmtId="0" fontId="30" fillId="0" borderId="63" xfId="4" applyFont="1" applyBorder="1" applyAlignment="1">
      <alignment horizontal="center" textRotation="90" wrapText="1"/>
    </xf>
    <xf numFmtId="0" fontId="30" fillId="0" borderId="63" xfId="4" applyFont="1" applyBorder="1" applyAlignment="1">
      <alignment horizontal="center" wrapText="1"/>
    </xf>
    <xf numFmtId="41" fontId="10" fillId="0" borderId="35" xfId="4" applyNumberFormat="1" applyFont="1" applyBorder="1"/>
    <xf numFmtId="0" fontId="30" fillId="0" borderId="64" xfId="4" applyFont="1" applyBorder="1" applyAlignment="1">
      <alignment horizontal="center" wrapText="1"/>
    </xf>
    <xf numFmtId="165" fontId="0" fillId="0" borderId="35" xfId="3" applyNumberFormat="1" applyFont="1" applyFill="1" applyBorder="1" applyProtection="1"/>
    <xf numFmtId="165" fontId="0" fillId="0" borderId="65" xfId="3" applyNumberFormat="1" applyFont="1" applyFill="1" applyBorder="1" applyProtection="1"/>
    <xf numFmtId="41" fontId="13" fillId="0" borderId="35" xfId="4" applyNumberFormat="1" applyFont="1" applyBorder="1" applyAlignment="1">
      <alignment horizontal="center" vertical="center"/>
    </xf>
    <xf numFmtId="0" fontId="39" fillId="0" borderId="0" xfId="0" applyFont="1"/>
    <xf numFmtId="0" fontId="39" fillId="0" borderId="0" xfId="0" applyFont="1" applyAlignment="1">
      <alignment horizontal="left" indent="4"/>
    </xf>
    <xf numFmtId="3" fontId="0" fillId="0" borderId="7" xfId="0" applyNumberFormat="1" applyBorder="1"/>
    <xf numFmtId="3" fontId="4" fillId="0" borderId="0" xfId="0" applyNumberFormat="1" applyFont="1"/>
    <xf numFmtId="3" fontId="4" fillId="0" borderId="0" xfId="0" applyNumberFormat="1" applyFont="1" applyAlignment="1">
      <alignment horizontal="left" indent="4"/>
    </xf>
    <xf numFmtId="3" fontId="6" fillId="0" borderId="0" xfId="0" applyNumberFormat="1" applyFont="1" applyAlignment="1">
      <alignment horizontal="center"/>
    </xf>
    <xf numFmtId="3" fontId="0" fillId="0" borderId="0" xfId="0" applyNumberFormat="1"/>
    <xf numFmtId="3" fontId="7" fillId="0" borderId="0" xfId="1" quotePrefix="1" applyNumberFormat="1" applyFont="1" applyFill="1" applyBorder="1" applyAlignment="1">
      <alignment horizontal="left" vertical="center"/>
    </xf>
    <xf numFmtId="37" fontId="15" fillId="0" borderId="0" xfId="4" applyNumberFormat="1" applyFont="1" applyAlignment="1">
      <alignment horizontal="center"/>
    </xf>
    <xf numFmtId="165" fontId="0" fillId="0" borderId="0" xfId="3" applyNumberFormat="1" applyFont="1" applyFill="1" applyBorder="1" applyProtection="1"/>
    <xf numFmtId="0" fontId="3" fillId="0" borderId="54" xfId="4" quotePrefix="1" applyFont="1" applyBorder="1" applyAlignment="1">
      <alignment horizontal="right"/>
    </xf>
    <xf numFmtId="37" fontId="5" fillId="0" borderId="57" xfId="4" applyNumberFormat="1" applyBorder="1" applyAlignment="1">
      <alignment horizontal="right"/>
    </xf>
    <xf numFmtId="41" fontId="10" fillId="0" borderId="55" xfId="4" applyNumberFormat="1" applyFont="1" applyBorder="1" applyAlignment="1">
      <alignment horizontal="center" vertical="center"/>
    </xf>
    <xf numFmtId="165" fontId="5" fillId="0" borderId="57" xfId="3" applyNumberFormat="1" applyFont="1" applyFill="1" applyBorder="1" applyProtection="1"/>
    <xf numFmtId="42" fontId="5" fillId="0" borderId="55" xfId="4" applyNumberFormat="1" applyBorder="1"/>
    <xf numFmtId="0" fontId="14" fillId="0" borderId="0" xfId="4" applyFont="1" applyAlignment="1">
      <alignment horizontal="center" vertical="center" wrapText="1"/>
    </xf>
    <xf numFmtId="41" fontId="13" fillId="0" borderId="0" xfId="4" applyNumberFormat="1" applyFont="1" applyAlignment="1">
      <alignment horizontal="center" vertical="center"/>
    </xf>
    <xf numFmtId="41" fontId="10" fillId="0" borderId="0" xfId="4" applyNumberFormat="1" applyFont="1"/>
    <xf numFmtId="37" fontId="15" fillId="0" borderId="67" xfId="4" applyNumberFormat="1" applyFont="1" applyBorder="1" applyAlignment="1">
      <alignment horizontal="center"/>
    </xf>
    <xf numFmtId="41" fontId="13" fillId="0" borderId="65" xfId="4" applyNumberFormat="1" applyFont="1" applyBorder="1" applyAlignment="1">
      <alignment horizontal="center" vertical="center"/>
    </xf>
    <xf numFmtId="41" fontId="10" fillId="0" borderId="65" xfId="4" applyNumberFormat="1" applyFont="1" applyBorder="1"/>
    <xf numFmtId="0" fontId="13" fillId="0" borderId="1" xfId="4" applyFont="1" applyBorder="1" applyAlignment="1">
      <alignment horizontal="center" vertical="center"/>
    </xf>
    <xf numFmtId="0" fontId="24" fillId="0" borderId="1" xfId="4" applyFont="1" applyBorder="1" applyAlignment="1">
      <alignment horizontal="left"/>
    </xf>
    <xf numFmtId="0" fontId="26" fillId="0" borderId="1" xfId="4" applyFont="1" applyBorder="1" applyAlignment="1">
      <alignment horizontal="center"/>
    </xf>
    <xf numFmtId="0" fontId="13" fillId="0" borderId="6" xfId="4" applyFont="1" applyBorder="1" applyAlignment="1">
      <alignment vertical="center"/>
    </xf>
    <xf numFmtId="0" fontId="18" fillId="0" borderId="2" xfId="4" applyFont="1" applyBorder="1" applyAlignment="1">
      <alignment horizontal="center" vertical="center"/>
    </xf>
    <xf numFmtId="0" fontId="18" fillId="0" borderId="3" xfId="4" applyFont="1" applyBorder="1" applyAlignment="1">
      <alignment horizontal="center" vertical="center"/>
    </xf>
    <xf numFmtId="0" fontId="11" fillId="0" borderId="1" xfId="4" applyFont="1" applyBorder="1" applyAlignment="1">
      <alignment horizontal="center" wrapText="1"/>
    </xf>
    <xf numFmtId="0" fontId="18" fillId="0" borderId="1" xfId="4" applyFont="1" applyBorder="1" applyAlignment="1">
      <alignment horizontal="left"/>
    </xf>
    <xf numFmtId="0" fontId="13" fillId="0" borderId="1" xfId="4" applyFont="1" applyBorder="1" applyAlignment="1">
      <alignment vertical="center"/>
    </xf>
    <xf numFmtId="165" fontId="13" fillId="2" borderId="37" xfId="3" applyNumberFormat="1" applyFont="1" applyFill="1" applyBorder="1" applyAlignment="1" applyProtection="1"/>
    <xf numFmtId="0" fontId="13" fillId="0" borderId="39" xfId="4" applyFont="1" applyBorder="1"/>
    <xf numFmtId="0" fontId="42" fillId="0" borderId="83" xfId="4" applyFont="1" applyBorder="1" applyProtection="1">
      <protection locked="0"/>
    </xf>
    <xf numFmtId="0" fontId="13" fillId="0" borderId="39" xfId="4" applyFont="1" applyBorder="1" applyAlignment="1">
      <alignment horizontal="left"/>
    </xf>
    <xf numFmtId="0" fontId="12" fillId="0" borderId="38" xfId="4" applyFont="1" applyBorder="1"/>
    <xf numFmtId="166" fontId="2" fillId="0" borderId="61" xfId="3" applyNumberFormat="1" applyFont="1" applyFill="1" applyBorder="1" applyProtection="1"/>
    <xf numFmtId="165" fontId="12" fillId="0" borderId="0" xfId="3" applyNumberFormat="1" applyFont="1" applyBorder="1" applyAlignment="1" applyProtection="1">
      <alignment horizontal="center"/>
      <protection locked="0"/>
    </xf>
    <xf numFmtId="165" fontId="12" fillId="0" borderId="5" xfId="3" applyNumberFormat="1" applyFont="1" applyBorder="1" applyAlignment="1" applyProtection="1">
      <alignment horizontal="center"/>
      <protection locked="0"/>
    </xf>
    <xf numFmtId="165" fontId="12" fillId="0" borderId="1" xfId="3" applyNumberFormat="1" applyFont="1" applyBorder="1" applyAlignment="1" applyProtection="1">
      <alignment horizontal="center"/>
      <protection locked="0"/>
    </xf>
    <xf numFmtId="0" fontId="13" fillId="0" borderId="5" xfId="4" applyFont="1" applyBorder="1" applyAlignment="1">
      <alignment horizontal="right"/>
    </xf>
    <xf numFmtId="165" fontId="13" fillId="0" borderId="1" xfId="3" applyNumberFormat="1" applyFont="1" applyBorder="1"/>
    <xf numFmtId="165" fontId="13" fillId="0" borderId="5" xfId="3" applyNumberFormat="1" applyFont="1" applyBorder="1" applyAlignment="1">
      <alignment horizontal="right"/>
    </xf>
    <xf numFmtId="165" fontId="13" fillId="0" borderId="5" xfId="3" applyNumberFormat="1" applyFont="1" applyBorder="1"/>
    <xf numFmtId="165" fontId="13" fillId="0" borderId="6" xfId="3" applyNumberFormat="1" applyFont="1" applyBorder="1"/>
    <xf numFmtId="165" fontId="13" fillId="0" borderId="2" xfId="3" applyNumberFormat="1" applyFont="1" applyBorder="1"/>
    <xf numFmtId="165" fontId="13" fillId="0" borderId="3" xfId="3" applyNumberFormat="1" applyFont="1" applyBorder="1"/>
    <xf numFmtId="0" fontId="6" fillId="0" borderId="0" xfId="0" applyFont="1" applyAlignment="1">
      <alignment horizontal="center"/>
    </xf>
    <xf numFmtId="0" fontId="0" fillId="0" borderId="3" xfId="0" applyBorder="1"/>
    <xf numFmtId="3" fontId="0" fillId="0" borderId="90" xfId="0" applyNumberFormat="1" applyBorder="1"/>
    <xf numFmtId="3" fontId="0" fillId="0" borderId="91" xfId="0" applyNumberFormat="1" applyBorder="1"/>
    <xf numFmtId="3" fontId="0" fillId="0" borderId="92" xfId="0" applyNumberFormat="1" applyBorder="1"/>
    <xf numFmtId="0" fontId="0" fillId="0" borderId="94" xfId="0" pivotButton="1" applyBorder="1"/>
    <xf numFmtId="0" fontId="0" fillId="0" borderId="95" xfId="0" applyBorder="1"/>
    <xf numFmtId="0" fontId="0" fillId="0" borderId="55" xfId="0" pivotButton="1" applyBorder="1"/>
    <xf numFmtId="0" fontId="0" fillId="0" borderId="95" xfId="0" pivotButton="1" applyBorder="1"/>
    <xf numFmtId="0" fontId="0" fillId="0" borderId="96" xfId="0" applyBorder="1"/>
    <xf numFmtId="0" fontId="0" fillId="0" borderId="97" xfId="0" applyBorder="1"/>
    <xf numFmtId="0" fontId="0" fillId="0" borderId="98" xfId="0" applyBorder="1"/>
    <xf numFmtId="0" fontId="0" fillId="0" borderId="90" xfId="0" applyBorder="1"/>
    <xf numFmtId="0" fontId="0" fillId="0" borderId="91" xfId="0" applyBorder="1"/>
    <xf numFmtId="0" fontId="0" fillId="0" borderId="92" xfId="0" applyBorder="1"/>
    <xf numFmtId="0" fontId="5" fillId="0" borderId="35" xfId="4" applyBorder="1" applyAlignment="1">
      <alignment horizontal="right" wrapText="1"/>
    </xf>
    <xf numFmtId="0" fontId="5" fillId="0" borderId="35" xfId="4" applyBorder="1" applyAlignment="1">
      <alignment horizontal="center" vertical="center" wrapText="1"/>
    </xf>
    <xf numFmtId="0" fontId="46" fillId="3" borderId="66" xfId="5" applyFont="1" applyFill="1" applyBorder="1" applyAlignment="1">
      <alignment horizontal="center" vertical="top"/>
    </xf>
    <xf numFmtId="0" fontId="0" fillId="0" borderId="0" xfId="0" applyAlignment="1">
      <alignment vertical="top"/>
    </xf>
    <xf numFmtId="0" fontId="46" fillId="0" borderId="93" xfId="5" applyFont="1" applyBorder="1"/>
    <xf numFmtId="168" fontId="46" fillId="0" borderId="93" xfId="5" applyNumberFormat="1" applyFont="1" applyBorder="1" applyAlignment="1">
      <alignment horizontal="right"/>
    </xf>
    <xf numFmtId="0" fontId="5" fillId="0" borderId="35" xfId="4" applyBorder="1" applyAlignment="1">
      <alignment horizontal="center" wrapText="1"/>
    </xf>
    <xf numFmtId="0" fontId="5" fillId="0" borderId="0" xfId="4" applyAlignment="1">
      <alignment horizontal="left" indent="3"/>
    </xf>
    <xf numFmtId="0" fontId="4" fillId="0" borderId="0" xfId="4" applyFont="1" applyAlignment="1">
      <alignment horizontal="left"/>
    </xf>
    <xf numFmtId="0" fontId="5" fillId="0" borderId="0" xfId="4" applyAlignment="1">
      <alignment horizontal="left" indent="1"/>
    </xf>
    <xf numFmtId="0" fontId="5" fillId="0" borderId="0" xfId="4" applyAlignment="1">
      <alignment horizontal="left" vertical="top" indent="1"/>
    </xf>
    <xf numFmtId="0" fontId="5" fillId="0" borderId="0" xfId="4"/>
    <xf numFmtId="0" fontId="5" fillId="0" borderId="0" xfId="4" applyAlignment="1">
      <alignment horizontal="left" wrapText="1" indent="1"/>
    </xf>
    <xf numFmtId="0" fontId="5" fillId="0" borderId="0" xfId="4" applyAlignment="1">
      <alignment wrapText="1"/>
    </xf>
    <xf numFmtId="0" fontId="5" fillId="0" borderId="0" xfId="4" applyAlignment="1">
      <alignment horizontal="left" wrapText="1" indent="3"/>
    </xf>
    <xf numFmtId="0" fontId="5" fillId="0" borderId="0" xfId="4" applyAlignment="1">
      <alignment horizontal="left" wrapText="1" indent="2"/>
    </xf>
    <xf numFmtId="0" fontId="5" fillId="0" borderId="0" xfId="4" quotePrefix="1" applyAlignment="1">
      <alignment horizontal="left" indent="5"/>
    </xf>
    <xf numFmtId="0" fontId="5" fillId="0" borderId="0" xfId="4" applyAlignment="1">
      <alignment horizontal="left" indent="4"/>
    </xf>
    <xf numFmtId="0" fontId="5" fillId="0" borderId="0" xfId="4" quotePrefix="1" applyAlignment="1">
      <alignment horizontal="left" wrapText="1" indent="5"/>
    </xf>
    <xf numFmtId="0" fontId="5" fillId="0" borderId="0" xfId="4" applyAlignment="1">
      <alignment horizontal="left" wrapText="1" indent="5"/>
    </xf>
    <xf numFmtId="0" fontId="4" fillId="0" borderId="0" xfId="4" applyFont="1" applyAlignment="1">
      <alignment horizontal="left" wrapText="1"/>
    </xf>
    <xf numFmtId="0" fontId="4" fillId="0" borderId="0" xfId="4" quotePrefix="1" applyFont="1" applyAlignment="1">
      <alignment horizontal="left"/>
    </xf>
    <xf numFmtId="0" fontId="16" fillId="0" borderId="0" xfId="4" applyFont="1"/>
    <xf numFmtId="0" fontId="3" fillId="0" borderId="0" xfId="4" applyFont="1" applyAlignment="1">
      <alignment horizontal="left" vertical="top" wrapText="1" indent="1"/>
    </xf>
    <xf numFmtId="0" fontId="17" fillId="0" borderId="0" xfId="4" applyFont="1"/>
    <xf numFmtId="0" fontId="3" fillId="0" borderId="0" xfId="4" applyFont="1" applyAlignment="1">
      <alignment wrapText="1"/>
    </xf>
    <xf numFmtId="0" fontId="11" fillId="0" borderId="0" xfId="4" applyFont="1" applyAlignment="1">
      <alignment horizontal="left" vertical="top" wrapText="1"/>
    </xf>
    <xf numFmtId="0" fontId="12" fillId="0" borderId="0" xfId="4" applyFont="1" applyAlignment="1">
      <alignment horizontal="center" vertical="top" wrapText="1"/>
    </xf>
    <xf numFmtId="0" fontId="13" fillId="0" borderId="0" xfId="4" applyFont="1" applyAlignment="1">
      <alignment horizontal="right" vertical="top" wrapText="1"/>
    </xf>
    <xf numFmtId="0" fontId="1" fillId="0" borderId="13" xfId="4" applyFont="1" applyBorder="1" applyAlignment="1">
      <alignment horizontal="left" vertical="top" wrapText="1"/>
    </xf>
    <xf numFmtId="0" fontId="14" fillId="0" borderId="0" xfId="4" quotePrefix="1" applyFont="1" applyAlignment="1">
      <alignment horizontal="center" vertical="center"/>
    </xf>
    <xf numFmtId="165" fontId="13" fillId="0" borderId="73" xfId="3" applyNumberFormat="1" applyFont="1" applyBorder="1" applyAlignment="1" applyProtection="1">
      <alignment horizontal="left"/>
      <protection locked="0"/>
    </xf>
    <xf numFmtId="165" fontId="13" fillId="0" borderId="74" xfId="3" applyNumberFormat="1" applyFont="1" applyBorder="1" applyAlignment="1" applyProtection="1">
      <alignment horizontal="left"/>
      <protection locked="0"/>
    </xf>
    <xf numFmtId="165" fontId="13" fillId="0" borderId="75" xfId="3" applyNumberFormat="1" applyFont="1" applyBorder="1" applyAlignment="1" applyProtection="1">
      <alignment horizontal="left"/>
      <protection locked="0"/>
    </xf>
    <xf numFmtId="0" fontId="12" fillId="0" borderId="0" xfId="4" applyFont="1" applyAlignment="1">
      <alignment horizontal="center" vertical="center" wrapText="1"/>
    </xf>
    <xf numFmtId="0" fontId="12" fillId="0" borderId="4" xfId="4" applyFont="1" applyBorder="1" applyAlignment="1">
      <alignment horizontal="center" vertical="center" wrapText="1"/>
    </xf>
    <xf numFmtId="0" fontId="12" fillId="0" borderId="7" xfId="4" applyFont="1" applyBorder="1" applyAlignment="1">
      <alignment horizontal="center" vertical="center" wrapText="1"/>
    </xf>
    <xf numFmtId="0" fontId="12" fillId="0" borderId="8" xfId="4" applyFont="1" applyBorder="1" applyAlignment="1">
      <alignment horizontal="center" vertical="center" wrapText="1"/>
    </xf>
    <xf numFmtId="0" fontId="12" fillId="0" borderId="63" xfId="4" applyFont="1" applyBorder="1" applyAlignment="1">
      <alignment horizontal="center" vertical="center" wrapText="1"/>
    </xf>
    <xf numFmtId="0" fontId="12" fillId="0" borderId="68" xfId="4" applyFont="1" applyBorder="1" applyAlignment="1">
      <alignment horizontal="center" vertical="center"/>
    </xf>
    <xf numFmtId="0" fontId="12" fillId="0" borderId="69" xfId="4" applyFont="1" applyBorder="1" applyAlignment="1">
      <alignment horizontal="center" vertical="center"/>
    </xf>
    <xf numFmtId="0" fontId="13" fillId="0" borderId="0" xfId="4" applyFont="1" applyAlignment="1">
      <alignment horizontal="center"/>
    </xf>
    <xf numFmtId="0" fontId="19" fillId="0" borderId="0" xfId="4" applyFont="1" applyAlignment="1">
      <alignment horizontal="left" wrapText="1"/>
    </xf>
    <xf numFmtId="0" fontId="12" fillId="0" borderId="70" xfId="4" applyFont="1" applyBorder="1" applyAlignment="1">
      <alignment horizontal="center"/>
    </xf>
    <xf numFmtId="0" fontId="12" fillId="0" borderId="71" xfId="4" applyFont="1" applyBorder="1" applyAlignment="1">
      <alignment horizontal="center"/>
    </xf>
    <xf numFmtId="0" fontId="12" fillId="0" borderId="72" xfId="4" applyFont="1" applyBorder="1" applyAlignment="1">
      <alignment horizontal="center"/>
    </xf>
    <xf numFmtId="0" fontId="18" fillId="0" borderId="0" xfId="4" applyFont="1" applyAlignment="1">
      <alignment horizontal="center"/>
    </xf>
    <xf numFmtId="0" fontId="12" fillId="0" borderId="0" xfId="4" applyFont="1" applyAlignment="1">
      <alignment horizontal="center"/>
    </xf>
    <xf numFmtId="0" fontId="12" fillId="0" borderId="0" xfId="4" applyFont="1" applyAlignment="1">
      <alignment horizontal="right"/>
    </xf>
    <xf numFmtId="0" fontId="12" fillId="0" borderId="10" xfId="4" applyFont="1" applyBorder="1" applyAlignment="1" applyProtection="1">
      <alignment horizontal="left" indent="1"/>
      <protection locked="0"/>
    </xf>
    <xf numFmtId="0" fontId="12" fillId="0" borderId="13" xfId="4" applyFont="1" applyBorder="1" applyAlignment="1" applyProtection="1">
      <alignment horizontal="left" indent="1"/>
      <protection locked="0"/>
    </xf>
    <xf numFmtId="0" fontId="12" fillId="0" borderId="37" xfId="4" applyFont="1" applyBorder="1" applyAlignment="1" applyProtection="1">
      <alignment horizontal="left" indent="1"/>
      <protection locked="0"/>
    </xf>
    <xf numFmtId="0" fontId="8" fillId="0" borderId="4" xfId="4" applyFont="1" applyBorder="1" applyAlignment="1">
      <alignment horizontal="center"/>
    </xf>
    <xf numFmtId="0" fontId="8" fillId="0" borderId="7" xfId="4" applyFont="1" applyBorder="1" applyAlignment="1">
      <alignment horizontal="center"/>
    </xf>
    <xf numFmtId="0" fontId="8" fillId="0" borderId="8" xfId="4" applyFont="1" applyBorder="1" applyAlignment="1">
      <alignment horizontal="center"/>
    </xf>
    <xf numFmtId="0" fontId="48" fillId="0" borderId="0" xfId="8" applyFill="1" applyBorder="1" applyAlignment="1">
      <alignment horizontal="center" vertical="center" wrapText="1"/>
    </xf>
    <xf numFmtId="0" fontId="48" fillId="0" borderId="0" xfId="8" applyFill="1" applyBorder="1" applyAlignment="1">
      <alignment horizontal="center" vertical="center"/>
    </xf>
    <xf numFmtId="0" fontId="5" fillId="0" borderId="35" xfId="0" applyFont="1" applyBorder="1" applyAlignment="1">
      <alignment horizontal="left" vertical="center" wrapText="1"/>
    </xf>
    <xf numFmtId="0" fontId="27" fillId="0" borderId="54" xfId="4" applyFont="1" applyBorder="1" applyAlignment="1">
      <alignment horizontal="center"/>
    </xf>
    <xf numFmtId="0" fontId="27" fillId="0" borderId="57" xfId="4" applyFont="1" applyBorder="1" applyAlignment="1">
      <alignment horizontal="center"/>
    </xf>
    <xf numFmtId="0" fontId="27" fillId="0" borderId="58" xfId="4" applyFont="1" applyBorder="1" applyAlignment="1">
      <alignment horizontal="center"/>
    </xf>
    <xf numFmtId="0" fontId="12" fillId="0" borderId="4" xfId="4" applyFont="1" applyBorder="1"/>
    <xf numFmtId="0" fontId="12" fillId="0" borderId="7" xfId="4" applyFont="1" applyBorder="1"/>
    <xf numFmtId="0" fontId="12" fillId="0" borderId="8" xfId="4" applyFont="1" applyBorder="1"/>
    <xf numFmtId="0" fontId="14" fillId="0" borderId="76" xfId="4" applyFont="1" applyBorder="1" applyAlignment="1">
      <alignment horizontal="center" vertical="center" wrapText="1"/>
    </xf>
    <xf numFmtId="0" fontId="14" fillId="0" borderId="77" xfId="4" applyFont="1" applyBorder="1" applyAlignment="1">
      <alignment horizontal="center" vertical="center" wrapText="1"/>
    </xf>
    <xf numFmtId="0" fontId="14" fillId="0" borderId="78" xfId="4" applyFont="1" applyBorder="1" applyAlignment="1">
      <alignment horizontal="center" vertical="center" wrapText="1"/>
    </xf>
    <xf numFmtId="0" fontId="14" fillId="0" borderId="79" xfId="4" applyFont="1" applyBorder="1" applyAlignment="1">
      <alignment horizontal="center" vertical="center" wrapText="1"/>
    </xf>
    <xf numFmtId="0" fontId="11" fillId="0" borderId="4" xfId="4" applyFont="1" applyBorder="1" applyAlignment="1">
      <alignment horizontal="center" wrapText="1"/>
    </xf>
    <xf numFmtId="0" fontId="11" fillId="0" borderId="7" xfId="4" applyFont="1" applyBorder="1" applyAlignment="1">
      <alignment horizontal="center" wrapText="1"/>
    </xf>
    <xf numFmtId="0" fontId="11" fillId="0" borderId="8" xfId="4" applyFont="1" applyBorder="1" applyAlignment="1">
      <alignment horizontal="center" wrapText="1"/>
    </xf>
    <xf numFmtId="0" fontId="18" fillId="0" borderId="5" xfId="4" applyFont="1" applyBorder="1" applyAlignment="1">
      <alignment horizontal="center"/>
    </xf>
    <xf numFmtId="0" fontId="18" fillId="0" borderId="1" xfId="4" applyFont="1" applyBorder="1" applyAlignment="1">
      <alignment horizontal="center"/>
    </xf>
    <xf numFmtId="167" fontId="43" fillId="0" borderId="80" xfId="6" applyNumberFormat="1" applyFont="1" applyFill="1" applyBorder="1" applyAlignment="1" applyProtection="1">
      <alignment horizontal="center" vertical="center" wrapText="1"/>
    </xf>
    <xf numFmtId="167" fontId="43" fillId="0" borderId="81" xfId="6" applyNumberFormat="1" applyFont="1" applyFill="1" applyBorder="1" applyAlignment="1" applyProtection="1">
      <alignment horizontal="center" vertical="center" wrapText="1"/>
    </xf>
    <xf numFmtId="167" fontId="43" fillId="0" borderId="82" xfId="6" applyNumberFormat="1" applyFont="1" applyFill="1" applyBorder="1" applyAlignment="1" applyProtection="1">
      <alignment horizontal="center" vertical="center" wrapText="1"/>
    </xf>
    <xf numFmtId="167" fontId="44" fillId="0" borderId="84" xfId="6" applyNumberFormat="1" applyFont="1" applyFill="1" applyBorder="1" applyAlignment="1" applyProtection="1">
      <alignment horizontal="center" vertical="center" wrapText="1"/>
    </xf>
    <xf numFmtId="167" fontId="44" fillId="0" borderId="85" xfId="6" applyNumberFormat="1" applyFont="1" applyFill="1" applyBorder="1" applyAlignment="1" applyProtection="1">
      <alignment horizontal="center" vertical="center" wrapText="1"/>
    </xf>
    <xf numFmtId="167" fontId="44" fillId="0" borderId="86" xfId="6" applyNumberFormat="1" applyFont="1" applyFill="1" applyBorder="1" applyAlignment="1" applyProtection="1">
      <alignment horizontal="center" vertical="center" wrapText="1"/>
    </xf>
    <xf numFmtId="167" fontId="44" fillId="0" borderId="87" xfId="6" applyNumberFormat="1" applyFont="1" applyFill="1" applyBorder="1" applyAlignment="1" applyProtection="1">
      <alignment horizontal="center" vertical="center" wrapText="1"/>
    </xf>
    <xf numFmtId="167" fontId="44" fillId="0" borderId="88" xfId="6" applyNumberFormat="1" applyFont="1" applyFill="1" applyBorder="1" applyAlignment="1" applyProtection="1">
      <alignment horizontal="center" vertical="center" wrapText="1"/>
    </xf>
    <xf numFmtId="167" fontId="44" fillId="0" borderId="89" xfId="6" applyNumberFormat="1" applyFont="1" applyFill="1" applyBorder="1" applyAlignment="1" applyProtection="1">
      <alignment horizontal="center" vertical="center" wrapText="1"/>
    </xf>
    <xf numFmtId="0" fontId="24" fillId="0" borderId="5" xfId="4" applyFont="1" applyBorder="1" applyAlignment="1">
      <alignment horizontal="center"/>
    </xf>
    <xf numFmtId="0" fontId="24" fillId="0" borderId="0" xfId="4" applyFont="1" applyAlignment="1">
      <alignment horizontal="center"/>
    </xf>
    <xf numFmtId="0" fontId="24" fillId="0" borderId="1" xfId="4" applyFont="1" applyBorder="1" applyAlignment="1">
      <alignment horizontal="center"/>
    </xf>
    <xf numFmtId="0" fontId="13" fillId="0" borderId="54" xfId="4" applyFont="1" applyBorder="1" applyAlignment="1">
      <alignment wrapText="1"/>
    </xf>
    <xf numFmtId="0" fontId="13" fillId="0" borderId="57" xfId="4" applyFont="1" applyBorder="1" applyAlignment="1">
      <alignment wrapText="1"/>
    </xf>
    <xf numFmtId="0" fontId="13" fillId="0" borderId="58" xfId="4" applyFont="1" applyBorder="1" applyAlignment="1">
      <alignment wrapText="1"/>
    </xf>
    <xf numFmtId="165" fontId="12" fillId="0" borderId="0" xfId="3" applyNumberFormat="1" applyFont="1" applyAlignment="1" applyProtection="1">
      <alignment horizontal="center"/>
    </xf>
    <xf numFmtId="165" fontId="12" fillId="0" borderId="0" xfId="3" applyNumberFormat="1" applyFont="1" applyBorder="1" applyAlignment="1" applyProtection="1">
      <alignment horizontal="center"/>
      <protection locked="0"/>
    </xf>
    <xf numFmtId="0" fontId="18" fillId="0" borderId="0" xfId="4" applyFont="1" applyAlignment="1">
      <alignment horizontal="center" vertical="center" wrapText="1"/>
    </xf>
    <xf numFmtId="0" fontId="13" fillId="0" borderId="0" xfId="4" applyFont="1"/>
    <xf numFmtId="0" fontId="38" fillId="0" borderId="0" xfId="4" applyFont="1" applyAlignment="1">
      <alignment horizontal="center" wrapText="1"/>
    </xf>
    <xf numFmtId="49" fontId="45" fillId="0" borderId="0" xfId="4" applyNumberFormat="1" applyFont="1" applyAlignment="1">
      <alignment horizontal="center" vertical="center"/>
    </xf>
  </cellXfs>
  <cellStyles count="9">
    <cellStyle name="Comma" xfId="1" builtinId="3"/>
    <cellStyle name="Comma 2" xfId="2" xr:uid="{00000000-0005-0000-0000-000001000000}"/>
    <cellStyle name="Currency 2" xfId="3" xr:uid="{00000000-0005-0000-0000-000002000000}"/>
    <cellStyle name="Hyperlink" xfId="8" builtinId="8"/>
    <cellStyle name="Normal" xfId="0" builtinId="0"/>
    <cellStyle name="Normal 2" xfId="4" xr:uid="{00000000-0005-0000-0000-000005000000}"/>
    <cellStyle name="Normal 3" xfId="7" xr:uid="{00000000-0005-0000-0000-000006000000}"/>
    <cellStyle name="Normal_Sheet1" xfId="5" xr:uid="{00000000-0005-0000-0000-000007000000}"/>
    <cellStyle name="Percent 2" xfId="6" xr:uid="{00000000-0005-0000-0000-000008000000}"/>
  </cellStyles>
  <dxfs count="16">
    <dxf>
      <font>
        <condense val="0"/>
        <extend val="0"/>
        <color indexed="10"/>
      </font>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medium">
          <color indexed="64"/>
        </left>
        <right style="medium">
          <color indexed="64"/>
        </right>
        <top style="medium">
          <color indexed="64"/>
        </top>
        <bottom style="medium">
          <color indexed="64"/>
        </bottom>
      </border>
    </dxf>
    <dxf>
      <numFmt numFmtId="3" formatCode="#,##0"/>
    </dxf>
    <dxf>
      <border>
        <left style="medium">
          <color indexed="64"/>
        </left>
        <right style="medium">
          <color indexed="64"/>
        </right>
        <top style="medium">
          <color indexed="64"/>
        </top>
      </border>
    </dxf>
    <dxf>
      <border>
        <bottom style="medium">
          <color indexed="64"/>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396240</xdr:colOff>
          <xdr:row>0</xdr:row>
          <xdr:rowOff>228600</xdr:rowOff>
        </xdr:from>
        <xdr:to>
          <xdr:col>19</xdr:col>
          <xdr:colOff>0</xdr:colOff>
          <xdr:row>2</xdr:row>
          <xdr:rowOff>68580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45720" tIns="32004" rIns="45720" bIns="32004" anchor="ctr" upright="1"/>
            <a:lstStyle/>
            <a:p>
              <a:pPr algn="ctr" rtl="0">
                <a:defRPr sz="1000"/>
              </a:pPr>
              <a:r>
                <a:rPr lang="en-US" sz="1400" b="1" i="0" u="none" strike="noStrike" baseline="0">
                  <a:solidFill>
                    <a:srgbClr val="000000"/>
                  </a:solidFill>
                  <a:latin typeface="Arial"/>
                  <a:cs typeface="Arial"/>
                </a:rPr>
                <a:t>Print All Tabs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309880</xdr:colOff>
      <xdr:row>1</xdr:row>
      <xdr:rowOff>30480</xdr:rowOff>
    </xdr:from>
    <xdr:to>
      <xdr:col>5</xdr:col>
      <xdr:colOff>1402080</xdr:colOff>
      <xdr:row>2</xdr:row>
      <xdr:rowOff>10160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309880" y="406400"/>
          <a:ext cx="11109960" cy="772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aseline="0">
              <a:solidFill>
                <a:schemeClr val="dk1"/>
              </a:solidFill>
              <a:latin typeface="Arial" pitchFamily="34" charset="0"/>
              <a:ea typeface="+mn-ea"/>
              <a:cs typeface="Arial" pitchFamily="34" charset="0"/>
            </a:rPr>
            <a:t>List all funds and in-kind services that you are including as Match.  Match resources must be used to fund the Main Street Affordable Housing Project, not the rest of the Main Street rejuvenation effort.  The amounts stated on this list should be consistent with the amounts listed on the Sources &amp; Uses portions of this form.  Each Match resource must be backed up by a letter demonstrating firm commitment to development of the Main Street Affordable Housing Project.  Match must exceed 5% of the requested grant amount or the application will not be rated or ranked and will not be eligible for award. </a:t>
          </a:r>
        </a:p>
        <a:p>
          <a:pPr rtl="0"/>
          <a:endParaRPr lang="en-US" sz="1100" baseline="0">
            <a:solidFill>
              <a:schemeClr val="dk1"/>
            </a:solidFill>
            <a:latin typeface="+mn-lt"/>
            <a:ea typeface="+mn-ea"/>
            <a:cs typeface="+mn-cs"/>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276225</xdr:colOff>
      <xdr:row>1</xdr:row>
      <xdr:rowOff>38098</xdr:rowOff>
    </xdr:from>
    <xdr:ext cx="7640949" cy="264560"/>
    <xdr:sp macro="" textlink="">
      <xdr:nvSpPr>
        <xdr:cNvPr id="2" name="TextBox 1" descr="Text directs applicant to list all cash and in-kind services included as leverage. This leverage should be consistent with the leverage on the Permanent budget.&#10;">
          <a:extLst>
            <a:ext uri="{FF2B5EF4-FFF2-40B4-BE49-F238E27FC236}">
              <a16:creationId xmlns:a16="http://schemas.microsoft.com/office/drawing/2014/main" id="{00000000-0008-0000-0A00-000002000000}"/>
            </a:ext>
          </a:extLst>
        </xdr:cNvPr>
        <xdr:cNvSpPr txBox="1"/>
      </xdr:nvSpPr>
      <xdr:spPr>
        <a:xfrm>
          <a:off x="276225" y="38098"/>
          <a:ext cx="76485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endParaRPr lang="en-US"/>
        </a:p>
      </xdr:txBody>
    </xdr:sp>
    <xdr:clientData/>
  </xdr:oneCellAnchor>
  <xdr:twoCellAnchor>
    <xdr:from>
      <xdr:col>0</xdr:col>
      <xdr:colOff>297180</xdr:colOff>
      <xdr:row>1</xdr:row>
      <xdr:rowOff>38100</xdr:rowOff>
    </xdr:from>
    <xdr:to>
      <xdr:col>6</xdr:col>
      <xdr:colOff>0</xdr:colOff>
      <xdr:row>1</xdr:row>
      <xdr:rowOff>975360</xdr:rowOff>
    </xdr:to>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97180" y="38100"/>
          <a:ext cx="10248900" cy="937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a:latin typeface="Arial" pitchFamily="34" charset="0"/>
              <a:cs typeface="Arial" pitchFamily="34" charset="0"/>
            </a:rPr>
            <a:t>List all cash and in-kind services that  are included</a:t>
          </a:r>
          <a:r>
            <a:rPr lang="en-US" sz="1000" baseline="0">
              <a:latin typeface="Arial" pitchFamily="34" charset="0"/>
              <a:cs typeface="Arial" pitchFamily="34" charset="0"/>
            </a:rPr>
            <a:t> as Leverage for the Main Street Area.  Do not include Match resources that are listed on the previous page.  The amounts must be consistent with the amount of Leverage funds in the Permanent Sources and Uses that is a part of this form.  The amount of Leverage will be rated in accordance with this NOFA and must be accompanied by a letter that demonstrates firm commitment of the resource, in accordance with this NOFA.</a:t>
          </a:r>
          <a:endParaRPr lang="en-US" sz="1000">
            <a:latin typeface="Arial" pitchFamily="34" charset="0"/>
            <a:cs typeface="Arial" pitchFamily="34" charset="0"/>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aulk, Ralph H" refreshedDate="44516.578833796295" createdVersion="6" refreshedVersion="7" minRefreshableVersion="3" recordCount="1665" xr:uid="{00000000-000A-0000-FFFF-FFFF00000000}">
  <cacheSource type="worksheet">
    <worksheetSource ref="A1:U1800" sheet="Pivot Table 1"/>
  </cacheSource>
  <cacheFields count="21">
    <cacheField name="Region Order" numFmtId="0">
      <sharedItems containsString="0" containsBlank="1" containsNumber="1" containsInteger="1" minValue="1" maxValue="10"/>
    </cacheField>
    <cacheField name="RegionLabel" numFmtId="0">
      <sharedItems containsBlank="1"/>
    </cacheField>
    <cacheField name="StateName" numFmtId="0">
      <sharedItems containsBlank="1" count="55">
        <s v="CONNECTICUT"/>
        <s v="MAINE"/>
        <s v="MASSACHUSETTS"/>
        <s v="NEW HAMPSHIRE"/>
        <s v="RHODE ISLAND"/>
        <s v="VERMONT"/>
        <s v="ALASKA"/>
        <s v="IDAHO"/>
        <s v="OREGON"/>
        <s v="WASHINGTON"/>
        <s v="GUAM"/>
        <s v="NEW JERSEY"/>
        <s v="NEW YORK"/>
        <s v="PUERTO RICO"/>
        <s v="VIRGIN ISLANDS"/>
        <s v="DELAWARE"/>
        <s v="DISTRICT OF COLUMBIA"/>
        <s v="MARYLAND"/>
        <s v="PENNSYLVANIA"/>
        <s v="VIRGINIA"/>
        <s v="WEST VIRGINIA"/>
        <s v="ALABAMA"/>
        <s v="FLORIDA"/>
        <s v="GEORGIA"/>
        <s v="KENTUCKY"/>
        <s v="MISSISSIPPI"/>
        <s v="NORTH CAROLINA"/>
        <s v="SOUTH CAROLINA"/>
        <s v="TENNESSEE"/>
        <s v="ILLINOIS"/>
        <s v="INDIANA"/>
        <s v="MICHIGAN"/>
        <s v="MINNESOTA"/>
        <s v="OHIO"/>
        <s v="WISCONSIN"/>
        <s v="ARKANSAS"/>
        <s v="LOUISIANA"/>
        <s v="NEW MEXICO"/>
        <s v="OKLAHOMA"/>
        <s v="TEXAS"/>
        <s v="IOWA"/>
        <s v="KANSAS"/>
        <s v="MISSOURI"/>
        <s v="NEBRASKA"/>
        <s v="COLORADO"/>
        <s v="MONTANA"/>
        <s v="NORTH DAKOTA"/>
        <s v="SOUTH DAKOTA"/>
        <s v="UTAH"/>
        <s v="WYOMING"/>
        <s v="ARIZONA"/>
        <s v="CALIFORNIA"/>
        <s v="HAWAII"/>
        <s v="NEVADA"/>
        <m/>
      </sharedItems>
    </cacheField>
    <cacheField name="StateAbbrev" numFmtId="0">
      <sharedItems containsBlank="1"/>
    </cacheField>
    <cacheField name="City" numFmtId="0">
      <sharedItems containsBlank="1" count="389">
        <s v="BRIDGEPORT"/>
        <s v="HARTFORD"/>
        <s v="MERIDEN"/>
        <s v="NEW BRITAIN"/>
        <s v="NEW HAVEN"/>
        <s v="NEW LONDON"/>
        <s v="STAMFORD"/>
        <s v="WATERBURY"/>
        <s v="AUGUSTA"/>
        <s v="BANGOR"/>
        <s v="LEWISTON"/>
        <s v="PORTLAND"/>
        <s v="WATERVILLE"/>
        <s v="BOSTON"/>
        <s v="LAWRENCE"/>
        <s v="LOWELL"/>
        <s v="NEW BEDFORD"/>
        <s v="PITTSFIELD"/>
        <s v="SPRINGFIELD"/>
        <s v="WORCESTER"/>
        <s v="CONCORD"/>
        <s v="KEENE"/>
        <s v="LITTLETON"/>
        <s v="MANCHESTER"/>
        <s v="NASHUA"/>
        <s v="PORTSMOUTH"/>
        <s v="NEWPORT"/>
        <s v="PROVIDENCE"/>
        <s v="BRATTLEBORO"/>
        <s v="BURLINGTON"/>
        <s v="MONTPELIER"/>
        <s v="RUTLAND"/>
        <s v="ANCHORAGE"/>
        <s v="FAIRBANKS"/>
        <s v="JUNEAU"/>
        <s v="KETCHIKAN"/>
        <s v="BOISE"/>
        <s v="COEUR D'ALENE"/>
        <s v="IDAHO FALLS"/>
        <s v="POCATELLO"/>
        <s v="TWIN FALLS"/>
        <s v="BEND"/>
        <s v="EUGENE"/>
        <s v="KLAMATH FALLS"/>
        <s v="MEDFORD"/>
        <s v="PENDLETON"/>
        <s v="SALEM"/>
        <s v="EVERETT"/>
        <s v="OLYMPIA"/>
        <s v="SEATTLE"/>
        <s v="SPOKANE"/>
        <s v="TACOMA"/>
        <s v="VANCOUVER"/>
        <s v="WENATCHEE"/>
        <s v="YAKIMA"/>
        <s v="GUAM"/>
        <s v="ATLANTIC CITY"/>
        <s v="CAMDEN"/>
        <s v="ELIZABETH"/>
        <s v="HACKENSACK"/>
        <s v="JERSEY CITY"/>
        <s v="NEW BRUNSWICK"/>
        <s v="NEWARK"/>
        <s v="PATERSON"/>
        <s v="TRENTON"/>
        <s v="VINELAND"/>
        <s v="ALBANY"/>
        <s v="BINGHAMTON"/>
        <s v="BRONX"/>
        <s v="BROOKLYN"/>
        <s v="BUFFALO"/>
        <s v="ELMIRA"/>
        <s v="JAMESTOWN"/>
        <s v="KINGSTON"/>
        <s v="NEW YORK"/>
        <s v="NIAGARA FALLS"/>
        <s v="PLATTSBURGH"/>
        <s v="POUGHKEEPSIE"/>
        <s v="QUEENS"/>
        <s v="ROCHESTER"/>
        <s v="SCHENECTADY"/>
        <s v="STATEN ISLAND"/>
        <s v="SYRACUSE"/>
        <s v="UTICA"/>
        <s v="WATERTOWN"/>
        <s v="YONKERS"/>
        <s v="SAN JUAN"/>
        <s v="ST. CROIX"/>
        <s v="ST. JOHN"/>
        <s v="ST. THOMAS"/>
        <s v="DOVER"/>
        <s v="WILMINGTON"/>
        <s v="WASHINGTON"/>
        <s v="BALTIMORE"/>
        <s v="CUMBERLAND"/>
        <s v="HAGERSTOWN"/>
        <s v="SILVER SPRING"/>
        <s v="ALLENTOWN"/>
        <s v="ALTOONA"/>
        <s v="ERIE"/>
        <s v="HARRISBURG"/>
        <s v="JOHNSTOWN"/>
        <s v="LANCASTER"/>
        <s v="NORRISTOWN"/>
        <s v="PHILADELPHIA"/>
        <s v="PITTSBURGH"/>
        <s v="READING"/>
        <s v="SCRANTON"/>
        <s v="STATE COLLEGE"/>
        <s v="WILKES-BARRE"/>
        <s v="WILLIAMSPORT"/>
        <s v="YORK"/>
        <s v="ALEXANDRIA"/>
        <s v="ARLINGTON"/>
        <s v="CHARLOTTESVILLE"/>
        <s v="FREDERICKSBURG"/>
        <s v="LYNCHBURG"/>
        <s v="NEWPORT NEWS"/>
        <s v="NORFOLK"/>
        <s v="PETERSBURG"/>
        <s v="RICHMOND"/>
        <s v="ROANOKE"/>
        <s v="WINCHESTER"/>
        <s v="BECKLEY"/>
        <s v="BLUEFIELD"/>
        <s v="CHARLESTON"/>
        <s v="CLARKSBURG"/>
        <s v="HUNTINGTON"/>
        <s v="MORGANTOWN"/>
        <s v="PARKERSBURG"/>
        <s v="WHEELING"/>
        <s v="ANNISTON"/>
        <s v="BIRMINGHAM"/>
        <s v="DOTHAN"/>
        <s v="GADSDEN"/>
        <s v="HUNTSVILLE"/>
        <s v="MOBILE"/>
        <s v="MONTGOMERY"/>
        <s v="PHENIX CITY"/>
        <s v="TUSCALOOSA"/>
        <s v="DAYTONA BEACH"/>
        <s v="FORT MYERS"/>
        <s v="GAINESVILLE"/>
        <s v="JACKSONVILLE"/>
        <s v="LAKELAND"/>
        <s v="MIAMI"/>
        <s v="ORLANDO"/>
        <s v="PANAMA CITY"/>
        <s v="PENSACOLA"/>
        <s v="SARASOTA"/>
        <s v="TALLAHASSEE"/>
        <s v="TAMPA"/>
        <s v="ATHENS"/>
        <s v="ATLANTA"/>
        <s v="COLUMBUS"/>
        <s v="MACON"/>
        <s v="SAVANNAH"/>
        <s v="VALDOSTA"/>
        <s v="ASHLAND"/>
        <s v="BOWLING GREEN"/>
        <s v="COVINGTON"/>
        <s v="FRANKFORT"/>
        <s v="LEXINGTON"/>
        <s v="LOUISVILLE"/>
        <s v="OWENSBORO"/>
        <s v="PADUCAH"/>
        <s v="BILOXI"/>
        <s v="GREENVILLE"/>
        <s v="JACKSON"/>
        <s v="LAUREL"/>
        <s v="MERIDIAN"/>
        <s v="TUPELO"/>
        <s v="ASHEVILLE"/>
        <s v="CHARLOTTE"/>
        <s v="DURHAM"/>
        <s v="FAYETTEVILLE"/>
        <s v="GASTONIA"/>
        <s v="GREENSBORO"/>
        <s v="HICKORY"/>
        <s v="RALEIGH"/>
        <s v="ROCKY MOUNT"/>
        <s v="WINSTON-SALEM"/>
        <s v="COLUMBIA"/>
        <s v="FLORENCE"/>
        <s v="ROCK HILL"/>
        <s v="SPARTANBURG"/>
        <s v="CHATTANOOGA"/>
        <s v="JOHNSON CITY"/>
        <s v="KNOXVILLE"/>
        <s v="MEMPHIS"/>
        <s v="NASHVILLE"/>
        <s v="BLOOMINGTON"/>
        <s v="CARBONDALE"/>
        <s v="CENTRALIA"/>
        <s v="CHAMPAIGN"/>
        <s v="CHICAGO"/>
        <s v="DECATUR"/>
        <s v="EAST ST. LOUIS"/>
        <s v="GALESBURG"/>
        <s v="JOLIET"/>
        <s v="KANKAKEE"/>
        <s v="PEORIA"/>
        <s v="QUINCY"/>
        <s v="ROCK ISLAND"/>
        <s v="ROCKFORD"/>
        <s v="ANDERSON"/>
        <s v="EVANSVILLE"/>
        <s v="FORT WAYNE"/>
        <s v="GARY"/>
        <s v="INDIANAPOLIS"/>
        <s v="KOKOMO"/>
        <s v="LAFAYETTE"/>
        <s v="MUNCIE"/>
        <s v="SOUTH BEND"/>
        <s v="TERRE HAUTE"/>
        <s v="ANN ARBOR"/>
        <s v="BATTLE CREEK"/>
        <s v="BAY CITY"/>
        <s v="DETROIT"/>
        <s v="FLINT"/>
        <s v="GRAND RAPIDS"/>
        <s v="KALAMAZOO"/>
        <s v="LANSING"/>
        <s v="MUSKEGON"/>
        <s v="SAGINAW"/>
        <s v="TRAVERSE CITY"/>
        <s v="BRAINERD"/>
        <s v="DULUTH"/>
        <s v="MANKATO"/>
        <s v="MINNEAPOLIS"/>
        <s v="SAINT PAUL"/>
        <s v="ST. CLOUD"/>
        <s v="AKRON"/>
        <s v="CANTON"/>
        <s v="CINCINNATI"/>
        <s v="CLEVELAND"/>
        <s v="DAYTON"/>
        <s v="HAMILTON"/>
        <s v="LIMA"/>
        <s v="LORAIN"/>
        <s v="MANSFIELD"/>
        <s v="MARION"/>
        <s v="TOLEDO"/>
        <s v="YOUNGSTOWN"/>
        <s v="BELOIT"/>
        <s v="EAU CLAIRE"/>
        <s v="GREEN BAY"/>
        <s v="KENOSHA"/>
        <s v="LA CROSSE"/>
        <s v="MADISON"/>
        <s v="MILWAUKEE"/>
        <s v="OSHKOSH"/>
        <s v="RACINE"/>
        <s v="SUPERIOR"/>
        <s v="WAUSAU"/>
        <s v="FORT SMITH"/>
        <s v="HOT SPRINGS"/>
        <s v="JONESBORO"/>
        <s v="LITTLE ROCK"/>
        <s v="TEXARKANA"/>
        <s v="WEST MEMPHIS"/>
        <s v="BATON ROUGE"/>
        <s v="LAKE CHARLES"/>
        <s v="MONROE"/>
        <s v="NEW ORLEANS"/>
        <s v="SHREVEPORT"/>
        <s v="ALBUQUERQUE"/>
        <s v="CLOVIS"/>
        <s v="FARMINGTON"/>
        <s v="GALLUP"/>
        <s v="LAS CRUCES"/>
        <s v="ROSWELL"/>
        <s v="SANTA FE"/>
        <s v="ARDMORE"/>
        <s v="ENID"/>
        <s v="LAWTON"/>
        <s v="OKLAHOMA CITY"/>
        <s v="TULSA"/>
        <s v="ABILENE"/>
        <s v="AMARILLO"/>
        <s v="AUSTIN"/>
        <s v="BEAUMONT"/>
        <s v="CORPUS CHRISTI"/>
        <s v="DALLAS"/>
        <s v="EL PASO"/>
        <s v="FORT WORTH"/>
        <s v="GALVESTON"/>
        <s v="HOUSTON"/>
        <s v="LAREDO"/>
        <s v="LONGVIEW"/>
        <s v="LUBBOCK"/>
        <s v="MIDLAND"/>
        <s v="SAN ANGELO"/>
        <s v="SAN ANTONIO"/>
        <s v="TYLER"/>
        <s v="VICTORIA"/>
        <s v="WACO"/>
        <s v="WICHITA FALLS"/>
        <s v="CEDAR RAPIDS"/>
        <s v="COUNCIL BLUFFS"/>
        <s v="DAVENPORT"/>
        <s v="DES MOINES"/>
        <s v="DUBUQUE"/>
        <s v="FORT DODGE"/>
        <s v="MASON CITY"/>
        <s v="SIOUX CITY"/>
        <s v="WATERLOO"/>
        <s v="DODGE CITY"/>
        <s v="FORT SCOTT"/>
        <s v="HAYS"/>
        <s v="KANSAS CITY"/>
        <s v="LIBERAL"/>
        <s v="SALINA"/>
        <s v="TOPEKA"/>
        <s v="WICHITA"/>
        <s v="CAPE GIRARDEAU"/>
        <s v="JEFFERSON CITY"/>
        <s v="JOPLIN"/>
        <s v="ROLLA"/>
        <s v="ST. JOSEPH"/>
        <s v="ST. LOUIS"/>
        <s v="GRAND ISLAND"/>
        <s v="LINCOLN"/>
        <s v="NORTH PLATTE"/>
        <s v="OMAHA"/>
        <s v="BOULDER"/>
        <s v="COLORADO SPRINGS"/>
        <s v="DENVER"/>
        <s v="DURANGO"/>
        <s v="FORT COLLINS"/>
        <s v="GRAND JUNCTION"/>
        <s v="GREELEY"/>
        <s v="MONTROSE"/>
        <s v="PUEBLO"/>
        <s v="BILLINGS"/>
        <s v="BUTTE"/>
        <s v="GREAT FALLS"/>
        <s v="HELENA"/>
        <s v="MISSOULA"/>
        <s v="BISMARCK"/>
        <s v="FARGO"/>
        <s v="GRAND FORKS"/>
        <s v="MINOT"/>
        <s v="WILLISTON"/>
        <s v="ABERDEEN"/>
        <s v="MITCHELL"/>
        <s v="PIERRE"/>
        <s v="RAPID CITY"/>
        <s v="SIOUX FALLS"/>
        <s v="OGDEN"/>
        <s v="PROVO"/>
        <s v="SALT LAKE CITY"/>
        <s v="CASPER"/>
        <s v="CHEYENNE"/>
        <s v="ROCK SPRINGS"/>
        <s v="SHERIDAN"/>
        <s v="FLAGSTAFF"/>
        <s v="KINGMAN"/>
        <s v="PHOENIX"/>
        <s v="PRESCOTT"/>
        <s v="TUCSON"/>
        <s v="BAKERSFIELD"/>
        <s v="EUREKA"/>
        <s v="FRESNO"/>
        <s v="LOS ANGELES"/>
        <s v="MARYSVILLE"/>
        <s v="MODESTO"/>
        <s v="PALM SPRINGS"/>
        <s v="REDDING"/>
        <s v="RIVERSIDE"/>
        <s v="SACRAMENTO"/>
        <s v="SALINAS"/>
        <s v="SAN BERNADINO"/>
        <s v="SAN DIEGO"/>
        <s v="SAN FRANCISCO"/>
        <s v="SAN JOSE"/>
        <s v="SAN LUIS OBISPO"/>
        <s v="SAN MATEO"/>
        <s v="SANTA BARBARA"/>
        <s v="SANTA CRUZ"/>
        <s v="SANTA ROSA"/>
        <s v="STOCKTON"/>
        <s v="SUSANVILLE"/>
        <s v="HILO"/>
        <s v="CARSON CITY"/>
        <s v="ELKO"/>
        <s v="LAS VEGAS"/>
        <s v="RENO"/>
        <m/>
      </sharedItems>
    </cacheField>
    <cacheField name="Sort Order" numFmtId="0">
      <sharedItems containsString="0" containsBlank="1" containsNumber="1" containsInteger="1" minValue="1" maxValue="4"/>
    </cacheField>
    <cacheField name="Type" numFmtId="0">
      <sharedItems containsBlank="1" count="5">
        <s v="Detached/Semi-Detached"/>
        <s v="Row House"/>
        <s v="Walkup"/>
        <s v="Elevator"/>
        <m/>
      </sharedItems>
    </cacheField>
    <cacheField name="0 Bedrooms, HCC" numFmtId="0">
      <sharedItems containsString="0" containsBlank="1" containsNumber="1" minValue="60486.35" maxValue="143985.82"/>
    </cacheField>
    <cacheField name="0 Bedrooms, TDC" numFmtId="0">
      <sharedItems containsString="0" containsBlank="1" containsNumber="1" minValue="105851.11" maxValue="251975.18"/>
    </cacheField>
    <cacheField name="1 Bedrooms, HCC" numFmtId="0">
      <sharedItems containsString="0" containsBlank="1" containsNumber="1" minValue="82255.899999999994" maxValue="186585.59"/>
    </cacheField>
    <cacheField name="1 Bedrooms, TDC" numFmtId="0">
      <sharedItems containsString="0" containsBlank="1" containsNumber="1" minValue="143947.82" maxValue="326524.78000000003"/>
    </cacheField>
    <cacheField name="2 Bedrooms, HCC" numFmtId="0">
      <sharedItems containsString="0" containsBlank="1" containsNumber="1" minValue="103879.85" maxValue="223386.65"/>
    </cacheField>
    <cacheField name="2 Bedrooms, TDC" numFmtId="0">
      <sharedItems containsString="0" containsBlank="1" containsNumber="1" minValue="181789.74" maxValue="390926.64"/>
    </cacheField>
    <cacheField name="3 Bedrooms, HCC" numFmtId="0">
      <sharedItems containsString="0" containsBlank="1" containsNumber="1" minValue="135946.62" maxValue="293122.65999999997"/>
    </cacheField>
    <cacheField name="3 Bedrooms, TDC" numFmtId="0">
      <sharedItems containsString="0" containsBlank="1" containsNumber="1" minValue="237906.58" maxValue="468996.26"/>
    </cacheField>
    <cacheField name="4 Bedrooms, HCC" numFmtId="0">
      <sharedItems containsString="0" containsBlank="1" containsNumber="1" minValue="161057.76999999999" maxValue="366403.32"/>
    </cacheField>
    <cacheField name="4 Bedrooms, TDC" numFmtId="0">
      <sharedItems containsString="0" containsBlank="1" containsNumber="1" minValue="281851.09000000003" maxValue="586245.32999999996"/>
    </cacheField>
    <cacheField name="5 Bedrooms, HCC" numFmtId="0">
      <sharedItems containsString="0" containsBlank="1" containsNumber="1" minValue="177336.22" maxValue="415257.1"/>
    </cacheField>
    <cacheField name="5 Bedrooms, TDC" numFmtId="0">
      <sharedItems containsString="0" containsBlank="1" containsNumber="1" minValue="310338.39" maxValue="664411.37"/>
    </cacheField>
    <cacheField name="6 Bedrooms, HCC" numFmtId="0">
      <sharedItems containsString="0" containsBlank="1" containsNumber="1" minValue="192374.84" maxValue="464110.88"/>
    </cacheField>
    <cacheField name="6 Bedrooms, TDC" numFmtId="0">
      <sharedItems containsString="0" containsBlank="1" containsNumber="1" minValue="336655.96" maxValue="742577.4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65">
  <r>
    <n v="1"/>
    <s v="Region I - Northeast"/>
    <x v="0"/>
    <s v="CT"/>
    <x v="0"/>
    <n v="1"/>
    <x v="0"/>
    <n v="116021.81"/>
    <n v="203038.17"/>
    <n v="150335.35"/>
    <n v="263086.87"/>
    <n v="179977.49"/>
    <n v="314960.59999999998"/>
    <n v="214812.05"/>
    <n v="375921.08"/>
    <n v="252671.21"/>
    <n v="442174.61"/>
    <n v="276886.71999999997"/>
    <n v="484551.76"/>
    <n v="299847.12"/>
    <n v="524732.47"/>
  </r>
  <r>
    <n v="1"/>
    <s v="Region I - Northeast"/>
    <x v="0"/>
    <s v="CT"/>
    <x v="0"/>
    <n v="2"/>
    <x v="1"/>
    <n v="101177.82"/>
    <n v="177061.18"/>
    <n v="132627.98000000001"/>
    <n v="232098.96"/>
    <n v="161165.75"/>
    <n v="282040.06"/>
    <n v="197639.51"/>
    <n v="345869.14"/>
    <n v="234427.55"/>
    <n v="410248.22"/>
    <n v="258296.38"/>
    <n v="452018.66"/>
    <n v="280415.44"/>
    <n v="490727.02"/>
  </r>
  <r>
    <n v="1"/>
    <s v="Region I - Northeast"/>
    <x v="0"/>
    <s v="CT"/>
    <x v="0"/>
    <n v="3"/>
    <x v="2"/>
    <n v="87724.12"/>
    <n v="153517.21"/>
    <n v="119366.19"/>
    <n v="208890.83"/>
    <n v="150801.26999999999"/>
    <n v="263902.21000000002"/>
    <n v="198431.76"/>
    <n v="347255.58"/>
    <n v="245697.99"/>
    <n v="429971.49"/>
    <n v="276688.43"/>
    <n v="484204.76"/>
    <n v="307262.57"/>
    <n v="537709.5"/>
  </r>
  <r>
    <n v="1"/>
    <s v="Region I - Northeast"/>
    <x v="0"/>
    <s v="CT"/>
    <x v="0"/>
    <n v="4"/>
    <x v="3"/>
    <n v="98406.24"/>
    <n v="157449.99"/>
    <n v="137768.74"/>
    <n v="220429.99"/>
    <n v="177131.24"/>
    <n v="283409.99"/>
    <n v="236174.99"/>
    <n v="377879.98"/>
    <n v="295218.73"/>
    <n v="472349.98"/>
    <n v="334581.23"/>
    <n v="535329.98"/>
    <n v="373943.73"/>
    <n v="598309.97"/>
  </r>
  <r>
    <n v="1"/>
    <s v="Region I - Northeast"/>
    <x v="0"/>
    <s v="CT"/>
    <x v="1"/>
    <n v="1"/>
    <x v="0"/>
    <n v="116952.48"/>
    <n v="204666.84"/>
    <n v="151599.47"/>
    <n v="265299.08"/>
    <n v="181532.51"/>
    <n v="317681.89"/>
    <n v="216731.55"/>
    <n v="379280.22"/>
    <n v="254975.45"/>
    <n v="446207.03"/>
    <n v="279437.69"/>
    <n v="489015.96"/>
    <n v="302659.53999999998"/>
    <n v="529654.18999999994"/>
  </r>
  <r>
    <n v="1"/>
    <s v="Region I - Northeast"/>
    <x v="0"/>
    <s v="CT"/>
    <x v="1"/>
    <n v="2"/>
    <x v="1"/>
    <n v="101731.05"/>
    <n v="178029.34"/>
    <n v="133441.91"/>
    <n v="233523.34"/>
    <n v="162242.5"/>
    <n v="283924.38"/>
    <n v="199122.42"/>
    <n v="348464.24"/>
    <n v="236267.97"/>
    <n v="413468.94"/>
    <n v="260374.71"/>
    <n v="455655.74"/>
    <n v="282733.83"/>
    <n v="494784.2"/>
  </r>
  <r>
    <n v="1"/>
    <s v="Region I - Northeast"/>
    <x v="0"/>
    <s v="CT"/>
    <x v="1"/>
    <n v="3"/>
    <x v="2"/>
    <n v="88005.75"/>
    <n v="154010.06"/>
    <n v="119672.82"/>
    <n v="209427.44"/>
    <n v="151127.64000000001"/>
    <n v="264473.37"/>
    <n v="198799.89"/>
    <n v="347899.81"/>
    <n v="246098.62"/>
    <n v="430672.59"/>
    <n v="277097.5"/>
    <n v="484920.62"/>
    <n v="307669.48"/>
    <n v="538421.6"/>
  </r>
  <r>
    <n v="1"/>
    <s v="Region I - Northeast"/>
    <x v="0"/>
    <s v="CT"/>
    <x v="1"/>
    <n v="4"/>
    <x v="3"/>
    <n v="99232.17"/>
    <n v="158771.47"/>
    <n v="138925.04"/>
    <n v="222280.07"/>
    <n v="178617.91"/>
    <n v="285788.65000000002"/>
    <n v="238157.21"/>
    <n v="381051.54"/>
    <n v="297696.51"/>
    <n v="476314.42"/>
    <n v="337389.38"/>
    <n v="539823.01"/>
    <n v="377082.25"/>
    <n v="603331.6"/>
  </r>
  <r>
    <n v="1"/>
    <s v="Region I - Northeast"/>
    <x v="0"/>
    <s v="CT"/>
    <x v="2"/>
    <n v="1"/>
    <x v="0"/>
    <n v="114559.34"/>
    <n v="200478.85"/>
    <n v="148397.49"/>
    <n v="259695.61"/>
    <n v="177626.85"/>
    <n v="310846.98"/>
    <n v="211959.66"/>
    <n v="370929.41"/>
    <n v="249281.9"/>
    <n v="436243.33"/>
    <n v="273153.52"/>
    <n v="478018.65"/>
    <n v="295767.59000000003"/>
    <n v="517593.28"/>
  </r>
  <r>
    <n v="1"/>
    <s v="Region I - Northeast"/>
    <x v="0"/>
    <s v="CT"/>
    <x v="2"/>
    <n v="2"/>
    <x v="1"/>
    <n v="100092.77"/>
    <n v="175162.36"/>
    <n v="131140.29999999999"/>
    <n v="229495.53"/>
    <n v="159293.38"/>
    <n v="278763.40999999997"/>
    <n v="195223.71"/>
    <n v="341641.5"/>
    <n v="231502.07"/>
    <n v="405128.62"/>
    <n v="255035.81"/>
    <n v="446312.67"/>
    <n v="276829.93"/>
    <n v="484452.38"/>
  </r>
  <r>
    <n v="1"/>
    <s v="Region I - Northeast"/>
    <x v="0"/>
    <s v="CT"/>
    <x v="2"/>
    <n v="3"/>
    <x v="2"/>
    <n v="86929.23"/>
    <n v="152126.15"/>
    <n v="118341"/>
    <n v="207096.75"/>
    <n v="149551.03"/>
    <n v="261714.3"/>
    <n v="196831.82"/>
    <n v="344455.67999999999"/>
    <n v="243757.59"/>
    <n v="426575.79"/>
    <n v="274534.3"/>
    <n v="480435.02"/>
    <n v="304905.28000000003"/>
    <n v="533584.24"/>
  </r>
  <r>
    <n v="1"/>
    <s v="Region I - Northeast"/>
    <x v="0"/>
    <s v="CT"/>
    <x v="2"/>
    <n v="4"/>
    <x v="3"/>
    <n v="97138.9"/>
    <n v="155422.23000000001"/>
    <n v="135994.45000000001"/>
    <n v="217591.13"/>
    <n v="174850.01"/>
    <n v="279760.02"/>
    <n v="233133.35"/>
    <n v="373013.36"/>
    <n v="291416.69"/>
    <n v="466266.7"/>
    <n v="330272.24"/>
    <n v="528435.6"/>
    <n v="369127.8"/>
    <n v="590604.49"/>
  </r>
  <r>
    <n v="1"/>
    <s v="Region I - Northeast"/>
    <x v="0"/>
    <s v="CT"/>
    <x v="3"/>
    <n v="1"/>
    <x v="0"/>
    <n v="115046.83"/>
    <n v="201331.96"/>
    <n v="149043.44"/>
    <n v="260826.03"/>
    <n v="178410.39"/>
    <n v="312218.19"/>
    <n v="212910.46"/>
    <n v="372593.3"/>
    <n v="250411.67"/>
    <n v="438220.43"/>
    <n v="274397.92"/>
    <n v="480196.36"/>
    <n v="297127.43"/>
    <n v="519973.01"/>
  </r>
  <r>
    <n v="1"/>
    <s v="Region I - Northeast"/>
    <x v="0"/>
    <s v="CT"/>
    <x v="3"/>
    <n v="2"/>
    <x v="1"/>
    <n v="100454.46"/>
    <n v="175795.3"/>
    <n v="131636.19"/>
    <n v="230363.34"/>
    <n v="159917.5"/>
    <n v="279855.63"/>
    <n v="196028.98"/>
    <n v="343050.71"/>
    <n v="232477.23"/>
    <n v="406835.15"/>
    <n v="256122.66"/>
    <n v="448214.66"/>
    <n v="278025.09999999998"/>
    <n v="486543.93"/>
  </r>
  <r>
    <n v="1"/>
    <s v="Region I - Northeast"/>
    <x v="0"/>
    <s v="CT"/>
    <x v="3"/>
    <n v="3"/>
    <x v="2"/>
    <n v="87194.19"/>
    <n v="152589.84"/>
    <n v="118682.73"/>
    <n v="207694.77"/>
    <n v="149967.78"/>
    <n v="262443.61"/>
    <n v="197365.13"/>
    <n v="345388.98"/>
    <n v="244404.39"/>
    <n v="427707.69"/>
    <n v="275252.34000000003"/>
    <n v="481691.6"/>
    <n v="305691.03999999998"/>
    <n v="534959.31999999995"/>
  </r>
  <r>
    <n v="1"/>
    <s v="Region I - Northeast"/>
    <x v="0"/>
    <s v="CT"/>
    <x v="3"/>
    <n v="4"/>
    <x v="3"/>
    <n v="97561.35"/>
    <n v="156098.15"/>
    <n v="136585.88"/>
    <n v="218537.42"/>
    <n v="175610.42"/>
    <n v="280976.68"/>
    <n v="234147.23"/>
    <n v="374635.57"/>
    <n v="292684.03999999998"/>
    <n v="468294.46"/>
    <n v="331708.57"/>
    <n v="530733.72"/>
    <n v="370733.11"/>
    <n v="593172.99"/>
  </r>
  <r>
    <n v="1"/>
    <s v="Region I - Northeast"/>
    <x v="0"/>
    <s v="CT"/>
    <x v="4"/>
    <n v="1"/>
    <x v="0"/>
    <n v="113584.37"/>
    <n v="198772.64"/>
    <n v="147105.57999999999"/>
    <n v="257434.77"/>
    <n v="176059.76"/>
    <n v="308104.57"/>
    <n v="210058.07"/>
    <n v="367601.63"/>
    <n v="247022.37"/>
    <n v="432289.15"/>
    <n v="270664.71999999997"/>
    <n v="473663.25"/>
    <n v="293047.90000000002"/>
    <n v="512833.82"/>
  </r>
  <r>
    <n v="1"/>
    <s v="Region I - Northeast"/>
    <x v="0"/>
    <s v="CT"/>
    <x v="4"/>
    <n v="2"/>
    <x v="1"/>
    <n v="99369.41"/>
    <n v="173896.47"/>
    <n v="130148.52"/>
    <n v="227759.91"/>
    <n v="158045.13"/>
    <n v="276578.96999999997"/>
    <n v="193613.18"/>
    <n v="338823.07"/>
    <n v="229551.75"/>
    <n v="401715.56"/>
    <n v="252862.1"/>
    <n v="442508.67"/>
    <n v="274439.59000000003"/>
    <n v="480269.28"/>
  </r>
  <r>
    <n v="1"/>
    <s v="Region I - Northeast"/>
    <x v="0"/>
    <s v="CT"/>
    <x v="4"/>
    <n v="3"/>
    <x v="2"/>
    <n v="86399.31"/>
    <n v="151198.78"/>
    <n v="117657.54"/>
    <n v="205900.69"/>
    <n v="148717.54"/>
    <n v="260255.7"/>
    <n v="195765.18"/>
    <n v="342589.07"/>
    <n v="242464"/>
    <n v="424311.99"/>
    <n v="273098.21000000002"/>
    <n v="477921.86"/>
    <n v="303333.75"/>
    <n v="530834.06999999995"/>
  </r>
  <r>
    <n v="1"/>
    <s v="Region I - Northeast"/>
    <x v="0"/>
    <s v="CT"/>
    <x v="4"/>
    <n v="4"/>
    <x v="3"/>
    <n v="96294"/>
    <n v="154070.39999999999"/>
    <n v="134811.59"/>
    <n v="215698.55"/>
    <n v="173329.19"/>
    <n v="277326.71000000002"/>
    <n v="231105.59"/>
    <n v="369768.95"/>
    <n v="288881.99"/>
    <n v="462211.19"/>
    <n v="327399.59000000003"/>
    <n v="523839.35"/>
    <n v="365917.18"/>
    <n v="585467.5"/>
  </r>
  <r>
    <n v="1"/>
    <s v="Region I - Northeast"/>
    <x v="0"/>
    <s v="CT"/>
    <x v="5"/>
    <n v="1"/>
    <x v="0"/>
    <n v="114515.03"/>
    <n v="200401.31"/>
    <n v="148369.69"/>
    <n v="259646.96"/>
    <n v="177614.77"/>
    <n v="310825.84000000003"/>
    <n v="211977.57"/>
    <n v="370960.74"/>
    <n v="249326.6"/>
    <n v="436321.54"/>
    <n v="273215.67"/>
    <n v="478127.42"/>
    <n v="295860.3"/>
    <n v="517755.52"/>
  </r>
  <r>
    <n v="1"/>
    <s v="Region I - Northeast"/>
    <x v="0"/>
    <s v="CT"/>
    <x v="5"/>
    <n v="2"/>
    <x v="1"/>
    <n v="99922.64"/>
    <n v="174864.63"/>
    <n v="130962.44"/>
    <n v="229184.28"/>
    <n v="159121.87"/>
    <n v="278463.28000000003"/>
    <n v="195096.09"/>
    <n v="341418.15"/>
    <n v="231392.15"/>
    <n v="404936.27"/>
    <n v="254940.42"/>
    <n v="446145.73"/>
    <n v="276757.96000000002"/>
    <n v="484326.44"/>
  </r>
  <r>
    <n v="1"/>
    <s v="Region I - Northeast"/>
    <x v="0"/>
    <s v="CT"/>
    <x v="5"/>
    <n v="3"/>
    <x v="2"/>
    <n v="86680.93"/>
    <n v="151691.63"/>
    <n v="117964.17"/>
    <n v="206437.29"/>
    <n v="149043.91"/>
    <n v="260826.84"/>
    <n v="196133.31"/>
    <n v="343233.29"/>
    <n v="242864.62"/>
    <n v="425013.08"/>
    <n v="273507.26"/>
    <n v="478637.71"/>
    <n v="303740.65999999997"/>
    <n v="531546.15"/>
  </r>
  <r>
    <n v="1"/>
    <s v="Region I - Northeast"/>
    <x v="0"/>
    <s v="CT"/>
    <x v="5"/>
    <n v="4"/>
    <x v="3"/>
    <n v="97119.92"/>
    <n v="155391.87"/>
    <n v="135967.88"/>
    <n v="217548.62"/>
    <n v="174815.85"/>
    <n v="279705.37"/>
    <n v="233087.8"/>
    <n v="372940.49"/>
    <n v="291359.75"/>
    <n v="466175.61"/>
    <n v="330207.71999999997"/>
    <n v="528332.36"/>
    <n v="369055.68"/>
    <n v="590489.1"/>
  </r>
  <r>
    <n v="1"/>
    <s v="Region I - Northeast"/>
    <x v="0"/>
    <s v="CT"/>
    <x v="6"/>
    <n v="1"/>
    <x v="0"/>
    <n v="121428.5"/>
    <n v="212499.87"/>
    <n v="157468.65"/>
    <n v="275570.14"/>
    <n v="188608.58"/>
    <n v="330065.02"/>
    <n v="225252.9"/>
    <n v="394192.58"/>
    <n v="265053.96999999997"/>
    <n v="463844.45"/>
    <n v="290512.99"/>
    <n v="508397.73"/>
    <n v="314712.73"/>
    <n v="550747.28"/>
  </r>
  <r>
    <n v="1"/>
    <s v="Region I - Northeast"/>
    <x v="0"/>
    <s v="CT"/>
    <x v="6"/>
    <n v="2"/>
    <x v="1"/>
    <n v="105326.44"/>
    <n v="184321.28"/>
    <n v="138260.65"/>
    <n v="241956.14"/>
    <n v="168202.63"/>
    <n v="294354.59999999998"/>
    <n v="206625.06"/>
    <n v="361593.86"/>
    <n v="245264.24"/>
    <n v="429212.43"/>
    <n v="270347.19"/>
    <n v="473107.59"/>
    <n v="293634.28999999998"/>
    <n v="513860.02"/>
  </r>
  <r>
    <n v="1"/>
    <s v="Region I - Northeast"/>
    <x v="0"/>
    <s v="CT"/>
    <x v="6"/>
    <n v="3"/>
    <x v="2"/>
    <n v="90887"/>
    <n v="159052.26"/>
    <n v="123502.06"/>
    <n v="216128.61"/>
    <n v="155892.57999999999"/>
    <n v="272812.02"/>
    <n v="204996.74"/>
    <n v="358744.3"/>
    <n v="253705.77"/>
    <n v="443985.1"/>
    <n v="285613.96999999997"/>
    <n v="499824.46"/>
    <n v="317070.59000000003"/>
    <n v="554873.54"/>
  </r>
  <r>
    <n v="1"/>
    <s v="Region I - Northeast"/>
    <x v="0"/>
    <s v="CT"/>
    <x v="6"/>
    <n v="4"/>
    <x v="3"/>
    <n v="103072.17"/>
    <n v="164915.48000000001"/>
    <n v="144301.04"/>
    <n v="230881.67"/>
    <n v="185529.91"/>
    <n v="296847.87"/>
    <n v="247373.22"/>
    <n v="395797.16"/>
    <n v="309216.52"/>
    <n v="494746.44"/>
    <n v="350445.39"/>
    <n v="560712.64"/>
    <n v="391674.26"/>
    <n v="626678.82999999996"/>
  </r>
  <r>
    <n v="1"/>
    <s v="Region I - Northeast"/>
    <x v="0"/>
    <s v="CT"/>
    <x v="7"/>
    <n v="1"/>
    <x v="0"/>
    <n v="112609.39"/>
    <n v="197066.44"/>
    <n v="145813.67000000001"/>
    <n v="255173.93"/>
    <n v="174492.66"/>
    <n v="305362.15999999997"/>
    <n v="208156.48"/>
    <n v="364273.84"/>
    <n v="244762.83"/>
    <n v="428334.96"/>
    <n v="268175.90999999997"/>
    <n v="469307.85"/>
    <n v="290328.21000000002"/>
    <n v="508074.36"/>
  </r>
  <r>
    <n v="1"/>
    <s v="Region I - Northeast"/>
    <x v="0"/>
    <s v="CT"/>
    <x v="7"/>
    <n v="2"/>
    <x v="1"/>
    <n v="98646.05"/>
    <n v="172630.59"/>
    <n v="129156.74"/>
    <n v="226024.29"/>
    <n v="156796.88"/>
    <n v="274394.53000000003"/>
    <n v="192002.65"/>
    <n v="336004.64"/>
    <n v="227601.43"/>
    <n v="398302.5"/>
    <n v="250688.39"/>
    <n v="438704.67"/>
    <n v="272049.25"/>
    <n v="476086.19"/>
  </r>
  <r>
    <n v="1"/>
    <s v="Region I - Northeast"/>
    <x v="0"/>
    <s v="CT"/>
    <x v="7"/>
    <n v="3"/>
    <x v="2"/>
    <n v="85869.38"/>
    <n v="150271.42000000001"/>
    <n v="116974.08"/>
    <n v="204704.63"/>
    <n v="147884.04999999999"/>
    <n v="258797.09"/>
    <n v="194698.55"/>
    <n v="340722.47"/>
    <n v="241170.4"/>
    <n v="422048.19"/>
    <n v="271662.12"/>
    <n v="475408.7"/>
    <n v="301762.23"/>
    <n v="528083.9"/>
  </r>
  <r>
    <n v="1"/>
    <s v="Region I - Northeast"/>
    <x v="0"/>
    <s v="CT"/>
    <x v="7"/>
    <n v="4"/>
    <x v="3"/>
    <n v="95449.1"/>
    <n v="152718.56"/>
    <n v="133628.74"/>
    <n v="213805.98"/>
    <n v="171808.37"/>
    <n v="274893.40000000002"/>
    <n v="229077.83"/>
    <n v="366524.54"/>
    <n v="286347.28999999998"/>
    <n v="458155.67"/>
    <n v="324526.93"/>
    <n v="519243.09"/>
    <n v="362706.57"/>
    <n v="580330.52"/>
  </r>
  <r>
    <n v="1"/>
    <s v="Region I - Northeast"/>
    <x v="1"/>
    <s v="ME"/>
    <x v="8"/>
    <n v="1"/>
    <x v="0"/>
    <n v="100643.83"/>
    <n v="176126.71"/>
    <n v="130484.16"/>
    <n v="228347.28"/>
    <n v="156265.72"/>
    <n v="273465.01"/>
    <n v="186592.53"/>
    <n v="326536.93"/>
    <n v="219537.9"/>
    <n v="384191.32"/>
    <n v="240611.28"/>
    <n v="421069.73"/>
    <n v="260627.76"/>
    <n v="456098.59"/>
  </r>
  <r>
    <n v="1"/>
    <s v="Region I - Northeast"/>
    <x v="1"/>
    <s v="ME"/>
    <x v="8"/>
    <n v="2"/>
    <x v="1"/>
    <n v="87435.14"/>
    <n v="153011.49"/>
    <n v="114727.6"/>
    <n v="200773.3"/>
    <n v="139526.46"/>
    <n v="244171.31"/>
    <n v="171311.88"/>
    <n v="299795.8"/>
    <n v="203304.14"/>
    <n v="355782.24"/>
    <n v="224069.02"/>
    <n v="392120.79"/>
    <n v="243336.86"/>
    <n v="425839.5"/>
  </r>
  <r>
    <n v="1"/>
    <s v="Region I - Northeast"/>
    <x v="1"/>
    <s v="ME"/>
    <x v="8"/>
    <n v="3"/>
    <x v="2"/>
    <n v="75554.19"/>
    <n v="132219.84"/>
    <n v="102708.11"/>
    <n v="179739.2"/>
    <n v="129677.84"/>
    <n v="226936.22"/>
    <n v="170557.67"/>
    <n v="298475.92"/>
    <n v="211113.36"/>
    <n v="369448.38"/>
    <n v="237687.44"/>
    <n v="415953.02"/>
    <n v="263891.08"/>
    <n v="461809.39"/>
  </r>
  <r>
    <n v="1"/>
    <s v="Region I - Northeast"/>
    <x v="1"/>
    <s v="ME"/>
    <x v="8"/>
    <n v="4"/>
    <x v="3"/>
    <n v="85410.11"/>
    <n v="136656.18"/>
    <n v="119574.15"/>
    <n v="191318.65"/>
    <n v="153738.19"/>
    <n v="245981.12"/>
    <n v="204984.26"/>
    <n v="327974.82"/>
    <n v="256230.32"/>
    <n v="409968.53"/>
    <n v="290394.37"/>
    <n v="464631"/>
    <n v="324558.40999999997"/>
    <n v="519293.47"/>
  </r>
  <r>
    <n v="1"/>
    <s v="Region I - Northeast"/>
    <x v="1"/>
    <s v="ME"/>
    <x v="9"/>
    <n v="1"/>
    <x v="0"/>
    <n v="98162.08"/>
    <n v="171783.64"/>
    <n v="127226.59"/>
    <n v="222646.54"/>
    <n v="152335.91"/>
    <n v="266587.84000000003"/>
    <n v="181856.46"/>
    <n v="318248.81"/>
    <n v="213933.75"/>
    <n v="374384.06"/>
    <n v="234451.43"/>
    <n v="410289.99"/>
    <n v="253921.24"/>
    <n v="444362.18"/>
  </r>
  <r>
    <n v="1"/>
    <s v="Region I - Northeast"/>
    <x v="1"/>
    <s v="ME"/>
    <x v="9"/>
    <n v="2"/>
    <x v="1"/>
    <n v="85456.6"/>
    <n v="149549.06"/>
    <n v="112070.28"/>
    <n v="196122.99"/>
    <n v="136234.34"/>
    <n v="238410.09"/>
    <n v="167157.93"/>
    <n v="292526.38"/>
    <n v="198318.42"/>
    <n v="347057.23"/>
    <n v="218539.35"/>
    <n v="382443.86"/>
    <n v="237289.04"/>
    <n v="415255.82"/>
  </r>
  <r>
    <n v="1"/>
    <s v="Region I - Northeast"/>
    <x v="1"/>
    <s v="ME"/>
    <x v="9"/>
    <n v="3"/>
    <x v="2"/>
    <n v="73981.09"/>
    <n v="129466.9"/>
    <n v="100622.63"/>
    <n v="176089.60000000001"/>
    <n v="127087"/>
    <n v="222402.25"/>
    <n v="167192.59"/>
    <n v="292587.03000000003"/>
    <n v="206986.39"/>
    <n v="362226.18"/>
    <n v="233070.18"/>
    <n v="407872.81"/>
    <n v="258797.64"/>
    <n v="452895.87"/>
  </r>
  <r>
    <n v="1"/>
    <s v="Region I - Northeast"/>
    <x v="1"/>
    <s v="ME"/>
    <x v="9"/>
    <n v="4"/>
    <x v="3"/>
    <n v="83278.880000000005"/>
    <n v="133246.21"/>
    <n v="116590.43"/>
    <n v="186544.7"/>
    <n v="149901.99"/>
    <n v="239843.18"/>
    <n v="199869.32"/>
    <n v="319790.90999999997"/>
    <n v="249836.64"/>
    <n v="399738.64"/>
    <n v="283148.2"/>
    <n v="453037.12"/>
    <n v="316459.75"/>
    <n v="506335.61"/>
  </r>
  <r>
    <n v="1"/>
    <s v="Region I - Northeast"/>
    <x v="1"/>
    <s v="ME"/>
    <x v="10"/>
    <n v="1"/>
    <x v="0"/>
    <n v="101618.82"/>
    <n v="177832.93"/>
    <n v="131776.07999999999"/>
    <n v="230608.13"/>
    <n v="157832.82"/>
    <n v="276207.43"/>
    <n v="188494.14"/>
    <n v="329864.74"/>
    <n v="221797.45"/>
    <n v="388145.53"/>
    <n v="243100.09"/>
    <n v="425425.16"/>
    <n v="263347.46999999997"/>
    <n v="460858.07"/>
  </r>
  <r>
    <n v="1"/>
    <s v="Region I - Northeast"/>
    <x v="1"/>
    <s v="ME"/>
    <x v="10"/>
    <n v="2"/>
    <x v="1"/>
    <n v="88158.51"/>
    <n v="154277.39000000001"/>
    <n v="115719.39"/>
    <n v="202508.93"/>
    <n v="140774.72"/>
    <n v="246355.76"/>
    <n v="172922.42"/>
    <n v="302614.24"/>
    <n v="205254.47"/>
    <n v="359195.32"/>
    <n v="226242.74"/>
    <n v="395924.8"/>
    <n v="245727.21"/>
    <n v="430022.62"/>
  </r>
  <r>
    <n v="1"/>
    <s v="Region I - Northeast"/>
    <x v="1"/>
    <s v="ME"/>
    <x v="10"/>
    <n v="3"/>
    <x v="2"/>
    <n v="76084.12"/>
    <n v="133147.21"/>
    <n v="103391.58"/>
    <n v="180935.26"/>
    <n v="130511.34"/>
    <n v="228394.84"/>
    <n v="171624.31"/>
    <n v="300342.53999999998"/>
    <n v="212406.97"/>
    <n v="371712.2"/>
    <n v="239123.54"/>
    <n v="418466.19"/>
    <n v="265462.61"/>
    <n v="464559.58"/>
  </r>
  <r>
    <n v="1"/>
    <s v="Region I - Northeast"/>
    <x v="1"/>
    <s v="ME"/>
    <x v="10"/>
    <n v="4"/>
    <x v="3"/>
    <n v="86255.01"/>
    <n v="138008.01999999999"/>
    <n v="120757.02"/>
    <n v="193211.23"/>
    <n v="155259.01999999999"/>
    <n v="248414.44"/>
    <n v="207012.03"/>
    <n v="331219.25"/>
    <n v="258765.04"/>
    <n v="414024.07"/>
    <n v="293267.03999999998"/>
    <n v="469227.28"/>
    <n v="327769.05"/>
    <n v="524430.48"/>
  </r>
  <r>
    <n v="1"/>
    <s v="Region I - Northeast"/>
    <x v="1"/>
    <s v="ME"/>
    <x v="11"/>
    <n v="1"/>
    <x v="0"/>
    <n v="103125.59"/>
    <n v="180469.79"/>
    <n v="133741.74"/>
    <n v="234048.04"/>
    <n v="160195.54"/>
    <n v="280342.19"/>
    <n v="191328.62"/>
    <n v="334825.08"/>
    <n v="225142.06"/>
    <n v="393998.6"/>
    <n v="246771.14"/>
    <n v="431849.5"/>
    <n v="267334.3"/>
    <n v="467835.02"/>
  </r>
  <r>
    <n v="1"/>
    <s v="Region I - Northeast"/>
    <x v="1"/>
    <s v="ME"/>
    <x v="11"/>
    <n v="2"/>
    <x v="1"/>
    <n v="89413.68"/>
    <n v="156473.94"/>
    <n v="117384.92"/>
    <n v="205423.61"/>
    <n v="142818.59"/>
    <n v="249932.54"/>
    <n v="175465.85"/>
    <n v="307065.23"/>
    <n v="208289.87"/>
    <n v="364507.27"/>
    <n v="229598.7"/>
    <n v="401797.73"/>
    <n v="249384.69"/>
    <n v="436423.21"/>
  </r>
  <r>
    <n v="1"/>
    <s v="Region I - Northeast"/>
    <x v="1"/>
    <s v="ME"/>
    <x v="11"/>
    <n v="3"/>
    <x v="2"/>
    <n v="77127.31"/>
    <n v="134972.78"/>
    <n v="104793.60000000001"/>
    <n v="183388.79999999999"/>
    <n v="132268.69"/>
    <n v="231470.21"/>
    <n v="173922.76"/>
    <n v="304364.83"/>
    <n v="215240.34"/>
    <n v="376670.6"/>
    <n v="242304.71"/>
    <n v="424033.24"/>
    <n v="268984.53000000003"/>
    <n v="470722.92"/>
  </r>
  <r>
    <n v="1"/>
    <s v="Region I - Northeast"/>
    <x v="1"/>
    <s v="ME"/>
    <x v="11"/>
    <n v="4"/>
    <x v="3"/>
    <n v="87541.34"/>
    <n v="140066.15"/>
    <n v="122557.88"/>
    <n v="196092.6"/>
    <n v="157574.41"/>
    <n v="252119.06"/>
    <n v="210099.22"/>
    <n v="336158.75"/>
    <n v="262624.02"/>
    <n v="420198.44"/>
    <n v="297640.56"/>
    <n v="476224.9"/>
    <n v="332657.09000000003"/>
    <n v="532251.35"/>
  </r>
  <r>
    <n v="1"/>
    <s v="Region I - Northeast"/>
    <x v="1"/>
    <s v="ME"/>
    <x v="12"/>
    <n v="1"/>
    <x v="0"/>
    <n v="95148.52"/>
    <n v="166509.91"/>
    <n v="123295.27"/>
    <n v="215766.72"/>
    <n v="147610.47"/>
    <n v="258318.32"/>
    <n v="176187.49"/>
    <n v="308328.11"/>
    <n v="207244.52"/>
    <n v="362677.91"/>
    <n v="227109.32"/>
    <n v="397441.31"/>
    <n v="245947.58"/>
    <n v="430408.27"/>
  </r>
  <r>
    <n v="1"/>
    <s v="Region I - Northeast"/>
    <x v="1"/>
    <s v="ME"/>
    <x v="12"/>
    <n v="2"/>
    <x v="1"/>
    <n v="82946.25"/>
    <n v="145155.94"/>
    <n v="108739.21"/>
    <n v="190293.61"/>
    <n v="132146.57999999999"/>
    <n v="231256.52"/>
    <n v="162071.07999999999"/>
    <n v="283624.40000000002"/>
    <n v="192247.62"/>
    <n v="336433.33"/>
    <n v="211827.43"/>
    <n v="370698"/>
    <n v="229974.08"/>
    <n v="402454.64"/>
  </r>
  <r>
    <n v="1"/>
    <s v="Region I - Northeast"/>
    <x v="1"/>
    <s v="ME"/>
    <x v="12"/>
    <n v="3"/>
    <x v="2"/>
    <n v="71894.720000000001"/>
    <n v="125815.75"/>
    <n v="97818.58"/>
    <n v="171182.51"/>
    <n v="123572.28"/>
    <n v="216251.49"/>
    <n v="162595.67000000001"/>
    <n v="284542.43"/>
    <n v="201319.63"/>
    <n v="352309.35"/>
    <n v="226707.83"/>
    <n v="396738.7"/>
    <n v="251753.81"/>
    <n v="440569.17"/>
  </r>
  <r>
    <n v="1"/>
    <s v="Region I - Northeast"/>
    <x v="1"/>
    <s v="ME"/>
    <x v="12"/>
    <n v="4"/>
    <x v="3"/>
    <n v="80706.22"/>
    <n v="129129.96"/>
    <n v="112988.71"/>
    <n v="180781.94"/>
    <n v="145271.20000000001"/>
    <n v="232433.93"/>
    <n v="193694.94"/>
    <n v="309911.90000000002"/>
    <n v="242118.67"/>
    <n v="387389.88"/>
    <n v="274401.15999999997"/>
    <n v="439041.86"/>
    <n v="306683.65000000002"/>
    <n v="490693.85"/>
  </r>
  <r>
    <n v="1"/>
    <s v="Region I - Northeast"/>
    <x v="2"/>
    <s v="MA"/>
    <x v="13"/>
    <n v="1"/>
    <x v="0"/>
    <n v="127101.06"/>
    <n v="222426.86"/>
    <n v="164768.73000000001"/>
    <n v="288345.28999999998"/>
    <n v="197312.16"/>
    <n v="345296.28"/>
    <n v="235586.33"/>
    <n v="412276.08"/>
    <n v="277168.59000000003"/>
    <n v="485045.03"/>
    <n v="303766.34000000003"/>
    <n v="531591.09"/>
    <n v="329022.09000000003"/>
    <n v="575788.66"/>
  </r>
  <r>
    <n v="1"/>
    <s v="Region I - Northeast"/>
    <x v="2"/>
    <s v="MA"/>
    <x v="13"/>
    <n v="2"/>
    <x v="1"/>
    <n v="110495.86"/>
    <n v="193367.75"/>
    <n v="144960.48000000001"/>
    <n v="253680.85"/>
    <n v="176268.52"/>
    <n v="308469.90999999997"/>
    <n v="216376.37"/>
    <n v="378658.65"/>
    <n v="256760.43"/>
    <n v="449330.76"/>
    <n v="282970.36"/>
    <n v="495198.12"/>
    <n v="307284.95"/>
    <n v="537748.66"/>
  </r>
  <r>
    <n v="1"/>
    <s v="Region I - Northeast"/>
    <x v="2"/>
    <s v="MA"/>
    <x v="13"/>
    <n v="3"/>
    <x v="2"/>
    <n v="95539.67"/>
    <n v="167194.42000000001"/>
    <n v="129898.92"/>
    <n v="227323.12"/>
    <n v="164026.63"/>
    <n v="287046.59999999998"/>
    <n v="215752.76"/>
    <n v="377567.33"/>
    <n v="267071.40999999997"/>
    <n v="467374.97"/>
    <n v="300701.73"/>
    <n v="526228.02"/>
    <n v="333866.34000000003"/>
    <n v="584266.1"/>
  </r>
  <r>
    <n v="1"/>
    <s v="Region I - Northeast"/>
    <x v="2"/>
    <s v="MA"/>
    <x v="13"/>
    <n v="4"/>
    <x v="3"/>
    <n v="107851.97"/>
    <n v="172563.16"/>
    <n v="150992.76"/>
    <n v="241588.43"/>
    <n v="194133.55"/>
    <n v="310613.69"/>
    <n v="258844.74"/>
    <n v="414151.59"/>
    <n v="323555.92"/>
    <n v="517689.49"/>
    <n v="366696.71"/>
    <n v="586714.75"/>
    <n v="409837.5"/>
    <n v="655740.02"/>
  </r>
  <r>
    <n v="1"/>
    <s v="Region I - Northeast"/>
    <x v="2"/>
    <s v="MA"/>
    <x v="14"/>
    <n v="1"/>
    <x v="0"/>
    <n v="119079.67999999999"/>
    <n v="208389.44"/>
    <n v="154294.48000000001"/>
    <n v="270015.33"/>
    <n v="184715.01"/>
    <n v="323251.27"/>
    <n v="220463.12"/>
    <n v="385810.46"/>
    <n v="259315.75"/>
    <n v="453802.57"/>
    <n v="284166.68"/>
    <n v="497291.69"/>
    <n v="307728.09000000003"/>
    <n v="538524.15"/>
  </r>
  <r>
    <n v="1"/>
    <s v="Region I - Northeast"/>
    <x v="2"/>
    <s v="MA"/>
    <x v="14"/>
    <n v="2"/>
    <x v="1"/>
    <n v="103858.3"/>
    <n v="181752.03"/>
    <n v="136136.91"/>
    <n v="238239.6"/>
    <n v="165425.01"/>
    <n v="289493.77"/>
    <n v="202853.99"/>
    <n v="354994.48"/>
    <n v="240608.27"/>
    <n v="421064.48"/>
    <n v="265103.7"/>
    <n v="463931.47"/>
    <n v="287802.38"/>
    <n v="503654.16"/>
  </r>
  <r>
    <n v="1"/>
    <s v="Region I - Northeast"/>
    <x v="2"/>
    <s v="MA"/>
    <x v="14"/>
    <n v="3"/>
    <x v="2"/>
    <n v="90058.78"/>
    <n v="157602.87"/>
    <n v="122547.07"/>
    <n v="214457.38"/>
    <n v="154823.1"/>
    <n v="270940.43"/>
    <n v="203727.18"/>
    <n v="356522.56"/>
    <n v="252257.73"/>
    <n v="441451.02"/>
    <n v="284077.82"/>
    <n v="497136.18"/>
    <n v="315471.02"/>
    <n v="552074.28"/>
  </r>
  <r>
    <n v="1"/>
    <s v="Region I - Northeast"/>
    <x v="2"/>
    <s v="MA"/>
    <x v="14"/>
    <n v="4"/>
    <x v="3"/>
    <n v="100997.88"/>
    <n v="161596.60999999999"/>
    <n v="141397.04"/>
    <n v="226235.26"/>
    <n v="181796.19"/>
    <n v="290873.90999999997"/>
    <n v="242394.92"/>
    <n v="387831.88"/>
    <n v="302993.65000000002"/>
    <n v="484789.84"/>
    <n v="343392.8"/>
    <n v="549428.49"/>
    <n v="383791.95"/>
    <n v="614067.14"/>
  </r>
  <r>
    <n v="1"/>
    <s v="Region I - Northeast"/>
    <x v="2"/>
    <s v="MA"/>
    <x v="15"/>
    <n v="1"/>
    <x v="0"/>
    <n v="118592.19"/>
    <n v="207536.34"/>
    <n v="153648.51999999999"/>
    <n v="268884.90999999997"/>
    <n v="183931.47"/>
    <n v="321880.07"/>
    <n v="219512.32000000001"/>
    <n v="384146.56"/>
    <n v="258185.98"/>
    <n v="451825.47"/>
    <n v="282922.28000000003"/>
    <n v="495113.98"/>
    <n v="306368.24"/>
    <n v="536144.43000000005"/>
  </r>
  <r>
    <n v="1"/>
    <s v="Region I - Northeast"/>
    <x v="2"/>
    <s v="MA"/>
    <x v="15"/>
    <n v="2"/>
    <x v="1"/>
    <n v="103496.62"/>
    <n v="181119.09"/>
    <n v="135641.01999999999"/>
    <n v="237371.79"/>
    <n v="164800.88"/>
    <n v="288401.55"/>
    <n v="202048.72"/>
    <n v="353585.26"/>
    <n v="239633.11"/>
    <n v="419357.95"/>
    <n v="264016.84000000003"/>
    <n v="462029.47"/>
    <n v="286607.21000000002"/>
    <n v="501562.61"/>
  </r>
  <r>
    <n v="1"/>
    <s v="Region I - Northeast"/>
    <x v="2"/>
    <s v="MA"/>
    <x v="15"/>
    <n v="3"/>
    <x v="2"/>
    <n v="89793.82"/>
    <n v="157139.19"/>
    <n v="122205.34"/>
    <n v="213859.35"/>
    <n v="154406.35999999999"/>
    <n v="270211.13"/>
    <n v="203193.86"/>
    <n v="355589.26"/>
    <n v="251610.93"/>
    <n v="440319.13"/>
    <n v="283359.77"/>
    <n v="495879.6"/>
    <n v="314685.26"/>
    <n v="550699.19999999995"/>
  </r>
  <r>
    <n v="1"/>
    <s v="Region I - Northeast"/>
    <x v="2"/>
    <s v="MA"/>
    <x v="15"/>
    <n v="4"/>
    <x v="3"/>
    <n v="100575.43"/>
    <n v="160920.70000000001"/>
    <n v="140805.60999999999"/>
    <n v="225288.97"/>
    <n v="181035.78"/>
    <n v="289657.25"/>
    <n v="241381.04"/>
    <n v="386209.67"/>
    <n v="301726.3"/>
    <n v="482762.09"/>
    <n v="341956.47"/>
    <n v="547130.36"/>
    <n v="382186.65"/>
    <n v="611498.64"/>
  </r>
  <r>
    <n v="1"/>
    <s v="Region I - Northeast"/>
    <x v="2"/>
    <s v="MA"/>
    <x v="16"/>
    <n v="1"/>
    <x v="0"/>
    <n v="116996.79"/>
    <n v="204744.39"/>
    <n v="151627.26999999999"/>
    <n v="265347.71999999997"/>
    <n v="181544.59"/>
    <n v="317703.03000000003"/>
    <n v="216713.65"/>
    <n v="379248.89"/>
    <n v="254930.76"/>
    <n v="446128.82"/>
    <n v="279375.53999999998"/>
    <n v="488907.19"/>
    <n v="302566.83"/>
    <n v="529491.94999999995"/>
  </r>
  <r>
    <n v="1"/>
    <s v="Region I - Northeast"/>
    <x v="2"/>
    <s v="MA"/>
    <x v="16"/>
    <n v="2"/>
    <x v="1"/>
    <n v="101901.18"/>
    <n v="178327.07"/>
    <n v="133619.76999999999"/>
    <n v="233834.59"/>
    <n v="162414.01"/>
    <n v="284224.51"/>
    <n v="199250.05"/>
    <n v="348687.58"/>
    <n v="236377.88"/>
    <n v="413661.3"/>
    <n v="260470.1"/>
    <n v="455822.68"/>
    <n v="282805.8"/>
    <n v="494910.14"/>
  </r>
  <r>
    <n v="1"/>
    <s v="Region I - Northeast"/>
    <x v="2"/>
    <s v="MA"/>
    <x v="16"/>
    <n v="3"/>
    <x v="2"/>
    <n v="88254.05"/>
    <n v="154444.57999999999"/>
    <n v="120049.65"/>
    <n v="210086.9"/>
    <n v="151634.76"/>
    <n v="265360.83"/>
    <n v="199498.4"/>
    <n v="349122.2"/>
    <n v="246991.6"/>
    <n v="432235.3"/>
    <n v="278124.53000000003"/>
    <n v="486717.93"/>
    <n v="308834.09999999998"/>
    <n v="540459.68000000005"/>
  </r>
  <r>
    <n v="1"/>
    <s v="Region I - Northeast"/>
    <x v="2"/>
    <s v="MA"/>
    <x v="16"/>
    <n v="4"/>
    <x v="3"/>
    <n v="99251.15"/>
    <n v="158801.84"/>
    <n v="138951.60999999999"/>
    <n v="222322.58"/>
    <n v="178652.07"/>
    <n v="285843.31"/>
    <n v="238202.76"/>
    <n v="381124.42"/>
    <n v="297753.45"/>
    <n v="476405.52"/>
    <n v="337453.91"/>
    <n v="539926.26"/>
    <n v="377154.37"/>
    <n v="603446.99"/>
  </r>
  <r>
    <n v="1"/>
    <s v="Region I - Northeast"/>
    <x v="2"/>
    <s v="MA"/>
    <x v="17"/>
    <n v="1"/>
    <x v="0"/>
    <n v="108931.09"/>
    <n v="190629.41"/>
    <n v="141125.20000000001"/>
    <n v="246969.11"/>
    <n v="168935.35"/>
    <n v="295636.86"/>
    <n v="201608.33"/>
    <n v="352814.57"/>
    <n v="237122.6"/>
    <n v="414964.54"/>
    <n v="259838.02"/>
    <n v="454716.53"/>
    <n v="281365.52"/>
    <n v="492389.67"/>
  </r>
  <r>
    <n v="1"/>
    <s v="Region I - Northeast"/>
    <x v="2"/>
    <s v="MA"/>
    <x v="17"/>
    <n v="2"/>
    <x v="1"/>
    <n v="95093.49"/>
    <n v="166413.60999999999"/>
    <n v="124618.33"/>
    <n v="218082.08"/>
    <n v="151398.99"/>
    <n v="264948.21999999997"/>
    <n v="185600.03"/>
    <n v="324800.05"/>
    <n v="220115.8"/>
    <n v="385202.65"/>
    <n v="242508.03"/>
    <n v="424389.06"/>
    <n v="263251.24"/>
    <n v="460689.67"/>
  </r>
  <r>
    <n v="1"/>
    <s v="Region I - Northeast"/>
    <x v="2"/>
    <s v="MA"/>
    <x v="17"/>
    <n v="3"/>
    <x v="2"/>
    <n v="82524.86"/>
    <n v="144418.5"/>
    <n v="112320.96000000001"/>
    <n v="196561.68"/>
    <n v="141924.1"/>
    <n v="248367.18"/>
    <n v="186774.3"/>
    <n v="326855.02"/>
    <n v="231284.92"/>
    <n v="404748.61"/>
    <n v="260473.57"/>
    <n v="455828.74"/>
    <n v="289274.14"/>
    <n v="506229.74"/>
  </r>
  <r>
    <n v="1"/>
    <s v="Region I - Northeast"/>
    <x v="2"/>
    <s v="MA"/>
    <x v="17"/>
    <n v="4"/>
    <x v="3"/>
    <n v="92378.07"/>
    <n v="147804.92000000001"/>
    <n v="129329.3"/>
    <n v="206926.89"/>
    <n v="166280.53"/>
    <n v="266048.84999999998"/>
    <n v="221707.38"/>
    <n v="354731.81"/>
    <n v="277134.21999999997"/>
    <n v="443414.76"/>
    <n v="314085.45"/>
    <n v="502536.73"/>
    <n v="351036.68"/>
    <n v="561658.68999999994"/>
  </r>
  <r>
    <n v="1"/>
    <s v="Region I - Northeast"/>
    <x v="2"/>
    <s v="MA"/>
    <x v="18"/>
    <n v="1"/>
    <x v="0"/>
    <n v="115933.19"/>
    <n v="202883.08"/>
    <n v="150279.76999999999"/>
    <n v="262989.59000000003"/>
    <n v="179953.33"/>
    <n v="314918.34000000003"/>
    <n v="214847.87"/>
    <n v="375983.77"/>
    <n v="252760.6"/>
    <n v="442331.05"/>
    <n v="277011.03999999998"/>
    <n v="484769.32"/>
    <n v="300032.56"/>
    <n v="525056.97"/>
  </r>
  <r>
    <n v="1"/>
    <s v="Region I - Northeast"/>
    <x v="2"/>
    <s v="MA"/>
    <x v="18"/>
    <n v="2"/>
    <x v="1"/>
    <n v="100837.56"/>
    <n v="176465.73"/>
    <n v="132272.26999999999"/>
    <n v="231476.46"/>
    <n v="160822.75"/>
    <n v="281439.82"/>
    <n v="197384.27"/>
    <n v="345422.46"/>
    <n v="234207.73"/>
    <n v="409863.53"/>
    <n v="258105.61"/>
    <n v="451684.81"/>
    <n v="280271.52"/>
    <n v="490475.16"/>
  </r>
  <r>
    <n v="1"/>
    <s v="Region I - Northeast"/>
    <x v="2"/>
    <s v="MA"/>
    <x v="18"/>
    <n v="3"/>
    <x v="2"/>
    <n v="87227.53"/>
    <n v="152648.17000000001"/>
    <n v="118612.53"/>
    <n v="207571.93"/>
    <n v="149787.03"/>
    <n v="262127.3"/>
    <n v="197034.76"/>
    <n v="344810.82"/>
    <n v="243912.05"/>
    <n v="426846.08"/>
    <n v="274634.37"/>
    <n v="480610.15"/>
    <n v="304933.34000000003"/>
    <n v="533633.34"/>
  </r>
  <r>
    <n v="1"/>
    <s v="Region I - Northeast"/>
    <x v="2"/>
    <s v="MA"/>
    <x v="18"/>
    <n v="4"/>
    <x v="3"/>
    <n v="98368.29"/>
    <n v="157389.26999999999"/>
    <n v="137715.60999999999"/>
    <n v="220344.98"/>
    <n v="177062.93"/>
    <n v="283300.69"/>
    <n v="236083.9"/>
    <n v="377734.25"/>
    <n v="295104.88"/>
    <n v="472167.81"/>
    <n v="334452.19"/>
    <n v="535123.52"/>
    <n v="373799.51"/>
    <n v="598079.23"/>
  </r>
  <r>
    <n v="1"/>
    <s v="Region I - Northeast"/>
    <x v="2"/>
    <s v="MA"/>
    <x v="19"/>
    <n v="1"/>
    <x v="0"/>
    <n v="115578.63"/>
    <n v="202262.61"/>
    <n v="149717.20000000001"/>
    <n v="262005.09"/>
    <n v="179206.02"/>
    <n v="313610.53999999998"/>
    <n v="213843.35"/>
    <n v="374225.86"/>
    <n v="251496.75"/>
    <n v="440119.31"/>
    <n v="275580.15999999997"/>
    <n v="482265.29"/>
    <n v="298394.57"/>
    <n v="522190.5"/>
  </r>
  <r>
    <n v="1"/>
    <s v="Region I - Northeast"/>
    <x v="2"/>
    <s v="MA"/>
    <x v="19"/>
    <n v="2"/>
    <x v="1"/>
    <n v="100986.27"/>
    <n v="176725.97"/>
    <n v="132309.95000000001"/>
    <n v="231542.39999999999"/>
    <n v="160713.13"/>
    <n v="281247.96999999997"/>
    <n v="196961.87"/>
    <n v="344683.27"/>
    <n v="233562.31"/>
    <n v="408734.04"/>
    <n v="257304.91"/>
    <n v="450283.59"/>
    <n v="279292.24"/>
    <n v="488761.42"/>
  </r>
  <r>
    <n v="1"/>
    <s v="Region I - Northeast"/>
    <x v="2"/>
    <s v="MA"/>
    <x v="19"/>
    <n v="3"/>
    <x v="2"/>
    <n v="87707.45"/>
    <n v="153488.04"/>
    <n v="119401.29"/>
    <n v="208952.26"/>
    <n v="150891.64000000001"/>
    <n v="264060.37"/>
    <n v="198596.95"/>
    <n v="347544.67"/>
    <n v="245944.17"/>
    <n v="430402.3"/>
    <n v="276997.42"/>
    <n v="484745.49"/>
    <n v="307641.43"/>
    <n v="538372.5"/>
  </r>
  <r>
    <n v="1"/>
    <s v="Region I - Northeast"/>
    <x v="2"/>
    <s v="MA"/>
    <x v="19"/>
    <n v="4"/>
    <x v="3"/>
    <n v="98002.77"/>
    <n v="156804.44"/>
    <n v="137203.88"/>
    <n v="219526.22"/>
    <n v="176404.99"/>
    <n v="282247.99"/>
    <n v="235206.66"/>
    <n v="376330.65"/>
    <n v="294008.32000000001"/>
    <n v="470413.32"/>
    <n v="333209.43"/>
    <n v="533135.09"/>
    <n v="372410.54"/>
    <n v="595856.87"/>
  </r>
  <r>
    <n v="1"/>
    <s v="Region I - Northeast"/>
    <x v="3"/>
    <s v="NH"/>
    <x v="20"/>
    <n v="1"/>
    <x v="0"/>
    <n v="100377.91"/>
    <n v="175661.34"/>
    <n v="129977.19"/>
    <n v="227460.09"/>
    <n v="155542.57999999999"/>
    <n v="272199.51"/>
    <n v="185552.22"/>
    <n v="324716.39"/>
    <n v="218184.68"/>
    <n v="381823.19"/>
    <n v="239056.11"/>
    <n v="418348.2"/>
    <n v="258804.39"/>
    <n v="452907.67"/>
  </r>
  <r>
    <n v="1"/>
    <s v="Region I - Northeast"/>
    <x v="3"/>
    <s v="NH"/>
    <x v="20"/>
    <n v="2"/>
    <x v="1"/>
    <n v="87924.12"/>
    <n v="153867.21"/>
    <n v="115121.01"/>
    <n v="201461.76000000001"/>
    <n v="139759.85"/>
    <n v="244579.74"/>
    <n v="171144.75"/>
    <n v="299503.32"/>
    <n v="202878.56"/>
    <n v="355037.49"/>
    <n v="223459.13"/>
    <n v="391053.47"/>
    <n v="242501.53"/>
    <n v="424377.68"/>
  </r>
  <r>
    <n v="1"/>
    <s v="Region I - Northeast"/>
    <x v="3"/>
    <s v="NH"/>
    <x v="20"/>
    <n v="3"/>
    <x v="2"/>
    <n v="76530.720000000001"/>
    <n v="133928.75"/>
    <n v="104250.55"/>
    <n v="182438.46"/>
    <n v="131796.71"/>
    <n v="230644.24"/>
    <n v="173516.89"/>
    <n v="303654.56"/>
    <n v="214931.46"/>
    <n v="376130.05"/>
    <n v="242104.58"/>
    <n v="423683.01"/>
    <n v="268928.43"/>
    <n v="470624.75"/>
  </r>
  <r>
    <n v="1"/>
    <s v="Region I - Northeast"/>
    <x v="3"/>
    <s v="NH"/>
    <x v="20"/>
    <n v="4"/>
    <x v="3"/>
    <n v="85082.55"/>
    <n v="136132.09"/>
    <n v="119115.57"/>
    <n v="190584.92"/>
    <n v="153148.6"/>
    <n v="245037.76"/>
    <n v="204198.13"/>
    <n v="326717.01"/>
    <n v="255247.66"/>
    <n v="408396.26"/>
    <n v="289280.68"/>
    <n v="462849.1"/>
    <n v="323313.7"/>
    <n v="517301.93"/>
  </r>
  <r>
    <n v="1"/>
    <s v="Region I - Northeast"/>
    <x v="3"/>
    <s v="NH"/>
    <x v="21"/>
    <n v="1"/>
    <x v="0"/>
    <n v="98693.88"/>
    <n v="172714.29"/>
    <n v="127900.34"/>
    <n v="223825.6"/>
    <n v="153131.53"/>
    <n v="267980.18"/>
    <n v="182789.35"/>
    <n v="319881.37"/>
    <n v="215018.83"/>
    <n v="376282.95"/>
    <n v="235633.67"/>
    <n v="412358.93"/>
    <n v="255188.38"/>
    <n v="446579.67"/>
  </r>
  <r>
    <n v="1"/>
    <s v="Region I - Northeast"/>
    <x v="3"/>
    <s v="NH"/>
    <x v="21"/>
    <n v="2"/>
    <x v="1"/>
    <n v="85988.42"/>
    <n v="150479.73000000001"/>
    <n v="112744.03"/>
    <n v="197302.05"/>
    <n v="137029.96"/>
    <n v="239802.43"/>
    <n v="168090.82"/>
    <n v="294158.94"/>
    <n v="199403.5"/>
    <n v="348956.12"/>
    <n v="219721.60000000001"/>
    <n v="384512.8"/>
    <n v="238556.18"/>
    <n v="417473.31"/>
  </r>
  <r>
    <n v="1"/>
    <s v="Region I - Northeast"/>
    <x v="3"/>
    <s v="NH"/>
    <x v="21"/>
    <n v="3"/>
    <x v="2"/>
    <n v="74494.34"/>
    <n v="130365.1"/>
    <n v="101341.19"/>
    <n v="177347.08"/>
    <n v="128010.86"/>
    <n v="224019.01"/>
    <n v="168424.41"/>
    <n v="294742.71000000002"/>
    <n v="208526.16"/>
    <n v="364920.79"/>
    <n v="234815.26"/>
    <n v="410926.7"/>
    <n v="260748.03"/>
    <n v="456309.05"/>
  </r>
  <r>
    <n v="1"/>
    <s v="Region I - Northeast"/>
    <x v="3"/>
    <s v="NH"/>
    <x v="21"/>
    <n v="4"/>
    <x v="3"/>
    <n v="83720.31"/>
    <n v="133952.5"/>
    <n v="117208.43"/>
    <n v="187533.5"/>
    <n v="150696.56"/>
    <n v="241114.49"/>
    <n v="200928.74"/>
    <n v="321485.99"/>
    <n v="251160.93"/>
    <n v="401857.49"/>
    <n v="284649.05"/>
    <n v="455438.49"/>
    <n v="318137.18"/>
    <n v="509019.49"/>
  </r>
  <r>
    <n v="1"/>
    <s v="Region I - Northeast"/>
    <x v="3"/>
    <s v="NH"/>
    <x v="22"/>
    <n v="1"/>
    <x v="0"/>
    <n v="96256.44"/>
    <n v="168448.76"/>
    <n v="124670.57"/>
    <n v="218173.5"/>
    <n v="149213.79999999999"/>
    <n v="261124.15"/>
    <n v="178035.37"/>
    <n v="311561.90000000002"/>
    <n v="209369.98"/>
    <n v="366397.47"/>
    <n v="229411.66"/>
    <n v="401470.41"/>
    <n v="248389.15"/>
    <n v="434681.01"/>
  </r>
  <r>
    <n v="1"/>
    <s v="Region I - Northeast"/>
    <x v="3"/>
    <s v="NH"/>
    <x v="22"/>
    <n v="2"/>
    <x v="1"/>
    <n v="84180.01"/>
    <n v="147315.01999999999"/>
    <n v="110264.57"/>
    <n v="192963"/>
    <n v="133909.34"/>
    <n v="234341.34"/>
    <n v="164064.49"/>
    <n v="287112.86"/>
    <n v="194527.69"/>
    <n v="340423.45"/>
    <n v="214287.31"/>
    <n v="375002.8"/>
    <n v="232580.32"/>
    <n v="407015.56"/>
  </r>
  <r>
    <n v="1"/>
    <s v="Region I - Northeast"/>
    <x v="3"/>
    <s v="NH"/>
    <x v="22"/>
    <n v="3"/>
    <x v="2"/>
    <n v="73169.53"/>
    <n v="128046.68"/>
    <n v="99632.54"/>
    <n v="174356.94"/>
    <n v="125927.14"/>
    <n v="220372.49"/>
    <n v="165757.82999999999"/>
    <n v="290076.2"/>
    <n v="205292.16"/>
    <n v="359261.29"/>
    <n v="231225.03"/>
    <n v="404643.8"/>
    <n v="256819.20000000001"/>
    <n v="449433.61"/>
  </r>
  <r>
    <n v="1"/>
    <s v="Region I - Northeast"/>
    <x v="3"/>
    <s v="NH"/>
    <x v="22"/>
    <n v="4"/>
    <x v="3"/>
    <n v="81608.06"/>
    <n v="130572.9"/>
    <n v="114251.28"/>
    <n v="182802.05"/>
    <n v="146894.51"/>
    <n v="235031.21"/>
    <n v="195859.34"/>
    <n v="313374.95"/>
    <n v="244824.18"/>
    <n v="391718.69"/>
    <n v="277467.40000000002"/>
    <n v="443947.85"/>
    <n v="310110.62"/>
    <n v="496177"/>
  </r>
  <r>
    <n v="1"/>
    <s v="Region I - Northeast"/>
    <x v="3"/>
    <s v="NH"/>
    <x v="23"/>
    <n v="1"/>
    <x v="0"/>
    <n v="103834.64"/>
    <n v="181710.62"/>
    <n v="134526.67000000001"/>
    <n v="235421.67"/>
    <n v="161039.48000000001"/>
    <n v="281819.09000000003"/>
    <n v="192189.89"/>
    <n v="336332.3"/>
    <n v="226048.36"/>
    <n v="395584.63"/>
    <n v="247704.76"/>
    <n v="433483.34"/>
    <n v="268230.59000000003"/>
    <n v="469403.54"/>
  </r>
  <r>
    <n v="1"/>
    <s v="Region I - Northeast"/>
    <x v="3"/>
    <s v="NH"/>
    <x v="23"/>
    <n v="2"/>
    <x v="1"/>
    <n v="90626.02"/>
    <n v="158595.53"/>
    <n v="118770.11"/>
    <n v="207847.69"/>
    <n v="144300.22"/>
    <n v="252525.39"/>
    <n v="176909.24"/>
    <n v="309591.15999999997"/>
    <n v="209814.6"/>
    <n v="367175.55"/>
    <n v="231162.51"/>
    <n v="404534.39"/>
    <n v="250939.69"/>
    <n v="439144.46"/>
  </r>
  <r>
    <n v="1"/>
    <s v="Region I - Northeast"/>
    <x v="3"/>
    <s v="NH"/>
    <x v="23"/>
    <n v="3"/>
    <x v="2"/>
    <n v="78633.75"/>
    <n v="137609.06"/>
    <n v="107019.49"/>
    <n v="187284.11"/>
    <n v="135221.04"/>
    <n v="236636.83"/>
    <n v="177948.6"/>
    <n v="311410.06"/>
    <n v="220352.03"/>
    <n v="385616.05"/>
    <n v="248157.93"/>
    <n v="434276.38"/>
    <n v="275593.39"/>
    <n v="482288.44"/>
  </r>
  <r>
    <n v="1"/>
    <s v="Region I - Northeast"/>
    <x v="3"/>
    <s v="NH"/>
    <x v="23"/>
    <n v="4"/>
    <x v="3"/>
    <n v="88058.68"/>
    <n v="140893.89000000001"/>
    <n v="123282.15"/>
    <n v="197251.44"/>
    <n v="158505.62"/>
    <n v="253609"/>
    <n v="211340.83"/>
    <n v="338145.33"/>
    <n v="264176.03999999998"/>
    <n v="422681.67"/>
    <n v="299399.51"/>
    <n v="479039.22"/>
    <n v="334622.98"/>
    <n v="535396.78"/>
  </r>
  <r>
    <n v="1"/>
    <s v="Region I - Northeast"/>
    <x v="3"/>
    <s v="NH"/>
    <x v="24"/>
    <n v="1"/>
    <x v="0"/>
    <n v="109684.51"/>
    <n v="191947.89"/>
    <n v="142278.13"/>
    <n v="248986.72"/>
    <n v="170442.04"/>
    <n v="298273.57"/>
    <n v="203599.44"/>
    <n v="356299.02"/>
    <n v="239605.59"/>
    <n v="419309.77"/>
    <n v="262637.59000000003"/>
    <n v="459615.78"/>
    <n v="284548.75"/>
    <n v="497960.32"/>
  </r>
  <r>
    <n v="1"/>
    <s v="Region I - Northeast"/>
    <x v="3"/>
    <s v="NH"/>
    <x v="24"/>
    <n v="2"/>
    <x v="1"/>
    <n v="94966.19"/>
    <n v="166190.84"/>
    <n v="124720.82"/>
    <n v="218261.43"/>
    <n v="151789.73000000001"/>
    <n v="265632.02"/>
    <n v="186572.43"/>
    <n v="326501.75"/>
    <n v="221516.54"/>
    <n v="387653.94"/>
    <n v="244204.79"/>
    <n v="427358.38"/>
    <n v="265281.75"/>
    <n v="464243.06"/>
  </r>
  <r>
    <n v="1"/>
    <s v="Region I - Northeast"/>
    <x v="3"/>
    <s v="NH"/>
    <x v="24"/>
    <n v="3"/>
    <x v="2"/>
    <n v="81813.3"/>
    <n v="143173.28"/>
    <n v="111120.26"/>
    <n v="194460.46"/>
    <n v="140221.98000000001"/>
    <n v="245388.47"/>
    <n v="184348.4"/>
    <n v="322609.7"/>
    <n v="228113.63"/>
    <n v="399198.86"/>
    <n v="256774.48"/>
    <n v="449355.35"/>
    <n v="285022.56"/>
    <n v="498789.48"/>
  </r>
  <r>
    <n v="1"/>
    <s v="Region I - Northeast"/>
    <x v="3"/>
    <s v="NH"/>
    <x v="24"/>
    <n v="4"/>
    <x v="3"/>
    <n v="93128.08"/>
    <n v="149004.93"/>
    <n v="130379.31"/>
    <n v="208606.9"/>
    <n v="167630.54"/>
    <n v="268208.88"/>
    <n v="223507.39"/>
    <n v="357611.83"/>
    <n v="279384.24"/>
    <n v="447014.79"/>
    <n v="316635.46999999997"/>
    <n v="506616.77"/>
    <n v="353886.71"/>
    <n v="566218.74"/>
  </r>
  <r>
    <n v="1"/>
    <s v="Region I - Northeast"/>
    <x v="3"/>
    <s v="NH"/>
    <x v="25"/>
    <n v="1"/>
    <x v="0"/>
    <n v="101707.44"/>
    <n v="177988.01"/>
    <n v="131831.66"/>
    <n v="230705.41"/>
    <n v="157856.97"/>
    <n v="276249.7"/>
    <n v="188458.32"/>
    <n v="329802.05"/>
    <n v="221708.05"/>
    <n v="387989.09"/>
    <n v="242975.77"/>
    <n v="425207.6"/>
    <n v="263162.03999999998"/>
    <n v="460533.57"/>
  </r>
  <r>
    <n v="1"/>
    <s v="Region I - Northeast"/>
    <x v="3"/>
    <s v="NH"/>
    <x v="25"/>
    <n v="2"/>
    <x v="1"/>
    <n v="88498.76"/>
    <n v="154872.84"/>
    <n v="116075.1"/>
    <n v="203131.43"/>
    <n v="141117.71"/>
    <n v="246956"/>
    <n v="173177.67"/>
    <n v="303060.92"/>
    <n v="205474.29"/>
    <n v="359580.01"/>
    <n v="226433.51"/>
    <n v="396258.65"/>
    <n v="245871.13"/>
    <n v="430274.48"/>
  </r>
  <r>
    <n v="1"/>
    <s v="Region I - Northeast"/>
    <x v="3"/>
    <s v="NH"/>
    <x v="25"/>
    <n v="3"/>
    <x v="2"/>
    <n v="76580.710000000006"/>
    <n v="134016.24"/>
    <n v="104145.24"/>
    <n v="182254.17"/>
    <n v="131525.57"/>
    <n v="230169.75"/>
    <n v="173021.31"/>
    <n v="302787.3"/>
    <n v="214192.92"/>
    <n v="374837.6"/>
    <n v="241177.60000000001"/>
    <n v="422060.79999999999"/>
    <n v="267791.84999999998"/>
    <n v="468635.73"/>
  </r>
  <r>
    <n v="1"/>
    <s v="Region I - Northeast"/>
    <x v="3"/>
    <s v="NH"/>
    <x v="25"/>
    <n v="4"/>
    <x v="3"/>
    <n v="86292.96"/>
    <n v="138068.74"/>
    <n v="120810.15"/>
    <n v="193296.24"/>
    <n v="155327.34"/>
    <n v="248523.74"/>
    <n v="207103.11"/>
    <n v="331364.99"/>
    <n v="258878.89"/>
    <n v="414206.23"/>
    <n v="293396.08"/>
    <n v="469433.73"/>
    <n v="327913.26"/>
    <n v="524661.23"/>
  </r>
  <r>
    <n v="1"/>
    <s v="Region I - Northeast"/>
    <x v="4"/>
    <s v="RI"/>
    <x v="26"/>
    <n v="1"/>
    <x v="0"/>
    <n v="112520.77"/>
    <n v="196911.34"/>
    <n v="145758.07999999999"/>
    <n v="255076.64"/>
    <n v="174468.5"/>
    <n v="305319.88"/>
    <n v="208192.29"/>
    <n v="364336.51"/>
    <n v="244852.22"/>
    <n v="428491.38"/>
    <n v="268300.21999999997"/>
    <n v="469525.39"/>
    <n v="290513.62"/>
    <n v="508398.84"/>
  </r>
  <r>
    <n v="1"/>
    <s v="Region I - Northeast"/>
    <x v="4"/>
    <s v="RI"/>
    <x v="26"/>
    <n v="2"/>
    <x v="1"/>
    <n v="98305.79"/>
    <n v="172035.13"/>
    <n v="128801.02"/>
    <n v="225401.78"/>
    <n v="156453.87"/>
    <n v="273794.28000000003"/>
    <n v="191747.4"/>
    <n v="335557.95"/>
    <n v="227381.6"/>
    <n v="397917.8"/>
    <n v="250497.6"/>
    <n v="438370.81"/>
    <n v="271905.32"/>
    <n v="475834.3"/>
  </r>
  <r>
    <n v="1"/>
    <s v="Region I - Northeast"/>
    <x v="4"/>
    <s v="RI"/>
    <x v="26"/>
    <n v="3"/>
    <x v="2"/>
    <n v="85372.79"/>
    <n v="149402.38"/>
    <n v="116220.41"/>
    <n v="203385.72"/>
    <n v="146869.81"/>
    <n v="257022.17"/>
    <n v="193301.54"/>
    <n v="338277.7"/>
    <n v="239384.44"/>
    <n v="418922.77"/>
    <n v="269608.05"/>
    <n v="471814.08"/>
    <n v="299432.99"/>
    <n v="524007.72"/>
  </r>
  <r>
    <n v="1"/>
    <s v="Region I - Northeast"/>
    <x v="4"/>
    <s v="RI"/>
    <x v="26"/>
    <n v="4"/>
    <x v="3"/>
    <n v="95411.14"/>
    <n v="152657.82999999999"/>
    <n v="133575.6"/>
    <n v="213720.95999999999"/>
    <n v="171740.05"/>
    <n v="274784.09000000003"/>
    <n v="228986.74"/>
    <n v="366378.78"/>
    <n v="286233.42"/>
    <n v="457973.48"/>
    <n v="324397.88"/>
    <n v="519036.61"/>
    <n v="362562.33"/>
    <n v="580099.74"/>
  </r>
  <r>
    <n v="1"/>
    <s v="Region I - Northeast"/>
    <x v="4"/>
    <s v="RI"/>
    <x v="27"/>
    <n v="1"/>
    <x v="0"/>
    <n v="116464.99"/>
    <n v="203813.74"/>
    <n v="150953.51999999999"/>
    <n v="264168.65999999997"/>
    <n v="180748.96"/>
    <n v="316310.68"/>
    <n v="215780.76"/>
    <n v="377616.33"/>
    <n v="253845.68"/>
    <n v="444229.94"/>
    <n v="278193.28999999998"/>
    <n v="486838.26"/>
    <n v="301299.69"/>
    <n v="527274.46"/>
  </r>
  <r>
    <n v="1"/>
    <s v="Region I - Northeast"/>
    <x v="4"/>
    <s v="RI"/>
    <x v="27"/>
    <n v="2"/>
    <x v="1"/>
    <n v="101369.37"/>
    <n v="177396.4"/>
    <n v="132946.01999999999"/>
    <n v="232655.53"/>
    <n v="161618.38"/>
    <n v="282832.15999999997"/>
    <n v="198317.16"/>
    <n v="347055.02"/>
    <n v="235292.81"/>
    <n v="411762.41"/>
    <n v="259287.85"/>
    <n v="453753.74"/>
    <n v="281538.65999999997"/>
    <n v="492692.65"/>
  </r>
  <r>
    <n v="1"/>
    <s v="Region I - Northeast"/>
    <x v="4"/>
    <s v="RI"/>
    <x v="27"/>
    <n v="3"/>
    <x v="2"/>
    <n v="87740.79"/>
    <n v="153546.38"/>
    <n v="119331.09"/>
    <n v="208829.41"/>
    <n v="150710.89000000001"/>
    <n v="263744.06"/>
    <n v="198266.58"/>
    <n v="346966.51"/>
    <n v="245451.82"/>
    <n v="429540.69"/>
    <n v="276379.45"/>
    <n v="483664.04"/>
    <n v="306883.71999999997"/>
    <n v="537046.51"/>
  </r>
  <r>
    <n v="1"/>
    <s v="Region I - Northeast"/>
    <x v="4"/>
    <s v="RI"/>
    <x v="27"/>
    <n v="4"/>
    <x v="3"/>
    <n v="98809.72"/>
    <n v="158095.56"/>
    <n v="138333.60999999999"/>
    <n v="221333.78"/>
    <n v="177857.5"/>
    <n v="284572"/>
    <n v="237143.33"/>
    <n v="379429.33"/>
    <n v="296429.15999999997"/>
    <n v="474286.67"/>
    <n v="335953.05"/>
    <n v="537524.89"/>
    <n v="375476.94"/>
    <n v="600763.11"/>
  </r>
  <r>
    <n v="1"/>
    <s v="Region I - Northeast"/>
    <x v="5"/>
    <s v="VT"/>
    <x v="28"/>
    <n v="1"/>
    <x v="0"/>
    <n v="103347.15"/>
    <n v="180857.52"/>
    <n v="133880.72"/>
    <n v="234291.25"/>
    <n v="160255.93"/>
    <n v="280447.88"/>
    <n v="191239.09"/>
    <n v="334668.40999999997"/>
    <n v="224918.6"/>
    <n v="393607.54"/>
    <n v="246460.36"/>
    <n v="431305.63"/>
    <n v="266870.75"/>
    <n v="467023.81"/>
  </r>
  <r>
    <n v="1"/>
    <s v="Region I - Northeast"/>
    <x v="5"/>
    <s v="VT"/>
    <x v="28"/>
    <n v="2"/>
    <x v="1"/>
    <n v="90264.34"/>
    <n v="157962.59"/>
    <n v="118274.22"/>
    <n v="206979.88"/>
    <n v="143676.1"/>
    <n v="251433.17"/>
    <n v="176103.97"/>
    <n v="308181.95"/>
    <n v="208839.44"/>
    <n v="365469.02"/>
    <n v="230075.65"/>
    <n v="402632.39"/>
    <n v="249744.52"/>
    <n v="437052.91"/>
  </r>
  <r>
    <n v="1"/>
    <s v="Region I - Northeast"/>
    <x v="5"/>
    <s v="VT"/>
    <x v="28"/>
    <n v="3"/>
    <x v="2"/>
    <n v="78368.789999999994"/>
    <n v="137145.38"/>
    <n v="106677.75999999999"/>
    <n v="186686.07999999999"/>
    <n v="134804.29999999999"/>
    <n v="235907.52"/>
    <n v="177415.29"/>
    <n v="310476.76"/>
    <n v="219705.23"/>
    <n v="384484.16"/>
    <n v="247439.89"/>
    <n v="433019.8"/>
    <n v="274807.63"/>
    <n v="480913.35"/>
  </r>
  <r>
    <n v="1"/>
    <s v="Region I - Northeast"/>
    <x v="5"/>
    <s v="VT"/>
    <x v="28"/>
    <n v="4"/>
    <x v="3"/>
    <n v="87636.23"/>
    <n v="140217.97"/>
    <n v="122690.72"/>
    <n v="196305.16"/>
    <n v="157745.21"/>
    <n v="252392.35"/>
    <n v="210326.95"/>
    <n v="336523.13"/>
    <n v="262908.69"/>
    <n v="420653.91"/>
    <n v="297963.18"/>
    <n v="476741.1"/>
    <n v="333017.67"/>
    <n v="532828.28"/>
  </r>
  <r>
    <n v="1"/>
    <s v="Region I - Northeast"/>
    <x v="5"/>
    <s v="VT"/>
    <x v="29"/>
    <n v="1"/>
    <x v="0"/>
    <n v="101219.95"/>
    <n v="177134.91"/>
    <n v="131185.71"/>
    <n v="229574.99"/>
    <n v="157073.42000000001"/>
    <n v="274878.49"/>
    <n v="187507.52"/>
    <n v="328138.15999999997"/>
    <n v="220578.28"/>
    <n v="386012"/>
    <n v="241731.37"/>
    <n v="423029.89"/>
    <n v="261802.19"/>
    <n v="458153.84"/>
  </r>
  <r>
    <n v="1"/>
    <s v="Region I - Northeast"/>
    <x v="5"/>
    <s v="VT"/>
    <x v="29"/>
    <n v="2"/>
    <x v="1"/>
    <n v="88137.08"/>
    <n v="154239.9"/>
    <n v="115579.21"/>
    <n v="202263.61"/>
    <n v="140493.59"/>
    <n v="245863.78"/>
    <n v="172372.4"/>
    <n v="301651.7"/>
    <n v="204499.13"/>
    <n v="357873.48"/>
    <n v="225346.66"/>
    <n v="394356.65"/>
    <n v="244675.96"/>
    <n v="428182.94"/>
  </r>
  <r>
    <n v="1"/>
    <s v="Region I - Northeast"/>
    <x v="5"/>
    <s v="VT"/>
    <x v="29"/>
    <n v="3"/>
    <x v="2"/>
    <n v="76315.75"/>
    <n v="133552.56"/>
    <n v="103803.51"/>
    <n v="181656.14"/>
    <n v="131108.82999999999"/>
    <n v="229440.45"/>
    <n v="172488"/>
    <n v="301853.99"/>
    <n v="213546.12"/>
    <n v="373705.7"/>
    <n v="240459.56"/>
    <n v="420804.22"/>
    <n v="267006.08000000002"/>
    <n v="467260.65"/>
  </r>
  <r>
    <n v="1"/>
    <s v="Region I - Northeast"/>
    <x v="5"/>
    <s v="VT"/>
    <x v="29"/>
    <n v="4"/>
    <x v="3"/>
    <n v="85870.51"/>
    <n v="137392.82999999999"/>
    <n v="120218.72"/>
    <n v="192349.96"/>
    <n v="154566.93"/>
    <n v="247307.09"/>
    <n v="206089.24"/>
    <n v="329742.78000000003"/>
    <n v="257611.54"/>
    <n v="412178.48"/>
    <n v="291959.75"/>
    <n v="467135.61"/>
    <n v="326307.96000000002"/>
    <n v="522092.74"/>
  </r>
  <r>
    <n v="1"/>
    <s v="Region I - Northeast"/>
    <x v="5"/>
    <s v="VT"/>
    <x v="30"/>
    <n v="1"/>
    <x v="0"/>
    <n v="103878.95"/>
    <n v="181788.17"/>
    <n v="134554.47"/>
    <n v="235470.32"/>
    <n v="161051.56"/>
    <n v="281840.23"/>
    <n v="192171.98"/>
    <n v="336300.97"/>
    <n v="226003.67"/>
    <n v="395506.43"/>
    <n v="247642.61"/>
    <n v="433374.57"/>
    <n v="268137.89"/>
    <n v="469241.3"/>
  </r>
  <r>
    <n v="1"/>
    <s v="Region I - Northeast"/>
    <x v="5"/>
    <s v="VT"/>
    <x v="30"/>
    <n v="2"/>
    <x v="1"/>
    <n v="90796.15"/>
    <n v="158893.26"/>
    <n v="118947.97"/>
    <n v="208158.94"/>
    <n v="144471.72"/>
    <n v="252825.52"/>
    <n v="177036.86"/>
    <n v="309814.51"/>
    <n v="209924.52"/>
    <n v="367367.91"/>
    <n v="231257.9"/>
    <n v="404701.32"/>
    <n v="251011.66"/>
    <n v="439270.40000000002"/>
  </r>
  <r>
    <n v="1"/>
    <s v="Region I - Northeast"/>
    <x v="5"/>
    <s v="VT"/>
    <x v="30"/>
    <n v="3"/>
    <x v="2"/>
    <n v="78882.05"/>
    <n v="138043.57999999999"/>
    <n v="107396.32"/>
    <n v="187943.57"/>
    <n v="135728.17000000001"/>
    <n v="237524.29"/>
    <n v="178647.11"/>
    <n v="312632.44"/>
    <n v="221245.01"/>
    <n v="387178.76"/>
    <n v="249184.97"/>
    <n v="436073.69"/>
    <n v="276758.01"/>
    <n v="484326.52"/>
  </r>
  <r>
    <n v="1"/>
    <s v="Region I - Northeast"/>
    <x v="5"/>
    <s v="VT"/>
    <x v="30"/>
    <n v="4"/>
    <x v="3"/>
    <n v="88077.66"/>
    <n v="140924.25"/>
    <n v="123308.72"/>
    <n v="197293.96"/>
    <n v="158539.78"/>
    <n v="253663.66"/>
    <n v="211386.38"/>
    <n v="338218.21"/>
    <n v="264232.96999999997"/>
    <n v="422772.76"/>
    <n v="299464.03999999998"/>
    <n v="479142.47"/>
    <n v="334695.09999999998"/>
    <n v="535512.17000000004"/>
  </r>
  <r>
    <n v="1"/>
    <s v="Region I - Northeast"/>
    <x v="5"/>
    <s v="VT"/>
    <x v="31"/>
    <n v="1"/>
    <x v="0"/>
    <n v="101175.63"/>
    <n v="177057.36"/>
    <n v="131157.91"/>
    <n v="229526.34"/>
    <n v="157061.34"/>
    <n v="274857.34999999998"/>
    <n v="187525.43"/>
    <n v="328169.49"/>
    <n v="220622.97"/>
    <n v="386090.2"/>
    <n v="241793.52"/>
    <n v="423138.66"/>
    <n v="261894.9"/>
    <n v="458316.08"/>
  </r>
  <r>
    <n v="1"/>
    <s v="Region I - Northeast"/>
    <x v="5"/>
    <s v="VT"/>
    <x v="31"/>
    <n v="2"/>
    <x v="1"/>
    <n v="87966.95"/>
    <n v="153942.17000000001"/>
    <n v="115401.35"/>
    <n v="201952.36"/>
    <n v="140322.09"/>
    <n v="245563.65"/>
    <n v="172244.78"/>
    <n v="301428.36"/>
    <n v="204389.21"/>
    <n v="357681.12"/>
    <n v="225251.27"/>
    <n v="394189.72"/>
    <n v="244604"/>
    <n v="428056.99"/>
  </r>
  <r>
    <n v="1"/>
    <s v="Region I - Northeast"/>
    <x v="5"/>
    <s v="VT"/>
    <x v="31"/>
    <n v="3"/>
    <x v="2"/>
    <n v="76067.45"/>
    <n v="133118.04"/>
    <n v="103426.68"/>
    <n v="180996.68"/>
    <n v="130601.71"/>
    <n v="228552.99"/>
    <n v="171789.49"/>
    <n v="300631.61"/>
    <n v="212653.14"/>
    <n v="372142.99"/>
    <n v="239432.52"/>
    <n v="419006.91"/>
    <n v="265841.46000000002"/>
    <n v="465222.56"/>
  </r>
  <r>
    <n v="1"/>
    <s v="Region I - Northeast"/>
    <x v="5"/>
    <s v="VT"/>
    <x v="31"/>
    <n v="4"/>
    <x v="3"/>
    <n v="85851.54"/>
    <n v="137362.46"/>
    <n v="120192.15"/>
    <n v="192307.44"/>
    <n v="154532.76999999999"/>
    <n v="247252.43"/>
    <n v="206043.69"/>
    <n v="329669.90000000002"/>
    <n v="257554.61"/>
    <n v="412087.38"/>
    <n v="291895.21999999997"/>
    <n v="467032.36"/>
    <n v="326235.84000000003"/>
    <n v="521977.35"/>
  </r>
  <r>
    <n v="10"/>
    <s v="Region X - Northwest"/>
    <x v="6"/>
    <s v="AK"/>
    <x v="32"/>
    <n v="1"/>
    <x v="0"/>
    <n v="118351.59"/>
    <n v="207115.29"/>
    <n v="153206.03"/>
    <n v="268110.55"/>
    <n v="183308.17"/>
    <n v="320789.3"/>
    <n v="218625.73"/>
    <n v="382595.03"/>
    <n v="257038.84"/>
    <n v="449817.97"/>
    <n v="281607.02"/>
    <n v="492812.29"/>
    <n v="304831.82"/>
    <n v="533455.68000000005"/>
  </r>
  <r>
    <n v="10"/>
    <s v="Region X - Northwest"/>
    <x v="6"/>
    <s v="AK"/>
    <x v="32"/>
    <n v="2"/>
    <x v="1"/>
    <n v="103867.13"/>
    <n v="181767.48"/>
    <n v="135927.4"/>
    <n v="237872.96"/>
    <n v="164951.92000000001"/>
    <n v="288665.86"/>
    <n v="201868.99"/>
    <n v="353270.73"/>
    <n v="239236.92"/>
    <n v="418664.61"/>
    <n v="263466.81"/>
    <n v="461066.91"/>
    <n v="285870.64"/>
    <n v="500273.61"/>
  </r>
  <r>
    <n v="10"/>
    <s v="Region X - Northwest"/>
    <x v="6"/>
    <s v="AK"/>
    <x v="32"/>
    <n v="3"/>
    <x v="2"/>
    <n v="90559.9"/>
    <n v="158479.82"/>
    <n v="123419.75"/>
    <n v="215984.57"/>
    <n v="156077.63"/>
    <n v="273135.84999999998"/>
    <n v="205530.75"/>
    <n v="359678.82"/>
    <n v="254628.43"/>
    <n v="445599.76"/>
    <n v="286852.44"/>
    <n v="501991.77"/>
    <n v="318670.21999999997"/>
    <n v="557672.89"/>
  </r>
  <r>
    <n v="10"/>
    <s v="Region X - Northwest"/>
    <x v="6"/>
    <s v="AK"/>
    <x v="32"/>
    <n v="4"/>
    <x v="3"/>
    <n v="100289.24"/>
    <n v="160462.79"/>
    <n v="140404.94"/>
    <n v="224647.91"/>
    <n v="180520.64"/>
    <n v="288833.03000000003"/>
    <n v="240694.19"/>
    <n v="385110.7"/>
    <n v="300867.73"/>
    <n v="481388.38"/>
    <n v="340983.43"/>
    <n v="545573.49"/>
    <n v="381099.13"/>
    <n v="609758.61"/>
  </r>
  <r>
    <n v="10"/>
    <s v="Region X - Northwest"/>
    <x v="6"/>
    <s v="AK"/>
    <x v="33"/>
    <n v="1"/>
    <x v="0"/>
    <n v="122289.47"/>
    <n v="214006.58"/>
    <n v="158300.29999999999"/>
    <n v="277025.53000000003"/>
    <n v="189401"/>
    <n v="331451.75"/>
    <n v="225888.83"/>
    <n v="395305.46"/>
    <n v="265575.44"/>
    <n v="464757.02"/>
    <n v="290958.08000000002"/>
    <n v="509176.65"/>
    <n v="314951.24"/>
    <n v="551164.67000000004"/>
  </r>
  <r>
    <n v="10"/>
    <s v="Region X - Northwest"/>
    <x v="6"/>
    <s v="AK"/>
    <x v="33"/>
    <n v="2"/>
    <x v="1"/>
    <n v="107337.78"/>
    <n v="187841.11"/>
    <n v="140464.29999999999"/>
    <n v="245812.53"/>
    <n v="170452.61"/>
    <n v="298292.08"/>
    <n v="208591.55"/>
    <n v="365035.22"/>
    <n v="247199.26"/>
    <n v="432598.71"/>
    <n v="272232.7"/>
    <n v="476407.23"/>
    <n v="295378.40000000002"/>
    <n v="516912.21"/>
  </r>
  <r>
    <n v="10"/>
    <s v="Region X - Northwest"/>
    <x v="6"/>
    <s v="AK"/>
    <x v="33"/>
    <n v="3"/>
    <x v="2"/>
    <n v="93597.08"/>
    <n v="163794.9"/>
    <n v="127563.3"/>
    <n v="223235.77"/>
    <n v="161321.01"/>
    <n v="282311.77"/>
    <n v="212438.94"/>
    <n v="371768.15"/>
    <n v="263189.96000000002"/>
    <n v="460582.42"/>
    <n v="296499.81"/>
    <n v="518874.66"/>
    <n v="329390.33"/>
    <n v="576433.06999999995"/>
  </r>
  <r>
    <n v="10"/>
    <s v="Region X - Northwest"/>
    <x v="6"/>
    <s v="AK"/>
    <x v="33"/>
    <n v="4"/>
    <x v="3"/>
    <n v="103624.06"/>
    <n v="165798.5"/>
    <n v="145073.68"/>
    <n v="232117.9"/>
    <n v="186523.31"/>
    <n v="298437.3"/>
    <n v="248697.74"/>
    <n v="397916.4"/>
    <n v="310872.18"/>
    <n v="497395.5"/>
    <n v="352321.81"/>
    <n v="563714.9"/>
    <n v="393771.43"/>
    <n v="630034.30000000005"/>
  </r>
  <r>
    <n v="10"/>
    <s v="Region X - Northwest"/>
    <x v="6"/>
    <s v="AK"/>
    <x v="34"/>
    <n v="1"/>
    <x v="0"/>
    <n v="125005.49"/>
    <n v="218759.6"/>
    <n v="161899.20000000001"/>
    <n v="283323.59000000003"/>
    <n v="193766.48"/>
    <n v="339091.34"/>
    <n v="231186.13"/>
    <n v="404575.73"/>
    <n v="271869.87"/>
    <n v="475772.27"/>
    <n v="297891.19"/>
    <n v="521309.58"/>
    <n v="322527.53000000003"/>
    <n v="564423.18000000005"/>
  </r>
  <r>
    <n v="10"/>
    <s v="Region X - Northwest"/>
    <x v="6"/>
    <s v="AK"/>
    <x v="34"/>
    <n v="2"/>
    <x v="1"/>
    <n v="109352.86"/>
    <n v="191367.5"/>
    <n v="143227.13"/>
    <n v="250647.48"/>
    <n v="173929.89"/>
    <n v="304377.3"/>
    <n v="213078.04"/>
    <n v="372886.57"/>
    <n v="252632.31"/>
    <n v="442106.54"/>
    <n v="278288.05"/>
    <n v="487004.09"/>
    <n v="302037.21999999997"/>
    <n v="528565.14"/>
  </r>
  <r>
    <n v="10"/>
    <s v="Region X - Northwest"/>
    <x v="6"/>
    <s v="AK"/>
    <x v="34"/>
    <n v="3"/>
    <x v="2"/>
    <n v="95073.3"/>
    <n v="166378.28"/>
    <n v="129467.23"/>
    <n v="226567.65"/>
    <n v="163642.88"/>
    <n v="286375.03999999998"/>
    <n v="215410.28"/>
    <n v="376967.98"/>
    <n v="266793.56"/>
    <n v="466888.73"/>
    <n v="300500.34999999998"/>
    <n v="525875.62"/>
    <n v="333768.15999999997"/>
    <n v="584094.28"/>
  </r>
  <r>
    <n v="10"/>
    <s v="Region X - Northwest"/>
    <x v="6"/>
    <s v="AK"/>
    <x v="34"/>
    <n v="4"/>
    <x v="3"/>
    <n v="105977.71"/>
    <n v="169564.34"/>
    <n v="148368.79999999999"/>
    <n v="237390.07999999999"/>
    <n v="190759.88"/>
    <n v="305215.82"/>
    <n v="254346.51"/>
    <n v="406954.42"/>
    <n v="317933.14"/>
    <n v="508693.03"/>
    <n v="360324.22"/>
    <n v="576518.77"/>
    <n v="402715.31"/>
    <n v="644344.51"/>
  </r>
  <r>
    <n v="10"/>
    <s v="Region X - Northwest"/>
    <x v="6"/>
    <s v="AK"/>
    <x v="35"/>
    <n v="1"/>
    <x v="0"/>
    <n v="124631.95"/>
    <n v="218105.91"/>
    <n v="161373.32"/>
    <n v="282403.31"/>
    <n v="193106.95"/>
    <n v="337937.16"/>
    <n v="230353.26"/>
    <n v="403118.2"/>
    <n v="270856.81"/>
    <n v="473999.41"/>
    <n v="296762.40999999997"/>
    <n v="519334.21"/>
    <n v="321269.24"/>
    <n v="562221.18000000005"/>
  </r>
  <r>
    <n v="10"/>
    <s v="Region X - Northwest"/>
    <x v="6"/>
    <s v="AK"/>
    <x v="35"/>
    <n v="2"/>
    <x v="1"/>
    <n v="109212.98"/>
    <n v="191122.71"/>
    <n v="142979.94"/>
    <n v="250214.9"/>
    <n v="173566.42"/>
    <n v="303741.24"/>
    <n v="212515.44"/>
    <n v="371902.02"/>
    <n v="251906.37"/>
    <n v="440836.15"/>
    <n v="277451.84999999998"/>
    <n v="485540.74"/>
    <n v="301084.76"/>
    <n v="526898.32999999996"/>
  </r>
  <r>
    <n v="10"/>
    <s v="Region X - Northwest"/>
    <x v="6"/>
    <s v="AK"/>
    <x v="35"/>
    <n v="3"/>
    <x v="2"/>
    <n v="95094.49"/>
    <n v="166415.35999999999"/>
    <n v="129551.15"/>
    <n v="226714.51"/>
    <n v="163792.79"/>
    <n v="286637.39"/>
    <n v="215651.65"/>
    <n v="377390.39"/>
    <n v="267132.14"/>
    <n v="467481.24"/>
    <n v="300911.92"/>
    <n v="526595.86"/>
    <n v="334259.27"/>
    <n v="584953.72"/>
  </r>
  <r>
    <n v="10"/>
    <s v="Region X - Northwest"/>
    <x v="6"/>
    <s v="AK"/>
    <x v="35"/>
    <n v="4"/>
    <x v="3"/>
    <n v="105634.59"/>
    <n v="169015.35"/>
    <n v="147888.43"/>
    <n v="236621.49"/>
    <n v="190142.27"/>
    <n v="304227.63"/>
    <n v="253523.02"/>
    <n v="405636.84"/>
    <n v="316903.78000000003"/>
    <n v="507046.05"/>
    <n v="359157.61"/>
    <n v="574652.18999999994"/>
    <n v="401411.45"/>
    <n v="642258.32999999996"/>
  </r>
  <r>
    <n v="10"/>
    <s v="Region X - Northwest"/>
    <x v="7"/>
    <s v="ID"/>
    <x v="36"/>
    <n v="1"/>
    <x v="0"/>
    <n v="97069.09"/>
    <n v="169870.9"/>
    <n v="125871.06"/>
    <n v="220274.36"/>
    <n v="150756.56"/>
    <n v="263823.96999999997"/>
    <n v="180037.68"/>
    <n v="315065.95"/>
    <n v="211842.87"/>
    <n v="370725.02"/>
    <n v="232187.17"/>
    <n v="406327.55"/>
    <n v="251521.3"/>
    <n v="440162.27"/>
  </r>
  <r>
    <n v="10"/>
    <s v="Region X - Northwest"/>
    <x v="7"/>
    <s v="ID"/>
    <x v="36"/>
    <n v="2"/>
    <x v="1"/>
    <n v="84233.919999999998"/>
    <n v="147409.35"/>
    <n v="110560.09"/>
    <n v="193480.17"/>
    <n v="134490.68"/>
    <n v="235358.7"/>
    <n v="165189.17000000001"/>
    <n v="289081.05"/>
    <n v="196068.2"/>
    <n v="343119.34"/>
    <n v="216112.73"/>
    <n v="378197.28"/>
    <n v="234719.38"/>
    <n v="410758.91"/>
  </r>
  <r>
    <n v="10"/>
    <s v="Region X - Northwest"/>
    <x v="7"/>
    <s v="ID"/>
    <x v="36"/>
    <n v="3"/>
    <x v="2"/>
    <n v="72714.38"/>
    <n v="127250.16"/>
    <n v="98819.13"/>
    <n v="172933.48"/>
    <n v="124744.9"/>
    <n v="218303.57"/>
    <n v="164046.76"/>
    <n v="287081.82"/>
    <n v="203033.65"/>
    <n v="355308.88"/>
    <n v="228574.95"/>
    <n v="400006.17"/>
    <n v="253756.3"/>
    <n v="444073.52"/>
  </r>
  <r>
    <n v="10"/>
    <s v="Region X - Northwest"/>
    <x v="7"/>
    <s v="ID"/>
    <x v="36"/>
    <n v="4"/>
    <x v="3"/>
    <n v="82389.98"/>
    <n v="131823.96"/>
    <n v="115345.97"/>
    <n v="184553.55"/>
    <n v="148301.96"/>
    <n v="237283.14"/>
    <n v="197735.94"/>
    <n v="316377.51"/>
    <n v="247169.93"/>
    <n v="395471.89"/>
    <n v="280125.92"/>
    <n v="448201.48"/>
    <n v="313081.90999999997"/>
    <n v="500931.06"/>
  </r>
  <r>
    <n v="10"/>
    <s v="Region X - Northwest"/>
    <x v="7"/>
    <s v="ID"/>
    <x v="37"/>
    <n v="1"/>
    <x v="0"/>
    <n v="101815.96"/>
    <n v="178177.93"/>
    <n v="131913.63"/>
    <n v="230848.84"/>
    <n v="157913.12"/>
    <n v="276347.95"/>
    <n v="188461.32"/>
    <n v="329807.31"/>
    <n v="221664.79"/>
    <n v="387913.38"/>
    <n v="242902.26"/>
    <n v="425078.96"/>
    <n v="263032.13"/>
    <n v="460306.23"/>
  </r>
  <r>
    <n v="10"/>
    <s v="Region X - Northwest"/>
    <x v="7"/>
    <s v="ID"/>
    <x v="37"/>
    <n v="2"/>
    <x v="1"/>
    <n v="88853.79"/>
    <n v="155494.14000000001"/>
    <n v="116451.06"/>
    <n v="203789.36"/>
    <n v="141486.20000000001"/>
    <n v="247600.84"/>
    <n v="173465.79"/>
    <n v="303565.14"/>
    <n v="205733.93"/>
    <n v="360034.38"/>
    <n v="226668.66"/>
    <n v="396670.16"/>
    <n v="246063.86"/>
    <n v="430611.75"/>
  </r>
  <r>
    <n v="10"/>
    <s v="Region X - Northwest"/>
    <x v="7"/>
    <s v="ID"/>
    <x v="37"/>
    <n v="3"/>
    <x v="2"/>
    <n v="77088.12"/>
    <n v="134904.21"/>
    <n v="104912.85"/>
    <n v="183597.5"/>
    <n v="132556.82999999999"/>
    <n v="231974.46"/>
    <n v="174440.1"/>
    <n v="305270.17"/>
    <n v="216005.28"/>
    <n v="378009.24"/>
    <n v="243260.99"/>
    <n v="425706.73"/>
    <n v="270153.17"/>
    <n v="472768.05"/>
  </r>
  <r>
    <n v="10"/>
    <s v="Region X - Northwest"/>
    <x v="7"/>
    <s v="ID"/>
    <x v="37"/>
    <n v="4"/>
    <x v="3"/>
    <n v="86348.17"/>
    <n v="138157.07"/>
    <n v="120887.43"/>
    <n v="193419.9"/>
    <n v="155426.70000000001"/>
    <n v="248682.72"/>
    <n v="207235.6"/>
    <n v="331576.96000000002"/>
    <n v="259044.5"/>
    <n v="414471.21"/>
    <n v="293583.77"/>
    <n v="469734.03"/>
    <n v="328123.03000000003"/>
    <n v="524996.86"/>
  </r>
  <r>
    <n v="10"/>
    <s v="Region X - Northwest"/>
    <x v="7"/>
    <s v="ID"/>
    <x v="38"/>
    <n v="1"/>
    <x v="0"/>
    <n v="94941.88"/>
    <n v="166148.29999999999"/>
    <n v="123176.06"/>
    <n v="215558.1"/>
    <n v="147574.04999999999"/>
    <n v="258254.59"/>
    <n v="176306.12"/>
    <n v="308535.71000000002"/>
    <n v="207502.56"/>
    <n v="363129.48"/>
    <n v="227458.18"/>
    <n v="398051.82"/>
    <n v="246452.75"/>
    <n v="431292.31"/>
  </r>
  <r>
    <n v="10"/>
    <s v="Region X - Northwest"/>
    <x v="7"/>
    <s v="ID"/>
    <x v="38"/>
    <n v="2"/>
    <x v="1"/>
    <n v="82106.67"/>
    <n v="143686.66"/>
    <n v="107865.09"/>
    <n v="188763.91"/>
    <n v="131308.18"/>
    <n v="229789.31"/>
    <n v="161457.60999999999"/>
    <n v="282550.81"/>
    <n v="191727.89"/>
    <n v="335523.81"/>
    <n v="211383.74"/>
    <n v="369921.55"/>
    <n v="229650.83"/>
    <n v="401888.95"/>
  </r>
  <r>
    <n v="10"/>
    <s v="Region X - Northwest"/>
    <x v="7"/>
    <s v="ID"/>
    <x v="38"/>
    <n v="3"/>
    <x v="2"/>
    <n v="70661.34"/>
    <n v="123657.35"/>
    <n v="95944.88"/>
    <n v="167903.54"/>
    <n v="121049.43"/>
    <n v="211836.51"/>
    <n v="159119.47"/>
    <n v="278459.07"/>
    <n v="196874.54"/>
    <n v="344530.45"/>
    <n v="221594.63"/>
    <n v="387790.61"/>
    <n v="245954.76"/>
    <n v="430420.83"/>
  </r>
  <r>
    <n v="10"/>
    <s v="Region X - Northwest"/>
    <x v="7"/>
    <s v="ID"/>
    <x v="38"/>
    <n v="4"/>
    <x v="3"/>
    <n v="80624.259999999995"/>
    <n v="128998.82"/>
    <n v="112873.97"/>
    <n v="180598.35"/>
    <n v="145123.67000000001"/>
    <n v="232197.88"/>
    <n v="193498.23"/>
    <n v="309597.18"/>
    <n v="241872.79"/>
    <n v="386996.47"/>
    <n v="274122.5"/>
    <n v="438596"/>
    <n v="306372.2"/>
    <n v="490195.53"/>
  </r>
  <r>
    <n v="10"/>
    <s v="Region X - Northwest"/>
    <x v="7"/>
    <s v="ID"/>
    <x v="10"/>
    <n v="1"/>
    <x v="0"/>
    <n v="99846.11"/>
    <n v="174730.69"/>
    <n v="129303.44"/>
    <n v="226281.03"/>
    <n v="154746.95000000001"/>
    <n v="270807.17"/>
    <n v="184619.33"/>
    <n v="323083.83"/>
    <n v="217099.61"/>
    <n v="379924.31"/>
    <n v="237873.86"/>
    <n v="416279.26"/>
    <n v="257537.25"/>
    <n v="450690.18"/>
  </r>
  <r>
    <n v="10"/>
    <s v="Region X - Northwest"/>
    <x v="7"/>
    <s v="ID"/>
    <x v="10"/>
    <n v="2"/>
    <x v="1"/>
    <n v="87392.31"/>
    <n v="152936.54"/>
    <n v="114447.26"/>
    <n v="200282.7"/>
    <n v="138964.22"/>
    <n v="243187.39"/>
    <n v="170211.86"/>
    <n v="297870.76"/>
    <n v="201793.49"/>
    <n v="353138.6"/>
    <n v="222276.88"/>
    <n v="388984.54"/>
    <n v="241234.4"/>
    <n v="422160.19"/>
  </r>
  <r>
    <n v="10"/>
    <s v="Region X - Northwest"/>
    <x v="7"/>
    <s v="ID"/>
    <x v="10"/>
    <n v="3"/>
    <x v="2"/>
    <n v="76017.460000000006"/>
    <n v="133030.54999999999"/>
    <n v="103531.98"/>
    <n v="181180.97"/>
    <n v="130872.84"/>
    <n v="229027.48"/>
    <n v="172285.07"/>
    <n v="301498.87"/>
    <n v="213391.68"/>
    <n v="373435.44"/>
    <n v="240359.5"/>
    <n v="420629.12"/>
    <n v="266978.05"/>
    <n v="467211.58"/>
  </r>
  <r>
    <n v="10"/>
    <s v="Region X - Northwest"/>
    <x v="7"/>
    <s v="ID"/>
    <x v="10"/>
    <n v="4"/>
    <x v="3"/>
    <n v="84641.13"/>
    <n v="135425.79999999999"/>
    <n v="118497.58"/>
    <n v="189596.12"/>
    <n v="152354.03"/>
    <n v="243766.44"/>
    <n v="203138.7"/>
    <n v="325021.93"/>
    <n v="253923.38"/>
    <n v="406277.41"/>
    <n v="287779.83"/>
    <n v="460447.73"/>
    <n v="321636.28000000003"/>
    <n v="514618.05"/>
  </r>
  <r>
    <n v="10"/>
    <s v="Region X - Northwest"/>
    <x v="7"/>
    <s v="ID"/>
    <x v="39"/>
    <n v="1"/>
    <x v="0"/>
    <n v="95059.9"/>
    <n v="166354.82"/>
    <n v="123239.67999999999"/>
    <n v="215669.43"/>
    <n v="147586.31"/>
    <n v="258276.04"/>
    <n v="176223.3"/>
    <n v="308390.78000000003"/>
    <n v="207333.9"/>
    <n v="362834.33"/>
    <n v="227233.63"/>
    <n v="397658.85"/>
    <n v="246133"/>
    <n v="430732.75"/>
  </r>
  <r>
    <n v="10"/>
    <s v="Region X - Northwest"/>
    <x v="7"/>
    <s v="ID"/>
    <x v="39"/>
    <n v="2"/>
    <x v="1"/>
    <n v="82605.990000000005"/>
    <n v="144560.48000000001"/>
    <n v="108383.49"/>
    <n v="189671.1"/>
    <n v="131803.57999999999"/>
    <n v="230656.26"/>
    <n v="161815.82999999999"/>
    <n v="283177.71000000002"/>
    <n v="192027.79"/>
    <n v="336048.63"/>
    <n v="211636.64"/>
    <n v="370364.13"/>
    <n v="229830.14"/>
    <n v="402202.75"/>
  </r>
  <r>
    <n v="10"/>
    <s v="Region X - Northwest"/>
    <x v="7"/>
    <s v="ID"/>
    <x v="39"/>
    <n v="3"/>
    <x v="2"/>
    <n v="71398.12"/>
    <n v="124946.71"/>
    <n v="97064.91"/>
    <n v="169863.6"/>
    <n v="122558.04"/>
    <n v="214476.57"/>
    <n v="161198.66"/>
    <n v="282097.65999999997"/>
    <n v="199533.67"/>
    <n v="349183.93"/>
    <n v="224653.76"/>
    <n v="393144.08"/>
    <n v="249424.57"/>
    <n v="436493"/>
  </r>
  <r>
    <n v="10"/>
    <s v="Region X - Northwest"/>
    <x v="7"/>
    <s v="ID"/>
    <x v="39"/>
    <n v="4"/>
    <x v="3"/>
    <n v="80668.27"/>
    <n v="129069.23"/>
    <n v="112935.57"/>
    <n v="180696.92"/>
    <n v="145202.88"/>
    <n v="232324.61"/>
    <n v="193603.84"/>
    <n v="309766.15000000002"/>
    <n v="242004.8"/>
    <n v="387207.69"/>
    <n v="274272.11"/>
    <n v="438835.38"/>
    <n v="306539.40999999997"/>
    <n v="490463.07"/>
  </r>
  <r>
    <n v="10"/>
    <s v="Region X - Northwest"/>
    <x v="7"/>
    <s v="ID"/>
    <x v="40"/>
    <n v="1"/>
    <x v="0"/>
    <n v="97561.55"/>
    <n v="170732.71"/>
    <n v="126523.61"/>
    <n v="221416.32000000001"/>
    <n v="151548.1"/>
    <n v="265209.17"/>
    <n v="180998.18"/>
    <n v="316746.82"/>
    <n v="212984.16"/>
    <n v="372722.29"/>
    <n v="233444.27"/>
    <n v="408527.47"/>
    <n v="252895.02"/>
    <n v="442566.28"/>
  </r>
  <r>
    <n v="10"/>
    <s v="Region X - Northwest"/>
    <x v="7"/>
    <s v="ID"/>
    <x v="40"/>
    <n v="2"/>
    <x v="1"/>
    <n v="84599.29"/>
    <n v="148048.75"/>
    <n v="111061.05"/>
    <n v="194356.83"/>
    <n v="135121.18"/>
    <n v="236462.06"/>
    <n v="166002.65"/>
    <n v="290504.64"/>
    <n v="197053.31"/>
    <n v="344843.29"/>
    <n v="217210.68"/>
    <n v="380118.68"/>
    <n v="235926.74"/>
    <n v="412871.8"/>
  </r>
  <r>
    <n v="10"/>
    <s v="Region X - Northwest"/>
    <x v="7"/>
    <s v="ID"/>
    <x v="40"/>
    <n v="3"/>
    <x v="2"/>
    <n v="72982.05"/>
    <n v="127718.58"/>
    <n v="99164.35"/>
    <n v="173537.61"/>
    <n v="125165.89"/>
    <n v="219040.31"/>
    <n v="164585.51"/>
    <n v="288024.65000000002"/>
    <n v="203687.05"/>
    <n v="356452.33"/>
    <n v="229300.33"/>
    <n v="401275.57"/>
    <n v="254550.08"/>
    <n v="445462.64"/>
  </r>
  <r>
    <n v="10"/>
    <s v="Region X - Northwest"/>
    <x v="7"/>
    <s v="ID"/>
    <x v="40"/>
    <n v="4"/>
    <x v="3"/>
    <n v="82816.740000000005"/>
    <n v="132506.78"/>
    <n v="115943.43"/>
    <n v="185509.49"/>
    <n v="149070.13"/>
    <n v="238512.21"/>
    <n v="198760.17"/>
    <n v="318016.27"/>
    <n v="248450.21"/>
    <n v="397520.34"/>
    <n v="281576.90000000002"/>
    <n v="450523.05"/>
    <n v="314703.59999999998"/>
    <n v="503525.77"/>
  </r>
  <r>
    <n v="10"/>
    <s v="Region X - Northwest"/>
    <x v="8"/>
    <s v="OR"/>
    <x v="41"/>
    <n v="1"/>
    <x v="0"/>
    <n v="106300.56"/>
    <n v="186025.98"/>
    <n v="137701.42000000001"/>
    <n v="240977.48"/>
    <n v="164825.54999999999"/>
    <n v="288444.71999999997"/>
    <n v="196686.41"/>
    <n v="344201.22"/>
    <n v="231321.04"/>
    <n v="404811.82"/>
    <n v="253473.66"/>
    <n v="443578.9"/>
    <n v="274460.31"/>
    <n v="480305.54"/>
  </r>
  <r>
    <n v="10"/>
    <s v="Region X - Northwest"/>
    <x v="8"/>
    <s v="OR"/>
    <x v="41"/>
    <n v="2"/>
    <x v="1"/>
    <n v="92867.32"/>
    <n v="162517.79999999999"/>
    <n v="121676.89"/>
    <n v="212934.55"/>
    <n v="147801.60999999999"/>
    <n v="258652.82"/>
    <n v="181145.89"/>
    <n v="317005.3"/>
    <n v="214811.19"/>
    <n v="375919.59"/>
    <n v="236650.07"/>
    <n v="414137.62"/>
    <n v="256875.34"/>
    <n v="449531.85"/>
  </r>
  <r>
    <n v="10"/>
    <s v="Region X - Northwest"/>
    <x v="8"/>
    <s v="OR"/>
    <x v="41"/>
    <n v="3"/>
    <x v="2"/>
    <n v="80646.679999999993"/>
    <n v="141131.68"/>
    <n v="109785.41"/>
    <n v="192124.48"/>
    <n v="138736.82999999999"/>
    <n v="242789.45"/>
    <n v="182596.42"/>
    <n v="319543.74"/>
    <n v="226126.36"/>
    <n v="395721.14"/>
    <n v="254675.4"/>
    <n v="445681.95"/>
    <n v="282847.7"/>
    <n v="494983.47"/>
  </r>
  <r>
    <n v="10"/>
    <s v="Region X - Northwest"/>
    <x v="8"/>
    <s v="OR"/>
    <x v="41"/>
    <n v="4"/>
    <x v="3"/>
    <n v="90137.34"/>
    <n v="144219.75"/>
    <n v="126192.28"/>
    <n v="201907.65"/>
    <n v="162247.21"/>
    <n v="259595.54"/>
    <n v="216329.62"/>
    <n v="346127.39"/>
    <n v="270412.02"/>
    <n v="432659.24"/>
    <n v="306466.96000000002"/>
    <n v="490347.14"/>
    <n v="342521.89"/>
    <n v="548035.04"/>
  </r>
  <r>
    <n v="10"/>
    <s v="Region X - Northwest"/>
    <x v="8"/>
    <s v="OR"/>
    <x v="42"/>
    <n v="1"/>
    <x v="0"/>
    <n v="104037.22"/>
    <n v="182065.14"/>
    <n v="134702.34"/>
    <n v="235729.1"/>
    <n v="161187.66"/>
    <n v="282078.40999999997"/>
    <n v="192272.01"/>
    <n v="336476.01"/>
    <n v="226075.69"/>
    <n v="395632.46"/>
    <n v="247696.08"/>
    <n v="433468.14"/>
    <n v="268146.74"/>
    <n v="469256.8"/>
  </r>
  <r>
    <n v="10"/>
    <s v="Region X - Northwest"/>
    <x v="8"/>
    <s v="OR"/>
    <x v="42"/>
    <n v="2"/>
    <x v="1"/>
    <n v="91188.08"/>
    <n v="159579.15"/>
    <n v="119374.53"/>
    <n v="208905.43"/>
    <n v="144903.89000000001"/>
    <n v="253581.81"/>
    <n v="177407.16"/>
    <n v="310462.52"/>
    <n v="210283.66"/>
    <n v="367996.41"/>
    <n v="231603.95"/>
    <n v="405306.92"/>
    <n v="251326.34"/>
    <n v="439821.09"/>
  </r>
  <r>
    <n v="10"/>
    <s v="Region X - Northwest"/>
    <x v="8"/>
    <s v="OR"/>
    <x v="42"/>
    <n v="3"/>
    <x v="2"/>
    <n v="79416.490000000005"/>
    <n v="138978.85999999999"/>
    <n v="108198.81"/>
    <n v="189347.91"/>
    <n v="136801.94"/>
    <n v="239403.4"/>
    <n v="180120.31"/>
    <n v="315210.55"/>
    <n v="223123.37"/>
    <n v="390465.89"/>
    <n v="251341.62"/>
    <n v="439847.83"/>
    <n v="279199.51"/>
    <n v="488599.14"/>
  </r>
  <r>
    <n v="10"/>
    <s v="Region X - Northwest"/>
    <x v="8"/>
    <s v="OR"/>
    <x v="42"/>
    <n v="4"/>
    <x v="3"/>
    <n v="88175.97"/>
    <n v="141081.54999999999"/>
    <n v="123446.35"/>
    <n v="197514.17"/>
    <n v="158716.74"/>
    <n v="253946.79"/>
    <n v="211622.32"/>
    <n v="338595.72"/>
    <n v="264527.90000000002"/>
    <n v="423244.65"/>
    <n v="299798.28999999998"/>
    <n v="479677.27"/>
    <n v="335068.67"/>
    <n v="536109.89"/>
  </r>
  <r>
    <n v="10"/>
    <s v="Region X - Northwest"/>
    <x v="8"/>
    <s v="OR"/>
    <x v="43"/>
    <n v="1"/>
    <x v="0"/>
    <n v="100710.28"/>
    <n v="176242.99"/>
    <n v="130355.76"/>
    <n v="228122.58"/>
    <n v="155958.51"/>
    <n v="272927.39"/>
    <n v="185991.81"/>
    <n v="325485.65999999997"/>
    <n v="218660.18"/>
    <n v="382655.31"/>
    <n v="239554"/>
    <n v="419219.49"/>
    <n v="259298.88"/>
    <n v="453773.05"/>
  </r>
  <r>
    <n v="10"/>
    <s v="Region X - Northwest"/>
    <x v="8"/>
    <s v="OR"/>
    <x v="43"/>
    <n v="2"/>
    <x v="1"/>
    <n v="88445.22"/>
    <n v="154779.14000000001"/>
    <n v="115724.67"/>
    <n v="202518.17"/>
    <n v="140414.91"/>
    <n v="245726.09"/>
    <n v="171802.63"/>
    <n v="300654.61"/>
    <n v="203585.97"/>
    <n v="356275.45"/>
    <n v="224193.33"/>
    <n v="392338.33"/>
    <n v="243243.04"/>
    <n v="425675.33"/>
  </r>
  <r>
    <n v="10"/>
    <s v="Region X - Northwest"/>
    <x v="8"/>
    <s v="OR"/>
    <x v="43"/>
    <n v="3"/>
    <x v="2"/>
    <n v="77159.789999999994"/>
    <n v="135029.63"/>
    <n v="105175.07"/>
    <n v="184056.38"/>
    <n v="133019.32"/>
    <n v="232783.81"/>
    <n v="175180.56"/>
    <n v="306565.96999999997"/>
    <n v="217040.81"/>
    <n v="379821.41"/>
    <n v="244517.67"/>
    <n v="427905.92"/>
    <n v="271650.55"/>
    <n v="475388.46"/>
  </r>
  <r>
    <n v="10"/>
    <s v="Region X - Northwest"/>
    <x v="8"/>
    <s v="OR"/>
    <x v="43"/>
    <n v="4"/>
    <x v="3"/>
    <n v="85331.73"/>
    <n v="136530.76999999999"/>
    <n v="119464.43"/>
    <n v="191143.08"/>
    <n v="153597.12"/>
    <n v="245755.39"/>
    <n v="204796.16"/>
    <n v="327673.86"/>
    <n v="255995.2"/>
    <n v="409592.32000000001"/>
    <n v="290127.89"/>
    <n v="464204.63"/>
    <n v="324260.58"/>
    <n v="518816.94"/>
  </r>
  <r>
    <n v="10"/>
    <s v="Region X - Northwest"/>
    <x v="8"/>
    <s v="OR"/>
    <x v="44"/>
    <n v="1"/>
    <x v="0"/>
    <n v="100631.14"/>
    <n v="176104.5"/>
    <n v="130281.83"/>
    <n v="227993.19"/>
    <n v="155890.46"/>
    <n v="272808.3"/>
    <n v="185941.8"/>
    <n v="325398.15000000002"/>
    <n v="218624.17"/>
    <n v="382592.3"/>
    <n v="239527.26"/>
    <n v="419172.71"/>
    <n v="259294.46"/>
    <n v="453765.31"/>
  </r>
  <r>
    <n v="10"/>
    <s v="Region X - Northwest"/>
    <x v="8"/>
    <s v="OR"/>
    <x v="44"/>
    <n v="2"/>
    <x v="1"/>
    <n v="88249.26"/>
    <n v="154436.20000000001"/>
    <n v="115511.39"/>
    <n v="202144.93"/>
    <n v="140198.82999999999"/>
    <n v="245347.95"/>
    <n v="171617.49"/>
    <n v="300330.61"/>
    <n v="203406.4"/>
    <n v="355961.2"/>
    <n v="224020.31"/>
    <n v="392035.54"/>
    <n v="243085.71"/>
    <n v="425399.99"/>
  </r>
  <r>
    <n v="10"/>
    <s v="Region X - Northwest"/>
    <x v="8"/>
    <s v="OR"/>
    <x v="44"/>
    <n v="3"/>
    <x v="2"/>
    <n v="76892.570000000007"/>
    <n v="134561.99"/>
    <n v="104773.83"/>
    <n v="183354.21"/>
    <n v="132482.43"/>
    <n v="231844.26"/>
    <n v="174443.96"/>
    <n v="305276.92"/>
    <n v="216101.63"/>
    <n v="378177.85"/>
    <n v="243439.34"/>
    <n v="426018.85"/>
    <n v="270429.8"/>
    <n v="473252.15"/>
  </r>
  <r>
    <n v="10"/>
    <s v="Region X - Northwest"/>
    <x v="8"/>
    <s v="OR"/>
    <x v="44"/>
    <n v="4"/>
    <x v="3"/>
    <n v="85282.58"/>
    <n v="136452.13"/>
    <n v="119395.61"/>
    <n v="191032.98"/>
    <n v="153508.64000000001"/>
    <n v="245613.83"/>
    <n v="204678.19"/>
    <n v="327485.11"/>
    <n v="255847.74"/>
    <n v="409356.39"/>
    <n v="289960.77"/>
    <n v="463937.24"/>
    <n v="324073.8"/>
    <n v="518518.09"/>
  </r>
  <r>
    <n v="10"/>
    <s v="Region X - Northwest"/>
    <x v="8"/>
    <s v="OR"/>
    <x v="45"/>
    <n v="1"/>
    <x v="0"/>
    <n v="103347.16"/>
    <n v="180857.52"/>
    <n v="133880.72"/>
    <n v="234291.26"/>
    <n v="160255.94"/>
    <n v="280447.89"/>
    <n v="191239.1"/>
    <n v="334668.42"/>
    <n v="224918.6"/>
    <n v="393607.55"/>
    <n v="246460.37"/>
    <n v="431305.65"/>
    <n v="266870.76"/>
    <n v="467023.82"/>
  </r>
  <r>
    <n v="10"/>
    <s v="Region X - Northwest"/>
    <x v="8"/>
    <s v="OR"/>
    <x v="45"/>
    <n v="2"/>
    <x v="1"/>
    <n v="90264.34"/>
    <n v="157962.59"/>
    <n v="118274.22"/>
    <n v="206979.88"/>
    <n v="143676.1"/>
    <n v="251433.18"/>
    <n v="176103.98"/>
    <n v="308181.96000000002"/>
    <n v="208839.45"/>
    <n v="365469.03"/>
    <n v="230075.66"/>
    <n v="402632.4"/>
    <n v="249744.53"/>
    <n v="437052.92"/>
  </r>
  <r>
    <n v="10"/>
    <s v="Region X - Northwest"/>
    <x v="8"/>
    <s v="OR"/>
    <x v="45"/>
    <n v="3"/>
    <x v="2"/>
    <n v="78368.789999999994"/>
    <n v="137145.38"/>
    <n v="106677.75999999999"/>
    <n v="186686.09"/>
    <n v="134804.29999999999"/>
    <n v="235907.53"/>
    <n v="177415.29"/>
    <n v="310476.76"/>
    <n v="219705.24"/>
    <n v="384484.16"/>
    <n v="247439.89"/>
    <n v="433019.81"/>
    <n v="274807.63"/>
    <n v="480913.36"/>
  </r>
  <r>
    <n v="10"/>
    <s v="Region X - Northwest"/>
    <x v="8"/>
    <s v="OR"/>
    <x v="45"/>
    <n v="4"/>
    <x v="3"/>
    <n v="87636.23"/>
    <n v="140217.97"/>
    <n v="122690.72"/>
    <n v="196305.16"/>
    <n v="157745.22"/>
    <n v="252392.35"/>
    <n v="210326.96"/>
    <n v="336523.14"/>
    <n v="262908.7"/>
    <n v="420653.92"/>
    <n v="297963.19"/>
    <n v="476741.11"/>
    <n v="333017.68"/>
    <n v="532828.30000000005"/>
  </r>
  <r>
    <n v="10"/>
    <s v="Region X - Northwest"/>
    <x v="8"/>
    <s v="OR"/>
    <x v="11"/>
    <n v="1"/>
    <x v="0"/>
    <n v="104942.56"/>
    <n v="183649.48"/>
    <n v="135901.97"/>
    <n v="237828.45"/>
    <n v="162642.82"/>
    <n v="284624.93"/>
    <n v="194037.77"/>
    <n v="339566.1"/>
    <n v="228173.83"/>
    <n v="399304.2"/>
    <n v="250007.11"/>
    <n v="437512.44"/>
    <n v="270672.17"/>
    <n v="473676.29"/>
  </r>
  <r>
    <n v="10"/>
    <s v="Region X - Northwest"/>
    <x v="8"/>
    <s v="OR"/>
    <x v="11"/>
    <n v="2"/>
    <x v="1"/>
    <n v="91859.78"/>
    <n v="160754.60999999999"/>
    <n v="120295.47"/>
    <n v="210517.08"/>
    <n v="146062.98000000001"/>
    <n v="255610.22"/>
    <n v="178902.65"/>
    <n v="313079.64"/>
    <n v="212094.68"/>
    <n v="371165.68"/>
    <n v="233622.39999999999"/>
    <n v="408839.2"/>
    <n v="253545.94"/>
    <n v="443705.39"/>
  </r>
  <r>
    <n v="10"/>
    <s v="Region X - Northwest"/>
    <x v="8"/>
    <s v="OR"/>
    <x v="11"/>
    <n v="3"/>
    <x v="2"/>
    <n v="79908.570000000007"/>
    <n v="139839.99"/>
    <n v="108833.45"/>
    <n v="190458.54"/>
    <n v="137575.9"/>
    <n v="240757.82"/>
    <n v="181110.76"/>
    <n v="316943.82"/>
    <n v="224324.57"/>
    <n v="392567.99"/>
    <n v="252675.13"/>
    <n v="442181.48"/>
    <n v="280658.78000000003"/>
    <n v="491152.87"/>
  </r>
  <r>
    <n v="10"/>
    <s v="Region X - Northwest"/>
    <x v="8"/>
    <s v="OR"/>
    <x v="11"/>
    <n v="4"/>
    <x v="3"/>
    <n v="88960.52"/>
    <n v="142336.82999999999"/>
    <n v="124544.72"/>
    <n v="199271.56"/>
    <n v="160128.93"/>
    <n v="256206.29"/>
    <n v="213505.24"/>
    <n v="341608.39"/>
    <n v="266881.55"/>
    <n v="427010.48"/>
    <n v="302465.75"/>
    <n v="483945.21"/>
    <n v="338049.96"/>
    <n v="540879.94999999995"/>
  </r>
  <r>
    <n v="10"/>
    <s v="Region X - Northwest"/>
    <x v="8"/>
    <s v="OR"/>
    <x v="46"/>
    <n v="1"/>
    <x v="0"/>
    <n v="102068.29"/>
    <n v="178619.5"/>
    <n v="132155.21"/>
    <n v="231271.62"/>
    <n v="158141.25"/>
    <n v="276747.19"/>
    <n v="188640.46"/>
    <n v="330120.81"/>
    <n v="221807.4"/>
    <n v="388162.95"/>
    <n v="243020.56"/>
    <n v="425285.97"/>
    <n v="263087.03999999998"/>
    <n v="460402.32"/>
  </r>
  <r>
    <n v="10"/>
    <s v="Region X - Northwest"/>
    <x v="8"/>
    <s v="OR"/>
    <x v="46"/>
    <n v="2"/>
    <x v="1"/>
    <n v="89452.76"/>
    <n v="156542.34"/>
    <n v="117106.09"/>
    <n v="204935.65"/>
    <n v="142153.54999999999"/>
    <n v="248768.71"/>
    <n v="174045.88"/>
    <n v="304580.28999999998"/>
    <n v="206302.5"/>
    <n v="361029.37"/>
    <n v="227221.01"/>
    <n v="397636.77"/>
    <n v="246572.46"/>
    <n v="431501.81"/>
  </r>
  <r>
    <n v="10"/>
    <s v="Region X - Northwest"/>
    <x v="8"/>
    <s v="OR"/>
    <x v="46"/>
    <n v="3"/>
    <x v="2"/>
    <n v="77897.899999999994"/>
    <n v="136321.32999999999"/>
    <n v="106127.03999999999"/>
    <n v="185722.32"/>
    <n v="134180.26"/>
    <n v="234815.45"/>
    <n v="176666.23"/>
    <n v="309165.90000000002"/>
    <n v="218842.61"/>
    <n v="382974.57"/>
    <n v="246517.95"/>
    <n v="431406.4"/>
    <n v="273839.46999999997"/>
    <n v="479219.07"/>
  </r>
  <r>
    <n v="10"/>
    <s v="Region X - Northwest"/>
    <x v="8"/>
    <s v="OR"/>
    <x v="46"/>
    <n v="4"/>
    <x v="3"/>
    <n v="86508.56"/>
    <n v="138413.70000000001"/>
    <n v="121111.99"/>
    <n v="193779.18"/>
    <n v="155715.41"/>
    <n v="249144.66"/>
    <n v="207620.55"/>
    <n v="332192.88"/>
    <n v="259525.68"/>
    <n v="415241.1"/>
    <n v="294129.11"/>
    <n v="470606.58"/>
    <n v="328732.53000000003"/>
    <n v="525972.06000000006"/>
  </r>
  <r>
    <n v="10"/>
    <s v="Region X - Northwest"/>
    <x v="9"/>
    <s v="WA"/>
    <x v="47"/>
    <n v="1"/>
    <x v="0"/>
    <n v="111675.58"/>
    <n v="195432.27"/>
    <n v="144669.07999999999"/>
    <n v="253170.88"/>
    <n v="173169.17"/>
    <n v="303046.05"/>
    <n v="206648.18"/>
    <n v="361634.31"/>
    <n v="243040.87"/>
    <n v="425321.52"/>
    <n v="266318.01"/>
    <n v="466056.51"/>
    <n v="288372.31"/>
    <n v="504651.54"/>
  </r>
  <r>
    <n v="10"/>
    <s v="Region X - Northwest"/>
    <x v="9"/>
    <s v="WA"/>
    <x v="47"/>
    <n v="2"/>
    <x v="1"/>
    <n v="97541.47"/>
    <n v="170697.57"/>
    <n v="127808.48"/>
    <n v="223664.84"/>
    <n v="155257.03"/>
    <n v="271699.8"/>
    <n v="190296.84"/>
    <n v="333019.46999999997"/>
    <n v="225669.64"/>
    <n v="394921.86"/>
    <n v="248616.67"/>
    <n v="435079.17"/>
    <n v="269869.86"/>
    <n v="472272.26"/>
  </r>
  <r>
    <n v="10"/>
    <s v="Region X - Northwest"/>
    <x v="9"/>
    <s v="WA"/>
    <x v="47"/>
    <n v="3"/>
    <x v="2"/>
    <n v="84689.2"/>
    <n v="148206.1"/>
    <n v="115282.17"/>
    <n v="201743.79"/>
    <n v="145678.04"/>
    <n v="254936.57"/>
    <n v="191726.88"/>
    <n v="335522.03000000003"/>
    <n v="237428.87"/>
    <n v="415500.52"/>
    <n v="267401.37"/>
    <n v="467952.39"/>
    <n v="296977.46999999997"/>
    <n v="519710.57"/>
  </r>
  <r>
    <n v="10"/>
    <s v="Region X - Northwest"/>
    <x v="9"/>
    <s v="WA"/>
    <x v="47"/>
    <n v="4"/>
    <x v="3"/>
    <n v="94698.14"/>
    <n v="151517.01999999999"/>
    <n v="132577.39000000001"/>
    <n v="212123.83"/>
    <n v="170456.65"/>
    <n v="272730.64"/>
    <n v="227275.53"/>
    <n v="363640.86"/>
    <n v="284094.42"/>
    <n v="454551.07"/>
    <n v="321973.67"/>
    <n v="515157.88"/>
    <n v="359852.93"/>
    <n v="575764.68999999994"/>
  </r>
  <r>
    <n v="10"/>
    <s v="Region X - Northwest"/>
    <x v="9"/>
    <s v="WA"/>
    <x v="48"/>
    <n v="1"/>
    <x v="0"/>
    <n v="109469.24"/>
    <n v="191571.17"/>
    <n v="141900.13"/>
    <n v="248325.22"/>
    <n v="169918.61"/>
    <n v="297357.57"/>
    <n v="202866.59"/>
    <n v="355016.54"/>
    <n v="238664.54"/>
    <n v="417662.95"/>
    <n v="261562.27"/>
    <n v="457733.98"/>
    <n v="283299.32"/>
    <n v="495773.81"/>
  </r>
  <r>
    <n v="10"/>
    <s v="Region X - Northwest"/>
    <x v="9"/>
    <s v="WA"/>
    <x v="48"/>
    <n v="2"/>
    <x v="1"/>
    <n v="95218.25"/>
    <n v="166631.93"/>
    <n v="124900.19"/>
    <n v="218575.33"/>
    <n v="151858.43"/>
    <n v="265752.25"/>
    <n v="186380.12"/>
    <n v="326165.21000000002"/>
    <n v="221149.75"/>
    <n v="387012.06"/>
    <n v="243714.64"/>
    <n v="426500.63"/>
    <n v="264643.96000000002"/>
    <n v="463126.93"/>
  </r>
  <r>
    <n v="10"/>
    <s v="Region X - Northwest"/>
    <x v="9"/>
    <s v="WA"/>
    <x v="48"/>
    <n v="3"/>
    <x v="2"/>
    <n v="82368.929999999993"/>
    <n v="144145.63"/>
    <n v="112006.67"/>
    <n v="196011.67"/>
    <n v="141445.68"/>
    <n v="247529.93"/>
    <n v="186062.98"/>
    <n v="325610.21000000002"/>
    <n v="230330.57"/>
    <n v="403078.49"/>
    <n v="259342.7"/>
    <n v="453849.73"/>
    <n v="287955.17"/>
    <n v="503921.54"/>
  </r>
  <r>
    <n v="10"/>
    <s v="Region X - Northwest"/>
    <x v="9"/>
    <s v="WA"/>
    <x v="48"/>
    <n v="4"/>
    <x v="3"/>
    <n v="92883.27"/>
    <n v="148613.23000000001"/>
    <n v="130036.57"/>
    <n v="208058.52"/>
    <n v="167189.88"/>
    <n v="267503.82"/>
    <n v="222919.84"/>
    <n v="356671.75"/>
    <n v="278649.8"/>
    <n v="445839.69"/>
    <n v="315803.11"/>
    <n v="505284.98"/>
    <n v="352956.42"/>
    <n v="564730.28"/>
  </r>
  <r>
    <n v="10"/>
    <s v="Region X - Northwest"/>
    <x v="9"/>
    <s v="WA"/>
    <x v="49"/>
    <n v="1"/>
    <x v="0"/>
    <n v="111143.78"/>
    <n v="194501.61"/>
    <n v="143995.32"/>
    <n v="251991.8"/>
    <n v="172373.54"/>
    <n v="301653.69"/>
    <n v="205715.27"/>
    <n v="360001.73"/>
    <n v="241955.78"/>
    <n v="423422.61"/>
    <n v="265135.75"/>
    <n v="463987.56"/>
    <n v="287105.15000000002"/>
    <n v="502434.02"/>
  </r>
  <r>
    <n v="10"/>
    <s v="Region X - Northwest"/>
    <x v="9"/>
    <s v="WA"/>
    <x v="49"/>
    <n v="2"/>
    <x v="1"/>
    <n v="97009.65"/>
    <n v="169766.89"/>
    <n v="127134.72"/>
    <n v="222485.76000000001"/>
    <n v="154461.39000000001"/>
    <n v="270307.43"/>
    <n v="189363.94"/>
    <n v="331386.89"/>
    <n v="224584.55"/>
    <n v="393022.96"/>
    <n v="247434.41"/>
    <n v="433010.21"/>
    <n v="268602.71000000002"/>
    <n v="470054.74"/>
  </r>
  <r>
    <n v="10"/>
    <s v="Region X - Northwest"/>
    <x v="9"/>
    <s v="WA"/>
    <x v="49"/>
    <n v="3"/>
    <x v="2"/>
    <n v="84175.93"/>
    <n v="147307.88"/>
    <n v="114563.6"/>
    <n v="200486.29"/>
    <n v="144754.16"/>
    <n v="253319.78"/>
    <n v="190495.04"/>
    <n v="333366.32"/>
    <n v="235889.07"/>
    <n v="412805.88"/>
    <n v="265656.27"/>
    <n v="464898.47"/>
    <n v="295027.06"/>
    <n v="516297.36"/>
  </r>
  <r>
    <n v="10"/>
    <s v="Region X - Northwest"/>
    <x v="9"/>
    <s v="WA"/>
    <x v="49"/>
    <n v="4"/>
    <x v="3"/>
    <n v="94256.71"/>
    <n v="150810.73000000001"/>
    <n v="131959.39000000001"/>
    <n v="211135.02"/>
    <n v="169662.07"/>
    <n v="271459.32"/>
    <n v="226216.09"/>
    <n v="361945.75"/>
    <n v="282770.12"/>
    <n v="452432.19"/>
    <n v="320472.8"/>
    <n v="512756.49"/>
    <n v="358175.48"/>
    <n v="573080.78"/>
  </r>
  <r>
    <n v="10"/>
    <s v="Region X - Northwest"/>
    <x v="9"/>
    <s v="WA"/>
    <x v="50"/>
    <n v="1"/>
    <x v="0"/>
    <n v="100472.88"/>
    <n v="175827.55"/>
    <n v="130133.96"/>
    <n v="227734.43"/>
    <n v="155754.37"/>
    <n v="272570.15000000002"/>
    <n v="185841.79"/>
    <n v="325223.13"/>
    <n v="218552.17"/>
    <n v="382466.3"/>
    <n v="239473.82"/>
    <n v="419079.18"/>
    <n v="259285.63"/>
    <n v="453749.85"/>
  </r>
  <r>
    <n v="10"/>
    <s v="Region X - Northwest"/>
    <x v="9"/>
    <s v="WA"/>
    <x v="50"/>
    <n v="2"/>
    <x v="1"/>
    <n v="87857.33"/>
    <n v="153750.32"/>
    <n v="115084.83"/>
    <n v="201398.46"/>
    <n v="139766.67000000001"/>
    <n v="244591.68"/>
    <n v="171247.21"/>
    <n v="299682.61"/>
    <n v="203047.27"/>
    <n v="355332.72"/>
    <n v="223674.27"/>
    <n v="391429.98"/>
    <n v="242771.05"/>
    <n v="424849.34"/>
  </r>
  <r>
    <n v="10"/>
    <s v="Region X - Northwest"/>
    <x v="9"/>
    <s v="WA"/>
    <x v="50"/>
    <n v="3"/>
    <x v="2"/>
    <n v="76358.13"/>
    <n v="133626.72"/>
    <n v="103971.35"/>
    <n v="181949.87"/>
    <n v="131408.66"/>
    <n v="229965.16"/>
    <n v="172970.76"/>
    <n v="302698.84000000003"/>
    <n v="214223.28"/>
    <n v="374890.75"/>
    <n v="241282.7"/>
    <n v="422244.73"/>
    <n v="267988.32"/>
    <n v="468979.55"/>
  </r>
  <r>
    <n v="10"/>
    <s v="Region X - Northwest"/>
    <x v="9"/>
    <s v="WA"/>
    <x v="50"/>
    <n v="4"/>
    <x v="3"/>
    <n v="85184.28"/>
    <n v="136294.85"/>
    <n v="119257.99"/>
    <n v="190812.78"/>
    <n v="153331.70000000001"/>
    <n v="245330.72"/>
    <n v="204442.26"/>
    <n v="327107.63"/>
    <n v="255552.83"/>
    <n v="408884.54"/>
    <n v="289626.53999999998"/>
    <n v="463402.47"/>
    <n v="323700.25"/>
    <n v="517920.41"/>
  </r>
  <r>
    <n v="10"/>
    <s v="Region X - Northwest"/>
    <x v="9"/>
    <s v="WA"/>
    <x v="51"/>
    <n v="1"/>
    <x v="0"/>
    <n v="110611.98"/>
    <n v="193570.96"/>
    <n v="143321.56"/>
    <n v="250812.74"/>
    <n v="171577.91"/>
    <n v="300261.34000000003"/>
    <n v="204782.38"/>
    <n v="358369.17"/>
    <n v="240870.7"/>
    <n v="421523.73"/>
    <n v="263953.5"/>
    <n v="461918.63"/>
    <n v="285838.02"/>
    <n v="500216.53"/>
  </r>
  <r>
    <n v="10"/>
    <s v="Region X - Northwest"/>
    <x v="9"/>
    <s v="WA"/>
    <x v="51"/>
    <n v="2"/>
    <x v="1"/>
    <n v="96477.84"/>
    <n v="168836.21"/>
    <n v="126460.97"/>
    <n v="221306.7"/>
    <n v="153665.76999999999"/>
    <n v="268915.09000000003"/>
    <n v="188431.05"/>
    <n v="329754.33"/>
    <n v="223499.47"/>
    <n v="391124.07"/>
    <n v="246252.16"/>
    <n v="430941.28"/>
    <n v="267335.57"/>
    <n v="467837.25"/>
  </r>
  <r>
    <n v="10"/>
    <s v="Region X - Northwest"/>
    <x v="9"/>
    <s v="WA"/>
    <x v="51"/>
    <n v="3"/>
    <x v="2"/>
    <n v="83662.67"/>
    <n v="146409.68"/>
    <n v="113845.03"/>
    <n v="199228.81"/>
    <n v="143830.29999999999"/>
    <n v="251703.02"/>
    <n v="189263.22"/>
    <n v="331210.63"/>
    <n v="234349.3"/>
    <n v="410111.27"/>
    <n v="263911.19"/>
    <n v="461844.58"/>
    <n v="293076.68"/>
    <n v="512884.19"/>
  </r>
  <r>
    <n v="10"/>
    <s v="Region X - Northwest"/>
    <x v="9"/>
    <s v="WA"/>
    <x v="51"/>
    <n v="4"/>
    <x v="3"/>
    <n v="93815.28"/>
    <n v="150104.45000000001"/>
    <n v="131341.39000000001"/>
    <n v="210146.22"/>
    <n v="168867.5"/>
    <n v="270188"/>
    <n v="225156.67"/>
    <n v="360250.67"/>
    <n v="281445.83"/>
    <n v="450313.34"/>
    <n v="318971.94"/>
    <n v="510355.12"/>
    <n v="356498.05"/>
    <n v="570396.9"/>
  </r>
  <r>
    <n v="10"/>
    <s v="Region X - Northwest"/>
    <x v="9"/>
    <s v="WA"/>
    <x v="52"/>
    <n v="1"/>
    <x v="0"/>
    <n v="103505.42"/>
    <n v="181134.49"/>
    <n v="134028.59"/>
    <n v="234550.04"/>
    <n v="160392.03"/>
    <n v="280686.06"/>
    <n v="191339.12"/>
    <n v="334843.45"/>
    <n v="224990.61"/>
    <n v="393733.58"/>
    <n v="246513.83"/>
    <n v="431399.21"/>
    <n v="266879.59999999998"/>
    <n v="467039.31"/>
  </r>
  <r>
    <n v="10"/>
    <s v="Region X - Northwest"/>
    <x v="9"/>
    <s v="WA"/>
    <x v="52"/>
    <n v="2"/>
    <x v="1"/>
    <n v="90656.27"/>
    <n v="158648.47"/>
    <n v="118700.78"/>
    <n v="207726.36"/>
    <n v="144108.26999999999"/>
    <n v="252189.46"/>
    <n v="176474.27"/>
    <n v="308829.96000000002"/>
    <n v="209198.59"/>
    <n v="366097.53"/>
    <n v="230421.71"/>
    <n v="403237.99"/>
    <n v="250059.2"/>
    <n v="437603.6"/>
  </r>
  <r>
    <n v="10"/>
    <s v="Region X - Northwest"/>
    <x v="9"/>
    <s v="WA"/>
    <x v="52"/>
    <n v="3"/>
    <x v="2"/>
    <n v="78903.23"/>
    <n v="138080.66"/>
    <n v="107480.25"/>
    <n v="188090.43"/>
    <n v="135878.07999999999"/>
    <n v="237786.64"/>
    <n v="178888.49"/>
    <n v="313054.86"/>
    <n v="221583.59"/>
    <n v="387771.28"/>
    <n v="249596.54"/>
    <n v="436793.94"/>
    <n v="277249.13"/>
    <n v="485185.97"/>
  </r>
  <r>
    <n v="10"/>
    <s v="Region X - Northwest"/>
    <x v="9"/>
    <s v="WA"/>
    <x v="52"/>
    <n v="4"/>
    <x v="3"/>
    <n v="87734.54"/>
    <n v="140375.26"/>
    <n v="122828.35"/>
    <n v="196525.37"/>
    <n v="157922.17000000001"/>
    <n v="252675.48"/>
    <n v="210562.89"/>
    <n v="336900.63"/>
    <n v="263203.62"/>
    <n v="421125.79"/>
    <n v="298297.43"/>
    <n v="477275.9"/>
    <n v="333391.25"/>
    <n v="533426"/>
  </r>
  <r>
    <n v="10"/>
    <s v="Region X - Northwest"/>
    <x v="9"/>
    <s v="WA"/>
    <x v="53"/>
    <n v="1"/>
    <x v="0"/>
    <n v="99330.15"/>
    <n v="173827.76"/>
    <n v="128712.52"/>
    <n v="225246.9"/>
    <n v="154095.07"/>
    <n v="269666.37"/>
    <n v="183925.99"/>
    <n v="321870.48"/>
    <n v="216346"/>
    <n v="378605.51"/>
    <n v="237082.58"/>
    <n v="414894.52"/>
    <n v="256746.92"/>
    <n v="449307.11"/>
  </r>
  <r>
    <n v="10"/>
    <s v="Region X - Northwest"/>
    <x v="9"/>
    <s v="WA"/>
    <x v="53"/>
    <n v="2"/>
    <x v="1"/>
    <n v="86597.73"/>
    <n v="151546.03"/>
    <n v="113524.05"/>
    <n v="198667.08"/>
    <n v="137959.32999999999"/>
    <n v="241428.83"/>
    <n v="169196.28"/>
    <n v="296093.48"/>
    <n v="200697.54"/>
    <n v="351220.69"/>
    <n v="221136.75"/>
    <n v="386989.31"/>
    <n v="240079.43"/>
    <n v="420139"/>
  </r>
  <r>
    <n v="10"/>
    <s v="Region X - Northwest"/>
    <x v="9"/>
    <s v="WA"/>
    <x v="53"/>
    <n v="3"/>
    <x v="2"/>
    <n v="75064.38"/>
    <n v="131362.67000000001"/>
    <n v="102132.98"/>
    <n v="178732.72"/>
    <n v="129024.03"/>
    <n v="225792.06"/>
    <n v="169770.51"/>
    <n v="297098.40000000002"/>
    <n v="210204.54"/>
    <n v="367857.95"/>
    <n v="236714.21"/>
    <n v="414249.87"/>
    <n v="262866.78999999998"/>
    <n v="460016.89"/>
  </r>
  <r>
    <n v="10"/>
    <s v="Region X - Northwest"/>
    <x v="9"/>
    <s v="WA"/>
    <x v="53"/>
    <n v="4"/>
    <x v="3"/>
    <n v="84252.26"/>
    <n v="134803.63"/>
    <n v="117953.17"/>
    <n v="188725.08"/>
    <n v="151654.07999999999"/>
    <n v="242646.53"/>
    <n v="202205.44"/>
    <n v="323528.7"/>
    <n v="252756.79"/>
    <n v="404410.88"/>
    <n v="286457.7"/>
    <n v="458332.33"/>
    <n v="320158.61"/>
    <n v="512253.78"/>
  </r>
  <r>
    <n v="10"/>
    <s v="Region X - Northwest"/>
    <x v="9"/>
    <s v="WA"/>
    <x v="54"/>
    <n v="1"/>
    <x v="0"/>
    <n v="105021.69"/>
    <n v="183787.96"/>
    <n v="135975.91"/>
    <n v="237957.84"/>
    <n v="162710.85999999999"/>
    <n v="284744.01"/>
    <n v="194087.78"/>
    <n v="339653.61"/>
    <n v="228209.84"/>
    <n v="399367.22"/>
    <n v="250033.84"/>
    <n v="437559.22"/>
    <n v="270676.59000000003"/>
    <n v="473684.04"/>
  </r>
  <r>
    <n v="10"/>
    <s v="Region X - Northwest"/>
    <x v="9"/>
    <s v="WA"/>
    <x v="54"/>
    <n v="2"/>
    <x v="1"/>
    <n v="92055.74"/>
    <n v="161097.54999999999"/>
    <n v="120508.75"/>
    <n v="210890.32"/>
    <n v="146279.06"/>
    <n v="255988.36"/>
    <n v="179087.79"/>
    <n v="313403.64"/>
    <n v="212274.25"/>
    <n v="371479.93"/>
    <n v="233795.42"/>
    <n v="409141.99"/>
    <n v="253703.27"/>
    <n v="443980.73"/>
  </r>
  <r>
    <n v="10"/>
    <s v="Region X - Northwest"/>
    <x v="9"/>
    <s v="WA"/>
    <x v="54"/>
    <n v="3"/>
    <x v="2"/>
    <n v="80175.789999999994"/>
    <n v="140307.63"/>
    <n v="109234.69"/>
    <n v="191160.71"/>
    <n v="138112.79"/>
    <n v="241697.38"/>
    <n v="181847.36"/>
    <n v="318232.87"/>
    <n v="225263.74"/>
    <n v="394211.55"/>
    <n v="253753.45"/>
    <n v="444068.55"/>
    <n v="281879.53000000003"/>
    <n v="493289.18"/>
  </r>
  <r>
    <n v="10"/>
    <s v="Region X - Northwest"/>
    <x v="9"/>
    <s v="WA"/>
    <x v="54"/>
    <n v="4"/>
    <x v="3"/>
    <n v="89009.67"/>
    <n v="142415.47"/>
    <n v="124613.54"/>
    <n v="199381.66"/>
    <n v="160217.41"/>
    <n v="256347.85"/>
    <n v="213623.21"/>
    <n v="341797.14"/>
    <n v="267029.01"/>
    <n v="427246.42"/>
    <n v="302632.88"/>
    <n v="484212.61"/>
    <n v="338236.74"/>
    <n v="541178.80000000005"/>
  </r>
  <r>
    <n v="2"/>
    <s v="Region II - Northeast"/>
    <x v="10"/>
    <s v="GQ"/>
    <x v="55"/>
    <n v="1"/>
    <x v="0"/>
    <n v="113096.93"/>
    <n v="197919.63"/>
    <n v="146799.81"/>
    <n v="256899.68"/>
    <n v="175926.87"/>
    <n v="307872.03000000003"/>
    <n v="210255.02"/>
    <n v="367946.28"/>
    <n v="247513.97"/>
    <n v="433149.45"/>
    <n v="271348.40999999997"/>
    <n v="474859.72"/>
    <n v="294067.69"/>
    <n v="514618.45"/>
  </r>
  <r>
    <n v="2"/>
    <s v="Region II - Northeast"/>
    <x v="10"/>
    <s v="GQ"/>
    <x v="55"/>
    <n v="2"/>
    <x v="1"/>
    <n v="97497.96"/>
    <n v="170621.44"/>
    <n v="128192.06"/>
    <n v="224336.11"/>
    <n v="156158.60999999999"/>
    <n v="273277.56"/>
    <n v="192209.3"/>
    <n v="336366.27"/>
    <n v="228342.67"/>
    <n v="399599.68"/>
    <n v="251812.79"/>
    <n v="440672.39"/>
    <n v="273647.95"/>
    <n v="478883.92"/>
  </r>
  <r>
    <n v="2"/>
    <s v="Region II - Northeast"/>
    <x v="10"/>
    <s v="GQ"/>
    <x v="55"/>
    <n v="3"/>
    <x v="2"/>
    <n v="83668.039999999994"/>
    <n v="146419.07"/>
    <n v="113512.38"/>
    <n v="198646.67"/>
    <n v="143139.20000000001"/>
    <n v="250493.6"/>
    <n v="188081.61"/>
    <n v="329142.82"/>
    <n v="232641.24"/>
    <n v="407122.16"/>
    <n v="261800.81"/>
    <n v="458151.42"/>
    <n v="290522.90999999997"/>
    <n v="508415.1"/>
  </r>
  <r>
    <n v="2"/>
    <s v="Region II - Northeast"/>
    <x v="10"/>
    <s v="GQ"/>
    <x v="55"/>
    <n v="4"/>
    <x v="3"/>
    <n v="96085.23"/>
    <n v="153736.38"/>
    <n v="134519.32999999999"/>
    <n v="215230.93"/>
    <n v="172953.42"/>
    <n v="276725.48"/>
    <n v="230604.56"/>
    <n v="368967.3"/>
    <n v="288255.7"/>
    <n v="461209.13"/>
    <n v="326689.78999999998"/>
    <n v="522703.68"/>
    <n v="365123.89"/>
    <n v="584198.23"/>
  </r>
  <r>
    <n v="2"/>
    <s v="Region II - Northeast"/>
    <x v="11"/>
    <s v="NJ"/>
    <x v="56"/>
    <n v="1"/>
    <x v="0"/>
    <n v="128740.78"/>
    <n v="225296.36"/>
    <n v="166817.79"/>
    <n v="291931.12"/>
    <n v="199711.12"/>
    <n v="349494.46"/>
    <n v="238367.1"/>
    <n v="417142.42"/>
    <n v="280379.13"/>
    <n v="490663.47"/>
    <n v="307250.92"/>
    <n v="537689.11"/>
    <n v="332730.78999999998"/>
    <n v="582278.88"/>
  </r>
  <r>
    <n v="2"/>
    <s v="Region II - Northeast"/>
    <x v="11"/>
    <s v="NJ"/>
    <x v="56"/>
    <n v="2"/>
    <x v="1"/>
    <n v="112261.43"/>
    <n v="196457.5"/>
    <n v="147159.6"/>
    <n v="257529.3"/>
    <n v="178826.9"/>
    <n v="312947.08"/>
    <n v="219302.67"/>
    <n v="383779.67"/>
    <n v="260125.58"/>
    <n v="455219.76"/>
    <n v="286612.49"/>
    <n v="501571.86"/>
    <n v="311158.33"/>
    <n v="544527.07999999996"/>
  </r>
  <r>
    <n v="2"/>
    <s v="Region II - Northeast"/>
    <x v="11"/>
    <s v="NJ"/>
    <x v="56"/>
    <n v="3"/>
    <x v="2"/>
    <n v="97327.74"/>
    <n v="170323.55"/>
    <n v="132431.45000000001"/>
    <n v="231755.03"/>
    <n v="167305.35"/>
    <n v="292784.37"/>
    <n v="220146.74"/>
    <n v="385256.79"/>
    <n v="272583.73"/>
    <n v="477021.53"/>
    <n v="306964.01"/>
    <n v="537187.02"/>
    <n v="340882.13"/>
    <n v="596543.73"/>
  </r>
  <r>
    <n v="2"/>
    <s v="Region II - Northeast"/>
    <x v="11"/>
    <s v="NJ"/>
    <x v="56"/>
    <n v="4"/>
    <x v="3"/>
    <n v="109195.24"/>
    <n v="174712.38"/>
    <n v="152873.32999999999"/>
    <n v="244597.34"/>
    <n v="196551.43"/>
    <n v="314482.28999999998"/>
    <n v="262068.57"/>
    <n v="419309.72"/>
    <n v="327585.71000000002"/>
    <n v="524137.15"/>
    <n v="371263.81"/>
    <n v="594022.1"/>
    <n v="414941.9"/>
    <n v="663907.05000000005"/>
  </r>
  <r>
    <n v="2"/>
    <s v="Region II - Northeast"/>
    <x v="11"/>
    <s v="NJ"/>
    <x v="57"/>
    <n v="1"/>
    <x v="0"/>
    <n v="121295.52"/>
    <n v="212267.15"/>
    <n v="157045.07999999999"/>
    <n v="274828.89"/>
    <n v="187921.69"/>
    <n v="328862.95"/>
    <n v="224158.88"/>
    <n v="392278.05"/>
    <n v="263566.69"/>
    <n v="461241.71"/>
    <n v="288771.37"/>
    <n v="505349.9"/>
    <n v="312611.24"/>
    <n v="547069.66"/>
  </r>
  <r>
    <n v="2"/>
    <s v="Region II - Northeast"/>
    <x v="11"/>
    <s v="NJ"/>
    <x v="57"/>
    <n v="2"/>
    <x v="1"/>
    <n v="106325.82"/>
    <n v="186070.19"/>
    <n v="139187.64000000001"/>
    <n v="243578.38"/>
    <n v="168950.53"/>
    <n v="295663.42"/>
    <n v="206840.81"/>
    <n v="361971.42"/>
    <n v="245168.43"/>
    <n v="429044.74"/>
    <n v="270023.48"/>
    <n v="472541.09"/>
    <n v="293014.88"/>
    <n v="512776.03"/>
  </r>
  <r>
    <n v="2"/>
    <s v="Region II - Northeast"/>
    <x v="11"/>
    <s v="NJ"/>
    <x v="57"/>
    <n v="3"/>
    <x v="2"/>
    <n v="92608.42"/>
    <n v="162064.73000000001"/>
    <n v="126174.99"/>
    <n v="220806.24"/>
    <n v="159532.82"/>
    <n v="279182.43"/>
    <n v="210051.49"/>
    <n v="367590.11"/>
    <n v="260202.81"/>
    <n v="455354.91"/>
    <n v="293112.23"/>
    <n v="512946.4"/>
    <n v="325601.82"/>
    <n v="569803.18000000005"/>
  </r>
  <r>
    <n v="2"/>
    <s v="Region II - Northeast"/>
    <x v="11"/>
    <s v="NJ"/>
    <x v="57"/>
    <n v="4"/>
    <x v="3"/>
    <n v="102801.56"/>
    <n v="164482.49"/>
    <n v="143922.18"/>
    <n v="230275.49"/>
    <n v="185042.8"/>
    <n v="296068.49"/>
    <n v="246723.74"/>
    <n v="394757.99"/>
    <n v="308404.67"/>
    <n v="493447.48"/>
    <n v="349525.29"/>
    <n v="559240.48"/>
    <n v="390645.92"/>
    <n v="625033.48"/>
  </r>
  <r>
    <n v="2"/>
    <s v="Region II - Northeast"/>
    <x v="11"/>
    <s v="NJ"/>
    <x v="58"/>
    <n v="1"/>
    <x v="0"/>
    <n v="127278.31"/>
    <n v="222737.05"/>
    <n v="164879.92000000001"/>
    <n v="288539.87"/>
    <n v="197360.48"/>
    <n v="345380.84"/>
    <n v="235514.71"/>
    <n v="412150.75"/>
    <n v="276989.83"/>
    <n v="484732.19"/>
    <n v="303517.71999999997"/>
    <n v="531156.01"/>
    <n v="328651.26"/>
    <n v="575139.69999999995"/>
  </r>
  <r>
    <n v="2"/>
    <s v="Region II - Northeast"/>
    <x v="11"/>
    <s v="NJ"/>
    <x v="58"/>
    <n v="2"/>
    <x v="1"/>
    <n v="111176.39"/>
    <n v="194558.68"/>
    <n v="145671.92000000001"/>
    <n v="254925.87"/>
    <n v="176954.53"/>
    <n v="309670.42"/>
    <n v="216886.87"/>
    <n v="379552.03"/>
    <n v="257200.1"/>
    <n v="450100.17"/>
    <n v="283351.92"/>
    <n v="495865.86"/>
    <n v="307572.82"/>
    <n v="538252.43000000005"/>
  </r>
  <r>
    <n v="2"/>
    <s v="Region II - Northeast"/>
    <x v="11"/>
    <s v="NJ"/>
    <x v="58"/>
    <n v="3"/>
    <x v="2"/>
    <n v="96532.86"/>
    <n v="168932.5"/>
    <n v="131406.26"/>
    <n v="229960.95"/>
    <n v="166055.12"/>
    <n v="290596.46000000002"/>
    <n v="218546.79"/>
    <n v="382456.89"/>
    <n v="270643.33"/>
    <n v="473625.83"/>
    <n v="304809.88"/>
    <n v="533417.29"/>
    <n v="338524.84"/>
    <n v="592418.47"/>
  </r>
  <r>
    <n v="2"/>
    <s v="Region II - Northeast"/>
    <x v="11"/>
    <s v="NJ"/>
    <x v="58"/>
    <n v="4"/>
    <x v="3"/>
    <n v="107927.89"/>
    <n v="172684.62"/>
    <n v="151099.04"/>
    <n v="241758.47"/>
    <n v="194270.2"/>
    <n v="310832.32"/>
    <n v="259026.93"/>
    <n v="414443.1"/>
    <n v="323783.67"/>
    <n v="518053.87"/>
    <n v="366954.82"/>
    <n v="587127.72"/>
    <n v="410125.98"/>
    <n v="656201.56999999995"/>
  </r>
  <r>
    <n v="2"/>
    <s v="Region II - Northeast"/>
    <x v="11"/>
    <s v="NJ"/>
    <x v="59"/>
    <n v="1"/>
    <x v="0"/>
    <n v="126126.08"/>
    <n v="220720.64000000001"/>
    <n v="163476.82"/>
    <n v="286084.43"/>
    <n v="195745.06"/>
    <n v="342553.85"/>
    <n v="233684.73"/>
    <n v="408948.28"/>
    <n v="274909.03999999998"/>
    <n v="481090.82"/>
    <n v="301277.52"/>
    <n v="527235.66"/>
    <n v="326302.38"/>
    <n v="571029.17000000004"/>
  </r>
  <r>
    <n v="2"/>
    <s v="Region II - Northeast"/>
    <x v="11"/>
    <s v="NJ"/>
    <x v="59"/>
    <n v="2"/>
    <x v="1"/>
    <n v="109772.49"/>
    <n v="192101.86"/>
    <n v="143968.69"/>
    <n v="251945.21"/>
    <n v="175020.26"/>
    <n v="306285.46000000002"/>
    <n v="214765.83"/>
    <n v="375840.2"/>
    <n v="254810.1"/>
    <n v="445917.67"/>
    <n v="280796.63"/>
    <n v="491394.11"/>
    <n v="304894.59999999998"/>
    <n v="533565.54"/>
  </r>
  <r>
    <n v="2"/>
    <s v="Region II - Northeast"/>
    <x v="11"/>
    <s v="NJ"/>
    <x v="59"/>
    <n v="3"/>
    <x v="2"/>
    <n v="95009.74"/>
    <n v="166267.04"/>
    <n v="129215.46"/>
    <n v="226127.05"/>
    <n v="163193.13"/>
    <n v="285587.98"/>
    <n v="214686.12"/>
    <n v="375700.72"/>
    <n v="265777.81"/>
    <n v="465111.16"/>
    <n v="299265.63"/>
    <n v="523714.85"/>
    <n v="332294.81"/>
    <n v="581515.91"/>
  </r>
  <r>
    <n v="2"/>
    <s v="Region II - Northeast"/>
    <x v="11"/>
    <s v="NJ"/>
    <x v="59"/>
    <n v="4"/>
    <x v="3"/>
    <n v="107007.07"/>
    <n v="171211.32"/>
    <n v="149809.9"/>
    <n v="239695.84"/>
    <n v="192612.73"/>
    <n v="308180.37"/>
    <n v="256816.97"/>
    <n v="410907.16"/>
    <n v="321021.21000000002"/>
    <n v="513633.94"/>
    <n v="363824.04"/>
    <n v="582118.47"/>
    <n v="406626.87"/>
    <n v="650603"/>
  </r>
  <r>
    <n v="2"/>
    <s v="Region II - Northeast"/>
    <x v="11"/>
    <s v="NJ"/>
    <x v="60"/>
    <n v="1"/>
    <x v="0"/>
    <n v="126613.57"/>
    <n v="221573.75"/>
    <n v="164122.76999999999"/>
    <n v="287214.84999999998"/>
    <n v="196528.6"/>
    <n v="343925.06"/>
    <n v="234635.51999999999"/>
    <n v="410612.17"/>
    <n v="276038.81"/>
    <n v="483067.92"/>
    <n v="302521.92"/>
    <n v="529413.36"/>
    <n v="327662.23"/>
    <n v="573408.9"/>
  </r>
  <r>
    <n v="2"/>
    <s v="Region II - Northeast"/>
    <x v="11"/>
    <s v="NJ"/>
    <x v="60"/>
    <n v="2"/>
    <x v="1"/>
    <n v="110134.17"/>
    <n v="192734.8"/>
    <n v="144464.59"/>
    <n v="252813.03"/>
    <n v="175644.39"/>
    <n v="307377.68"/>
    <n v="215571.09"/>
    <n v="377249.42"/>
    <n v="255785.26"/>
    <n v="447624.2"/>
    <n v="281883.49"/>
    <n v="493296.1"/>
    <n v="306089.77"/>
    <n v="535657.09"/>
  </r>
  <r>
    <n v="2"/>
    <s v="Region II - Northeast"/>
    <x v="11"/>
    <s v="NJ"/>
    <x v="60"/>
    <n v="3"/>
    <x v="2"/>
    <n v="95274.7"/>
    <n v="166730.73000000001"/>
    <n v="129557.19"/>
    <n v="226725.08"/>
    <n v="163609.88"/>
    <n v="286317.28999999998"/>
    <n v="215219.44"/>
    <n v="376634.02"/>
    <n v="266424.61"/>
    <n v="466243.06"/>
    <n v="299983.67"/>
    <n v="524971.43000000005"/>
    <n v="333080.57"/>
    <n v="582891"/>
  </r>
  <r>
    <n v="2"/>
    <s v="Region II - Northeast"/>
    <x v="11"/>
    <s v="NJ"/>
    <x v="60"/>
    <n v="4"/>
    <x v="3"/>
    <n v="107429.52"/>
    <n v="171887.23"/>
    <n v="150401.32999999999"/>
    <n v="240642.13"/>
    <n v="193373.14"/>
    <n v="309397.02"/>
    <n v="257830.85"/>
    <n v="412529.36"/>
    <n v="322288.56"/>
    <n v="515661.7"/>
    <n v="365260.37"/>
    <n v="584416.6"/>
    <n v="408232.18"/>
    <n v="653171.49"/>
  </r>
  <r>
    <n v="2"/>
    <s v="Region II - Northeast"/>
    <x v="11"/>
    <s v="NJ"/>
    <x v="61"/>
    <n v="1"/>
    <x v="0"/>
    <n v="127234"/>
    <n v="222659.5"/>
    <n v="164852.13"/>
    <n v="288491.21999999997"/>
    <n v="197348.4"/>
    <n v="345359.7"/>
    <n v="235532.62"/>
    <n v="412182.08"/>
    <n v="277034.52"/>
    <n v="484810.4"/>
    <n v="303579.87"/>
    <n v="531264.78"/>
    <n v="328743.96000000002"/>
    <n v="575301.93999999994"/>
  </r>
  <r>
    <n v="2"/>
    <s v="Region II - Northeast"/>
    <x v="11"/>
    <s v="NJ"/>
    <x v="61"/>
    <n v="2"/>
    <x v="1"/>
    <n v="111006.26"/>
    <n v="194260.95"/>
    <n v="145494.06"/>
    <n v="254614.61"/>
    <n v="176783.03"/>
    <n v="309370.3"/>
    <n v="216759.25"/>
    <n v="379328.68"/>
    <n v="257090.18"/>
    <n v="449907.82"/>
    <n v="283256.53000000003"/>
    <n v="495698.93"/>
    <n v="307500.84999999998"/>
    <n v="538126.49"/>
  </r>
  <r>
    <n v="2"/>
    <s v="Region II - Northeast"/>
    <x v="11"/>
    <s v="NJ"/>
    <x v="61"/>
    <n v="3"/>
    <x v="2"/>
    <n v="96284.56"/>
    <n v="168497.98"/>
    <n v="131029.42"/>
    <n v="229301.49"/>
    <n v="165548"/>
    <n v="289709"/>
    <n v="217848.29"/>
    <n v="381234.5"/>
    <n v="269750.34999999998"/>
    <n v="472063.12"/>
    <n v="303782.84000000003"/>
    <n v="531619.97"/>
    <n v="337360.22"/>
    <n v="590380.38"/>
  </r>
  <r>
    <n v="2"/>
    <s v="Region II - Northeast"/>
    <x v="11"/>
    <s v="NJ"/>
    <x v="61"/>
    <n v="4"/>
    <x v="3"/>
    <n v="107908.91"/>
    <n v="172654.26"/>
    <n v="151072.47"/>
    <n v="241715.96"/>
    <n v="194236.04"/>
    <n v="310777.67"/>
    <n v="258981.38"/>
    <n v="414370.22"/>
    <n v="323726.73"/>
    <n v="517962.78"/>
    <n v="366890.29"/>
    <n v="587024.48"/>
    <n v="410053.86"/>
    <n v="656086.18000000005"/>
  </r>
  <r>
    <n v="2"/>
    <s v="Region II - Northeast"/>
    <x v="11"/>
    <s v="NJ"/>
    <x v="62"/>
    <n v="1"/>
    <x v="0"/>
    <n v="128164.67"/>
    <n v="224288.17"/>
    <n v="166116.25"/>
    <n v="290703.43"/>
    <n v="198903.42"/>
    <n v="348080.99"/>
    <n v="237452.12"/>
    <n v="415541.22"/>
    <n v="279338.76"/>
    <n v="488842.82"/>
    <n v="306130.84000000003"/>
    <n v="535728.98"/>
    <n v="331556.38"/>
    <n v="580223.66"/>
  </r>
  <r>
    <n v="2"/>
    <s v="Region II - Northeast"/>
    <x v="11"/>
    <s v="NJ"/>
    <x v="62"/>
    <n v="2"/>
    <x v="1"/>
    <n v="111559.49"/>
    <n v="195229.11"/>
    <n v="146307.99"/>
    <n v="256038.99"/>
    <n v="177859.78"/>
    <n v="311254.62"/>
    <n v="218242.16"/>
    <n v="381923.78"/>
    <n v="258930.6"/>
    <n v="453128.55"/>
    <n v="285334.86"/>
    <n v="499336.01"/>
    <n v="309819.24"/>
    <n v="542183.67000000004"/>
  </r>
  <r>
    <n v="2"/>
    <s v="Region II - Northeast"/>
    <x v="11"/>
    <s v="NJ"/>
    <x v="62"/>
    <n v="3"/>
    <x v="2"/>
    <n v="96566.19"/>
    <n v="168990.84"/>
    <n v="131336.06"/>
    <n v="229838.1"/>
    <n v="165874.37"/>
    <n v="290280.15000000002"/>
    <n v="218216.42"/>
    <n v="381878.73"/>
    <n v="270150.98"/>
    <n v="472764.22"/>
    <n v="304191.90999999997"/>
    <n v="532335.84"/>
    <n v="337767.13"/>
    <n v="591092.47999999998"/>
  </r>
  <r>
    <n v="2"/>
    <s v="Region II - Northeast"/>
    <x v="11"/>
    <s v="NJ"/>
    <x v="62"/>
    <n v="4"/>
    <x v="3"/>
    <n v="108734.84"/>
    <n v="173975.74"/>
    <n v="152228.76999999999"/>
    <n v="243566.04"/>
    <n v="195722.7"/>
    <n v="313156.33"/>
    <n v="260963.61"/>
    <n v="417541.78"/>
    <n v="326204.51"/>
    <n v="521927.22"/>
    <n v="369698.44"/>
    <n v="591517.52"/>
    <n v="413192.38"/>
    <n v="661107.81000000006"/>
  </r>
  <r>
    <n v="2"/>
    <s v="Region II - Northeast"/>
    <x v="11"/>
    <s v="NJ"/>
    <x v="63"/>
    <n v="1"/>
    <x v="0"/>
    <n v="126170.4"/>
    <n v="220798.2"/>
    <n v="163504.62"/>
    <n v="286133.09000000003"/>
    <n v="195757.15"/>
    <n v="342575.01"/>
    <n v="233666.84"/>
    <n v="408916.96"/>
    <n v="274864.36"/>
    <n v="481012.64"/>
    <n v="301215.38"/>
    <n v="527126.92000000004"/>
    <n v="326209.69"/>
    <n v="570866.96"/>
  </r>
  <r>
    <n v="2"/>
    <s v="Region II - Northeast"/>
    <x v="11"/>
    <s v="NJ"/>
    <x v="63"/>
    <n v="2"/>
    <x v="1"/>
    <n v="109942.63"/>
    <n v="192399.6"/>
    <n v="144146.56"/>
    <n v="252256.48"/>
    <n v="175191.77"/>
    <n v="306585.59999999998"/>
    <n v="214893.47"/>
    <n v="376063.57"/>
    <n v="254920.03"/>
    <n v="446110.05"/>
    <n v="280892.03999999998"/>
    <n v="491561.07"/>
    <n v="304966.58"/>
    <n v="533691.51"/>
  </r>
  <r>
    <n v="2"/>
    <s v="Region II - Northeast"/>
    <x v="11"/>
    <s v="NJ"/>
    <x v="63"/>
    <n v="3"/>
    <x v="2"/>
    <n v="95258.04"/>
    <n v="166701.57"/>
    <n v="129592.3"/>
    <n v="226786.53"/>
    <n v="163700.26999999999"/>
    <n v="286475.46999999997"/>
    <n v="215384.65"/>
    <n v="376923.13"/>
    <n v="266670.8"/>
    <n v="466673.9"/>
    <n v="300292.68"/>
    <n v="525512.18999999994"/>
    <n v="333459.45"/>
    <n v="583554.04"/>
  </r>
  <r>
    <n v="2"/>
    <s v="Region II - Northeast"/>
    <x v="11"/>
    <s v="NJ"/>
    <x v="63"/>
    <n v="4"/>
    <x v="3"/>
    <n v="107026.05"/>
    <n v="171241.69"/>
    <n v="149836.48000000001"/>
    <n v="239738.36"/>
    <n v="192646.9"/>
    <n v="308235.03999999998"/>
    <n v="256862.53"/>
    <n v="410980.05"/>
    <n v="321078.15999999997"/>
    <n v="513725.07"/>
    <n v="363888.58"/>
    <n v="582221.74"/>
    <n v="406699"/>
    <n v="650718.42000000004"/>
  </r>
  <r>
    <n v="2"/>
    <s v="Region II - Northeast"/>
    <x v="11"/>
    <s v="NJ"/>
    <x v="64"/>
    <n v="1"/>
    <x v="0"/>
    <n v="122093.24"/>
    <n v="213663.17"/>
    <n v="158225.79"/>
    <n v="276895.14"/>
    <n v="189440.45"/>
    <n v="331520.78999999998"/>
    <n v="226132.08"/>
    <n v="395731.14"/>
    <n v="266004.96999999997"/>
    <n v="465508.71"/>
    <n v="291508.77"/>
    <n v="510140.36"/>
    <n v="315701.74"/>
    <n v="552478.05000000005"/>
  </r>
  <r>
    <n v="2"/>
    <s v="Region II - Northeast"/>
    <x v="11"/>
    <s v="NJ"/>
    <x v="64"/>
    <n v="2"/>
    <x v="1"/>
    <n v="106368.65"/>
    <n v="186145.14"/>
    <n v="139467.98000000001"/>
    <n v="244068.97"/>
    <n v="169512.76"/>
    <n v="296647.33"/>
    <n v="207940.83"/>
    <n v="363896.45"/>
    <n v="246679.07"/>
    <n v="431688.37"/>
    <n v="271815.61"/>
    <n v="475677.32"/>
    <n v="295117.33"/>
    <n v="516455.33"/>
  </r>
  <r>
    <n v="2"/>
    <s v="Region II - Northeast"/>
    <x v="11"/>
    <s v="NJ"/>
    <x v="64"/>
    <n v="3"/>
    <x v="2"/>
    <n v="92145.15"/>
    <n v="161254.01999999999"/>
    <n v="125351.12"/>
    <n v="219364.46"/>
    <n v="158337.81"/>
    <n v="277091.17"/>
    <n v="208324.08"/>
    <n v="364567.15"/>
    <n v="257924.48000000001"/>
    <n v="451367.84"/>
    <n v="290440.15999999997"/>
    <n v="508270.28"/>
    <n v="322514.84000000003"/>
    <n v="564400.97"/>
  </r>
  <r>
    <n v="2"/>
    <s v="Region II - Northeast"/>
    <x v="11"/>
    <s v="NJ"/>
    <x v="64"/>
    <n v="4"/>
    <x v="3"/>
    <n v="103570.54"/>
    <n v="165712.85999999999"/>
    <n v="144998.75"/>
    <n v="231998.01"/>
    <n v="186426.97"/>
    <n v="298283.15000000002"/>
    <n v="248569.29"/>
    <n v="397710.87"/>
    <n v="310711.61"/>
    <n v="497138.59"/>
    <n v="352139.83"/>
    <n v="563423.73"/>
    <n v="393568.04"/>
    <n v="629708.88"/>
  </r>
  <r>
    <n v="2"/>
    <s v="Region II - Northeast"/>
    <x v="11"/>
    <s v="NJ"/>
    <x v="65"/>
    <n v="1"/>
    <x v="0"/>
    <n v="117617.21"/>
    <n v="205830.12"/>
    <n v="152356.60999999999"/>
    <n v="266624.06"/>
    <n v="182364.36"/>
    <n v="319137.64"/>
    <n v="217610.72"/>
    <n v="380818.76"/>
    <n v="255926.44"/>
    <n v="447871.26"/>
    <n v="280433.46000000002"/>
    <n v="490758.56"/>
    <n v="303648.53999999998"/>
    <n v="531384.93999999994"/>
  </r>
  <r>
    <n v="2"/>
    <s v="Region II - Northeast"/>
    <x v="11"/>
    <s v="NJ"/>
    <x v="65"/>
    <n v="2"/>
    <x v="1"/>
    <n v="102773.26"/>
    <n v="179853.2"/>
    <n v="134649.23000000001"/>
    <n v="235636.15"/>
    <n v="163552.63"/>
    <n v="286217.09999999998"/>
    <n v="200438.18"/>
    <n v="350766.82"/>
    <n v="237682.78"/>
    <n v="415944.87"/>
    <n v="261843.12"/>
    <n v="458225.45"/>
    <n v="284216.84999999998"/>
    <n v="497379.49"/>
  </r>
  <r>
    <n v="2"/>
    <s v="Region II - Northeast"/>
    <x v="11"/>
    <s v="NJ"/>
    <x v="65"/>
    <n v="3"/>
    <x v="2"/>
    <n v="89263.89"/>
    <n v="156211.81"/>
    <n v="121521.88"/>
    <n v="212663.28"/>
    <n v="153572.85999999999"/>
    <n v="268752.51"/>
    <n v="202127.23"/>
    <n v="353722.64"/>
    <n v="250317.32"/>
    <n v="438055.31"/>
    <n v="281923.67"/>
    <n v="493366.43"/>
    <n v="313113.71999999997"/>
    <n v="547949.01"/>
  </r>
  <r>
    <n v="2"/>
    <s v="Region II - Northeast"/>
    <x v="11"/>
    <s v="NJ"/>
    <x v="65"/>
    <n v="4"/>
    <x v="3"/>
    <n v="99730.53"/>
    <n v="159568.85"/>
    <n v="139622.74"/>
    <n v="223396.39"/>
    <n v="179514.95"/>
    <n v="287223.93"/>
    <n v="239353.27"/>
    <n v="382965.24"/>
    <n v="299191.59000000003"/>
    <n v="478706.54"/>
    <n v="339083.8"/>
    <n v="542534.07999999996"/>
    <n v="378976.01"/>
    <n v="606361.62"/>
  </r>
  <r>
    <n v="2"/>
    <s v="Region II - Northeast"/>
    <x v="12"/>
    <s v="NY"/>
    <x v="66"/>
    <n v="1"/>
    <x v="0"/>
    <n v="108354.98"/>
    <n v="189621.21"/>
    <n v="140423.66"/>
    <n v="245741.4"/>
    <n v="168127.64"/>
    <n v="294223.38"/>
    <n v="200693.34"/>
    <n v="351213.35"/>
    <n v="236082.21"/>
    <n v="413143.87"/>
    <n v="258717.92"/>
    <n v="452756.37"/>
    <n v="280191.09000000003"/>
    <n v="490334.41"/>
  </r>
  <r>
    <n v="2"/>
    <s v="Region II - Northeast"/>
    <x v="12"/>
    <s v="NY"/>
    <x v="66"/>
    <n v="2"/>
    <x v="1"/>
    <n v="94391.54"/>
    <n v="165185.20000000001"/>
    <n v="123766.72"/>
    <n v="216591.76"/>
    <n v="150431.85999999999"/>
    <n v="263255.75"/>
    <n v="184539.51"/>
    <n v="322944.14"/>
    <n v="218920.8"/>
    <n v="383111.41"/>
    <n v="241230.4"/>
    <n v="422153.19"/>
    <n v="261912.14"/>
    <n v="458346.23999999999"/>
  </r>
  <r>
    <n v="2"/>
    <s v="Region II - Northeast"/>
    <x v="12"/>
    <s v="NY"/>
    <x v="66"/>
    <n v="3"/>
    <x v="2"/>
    <n v="81763.3"/>
    <n v="143085.78"/>
    <n v="111225.57"/>
    <n v="194644.74"/>
    <n v="140493.10999999999"/>
    <n v="245862.95"/>
    <n v="184843.97"/>
    <n v="323476.94"/>
    <n v="228852.17"/>
    <n v="400491.29"/>
    <n v="257701.45"/>
    <n v="450977.54"/>
    <n v="286159.13"/>
    <n v="500778.48"/>
  </r>
  <r>
    <n v="2"/>
    <s v="Region II - Northeast"/>
    <x v="12"/>
    <s v="NY"/>
    <x v="66"/>
    <n v="4"/>
    <x v="3"/>
    <n v="91917.67"/>
    <n v="147068.26999999999"/>
    <n v="128684.73"/>
    <n v="205895.58"/>
    <n v="165451.79999999999"/>
    <n v="264722.88"/>
    <n v="220602.4"/>
    <n v="352963.85"/>
    <n v="275753"/>
    <n v="441204.81"/>
    <n v="312520.07"/>
    <n v="500032.11"/>
    <n v="349287.13"/>
    <n v="558859.42000000004"/>
  </r>
  <r>
    <n v="2"/>
    <s v="Region II - Northeast"/>
    <x v="12"/>
    <s v="NY"/>
    <x v="67"/>
    <n v="1"/>
    <x v="0"/>
    <n v="102372.18"/>
    <n v="179151.31"/>
    <n v="132588.81"/>
    <n v="232030.41"/>
    <n v="158688.84"/>
    <n v="277705.46999999997"/>
    <n v="189337.5"/>
    <n v="331340.63"/>
    <n v="222659.06"/>
    <n v="389653.36"/>
    <n v="243971.56"/>
    <n v="426950.23"/>
    <n v="264151.06"/>
    <n v="462264.35"/>
  </r>
  <r>
    <n v="2"/>
    <s v="Region II - Northeast"/>
    <x v="12"/>
    <s v="NY"/>
    <x v="67"/>
    <n v="2"/>
    <x v="1"/>
    <n v="89540.98"/>
    <n v="156696.71"/>
    <n v="117282.43"/>
    <n v="205244.26"/>
    <n v="142427.85"/>
    <n v="249248.74"/>
    <n v="174493.44"/>
    <n v="305363.52"/>
    <n v="206889.12"/>
    <n v="362055.96"/>
    <n v="227901.94"/>
    <n v="398828.4"/>
    <n v="247354.18"/>
    <n v="432869.82"/>
  </r>
  <r>
    <n v="2"/>
    <s v="Region II - Northeast"/>
    <x v="12"/>
    <s v="NY"/>
    <x v="67"/>
    <n v="3"/>
    <x v="2"/>
    <n v="77838.86"/>
    <n v="136218.01"/>
    <n v="105994.3"/>
    <n v="185490.03"/>
    <n v="133970.81"/>
    <n v="234448.92"/>
    <n v="176348.66"/>
    <n v="308610.15000000002"/>
    <n v="218411.63"/>
    <n v="382220.36"/>
    <n v="246003.8"/>
    <n v="430506.64"/>
    <n v="273236.09999999998"/>
    <n v="478163.18"/>
  </r>
  <r>
    <n v="2"/>
    <s v="Region II - Northeast"/>
    <x v="12"/>
    <s v="NY"/>
    <x v="67"/>
    <n v="4"/>
    <x v="3"/>
    <n v="86791.33"/>
    <n v="138866.13"/>
    <n v="121507.86"/>
    <n v="194412.58"/>
    <n v="156224.39000000001"/>
    <n v="249959.04000000001"/>
    <n v="208299.19"/>
    <n v="333278.71000000002"/>
    <n v="260373.99"/>
    <n v="416598.39"/>
    <n v="295090.52"/>
    <n v="472144.84"/>
    <n v="329807.06"/>
    <n v="527691.30000000005"/>
  </r>
  <r>
    <n v="2"/>
    <s v="Region II - Northeast"/>
    <x v="12"/>
    <s v="NY"/>
    <x v="68"/>
    <n v="1"/>
    <x v="0"/>
    <n v="141858.62"/>
    <n v="248252.58"/>
    <n v="183890.59"/>
    <n v="321808.53000000003"/>
    <n v="220204.14"/>
    <n v="385357.25"/>
    <n v="262908.77"/>
    <n v="460090.34"/>
    <n v="309306.21000000002"/>
    <n v="541285.87"/>
    <n v="338983.85"/>
    <n v="593221.74"/>
    <n v="367159.74"/>
    <n v="642529.54"/>
  </r>
  <r>
    <n v="2"/>
    <s v="Region II - Northeast"/>
    <x v="12"/>
    <s v="NY"/>
    <x v="68"/>
    <n v="2"/>
    <x v="1"/>
    <n v="123366.46"/>
    <n v="215891.31"/>
    <n v="161831.4"/>
    <n v="283204.95"/>
    <n v="196769.18"/>
    <n v="344346.07"/>
    <n v="241515.86"/>
    <n v="422652.75"/>
    <n v="286578.94"/>
    <n v="501513.15"/>
    <n v="315824.69"/>
    <n v="552693.21"/>
    <n v="342952.47"/>
    <n v="600166.81999999995"/>
  </r>
  <r>
    <n v="2"/>
    <s v="Region II - Northeast"/>
    <x v="12"/>
    <s v="NY"/>
    <x v="68"/>
    <n v="3"/>
    <x v="2"/>
    <n v="106699.74"/>
    <n v="186724.55"/>
    <n v="145084.78"/>
    <n v="253898.36"/>
    <n v="183211.95"/>
    <n v="320620.90999999997"/>
    <n v="240998.03"/>
    <n v="421746.55"/>
    <n v="298330.32"/>
    <n v="522078.06"/>
    <n v="335903.58"/>
    <n v="587831.26"/>
    <n v="372958.22"/>
    <n v="652676.89"/>
  </r>
  <r>
    <n v="2"/>
    <s v="Region II - Northeast"/>
    <x v="12"/>
    <s v="NY"/>
    <x v="68"/>
    <n v="4"/>
    <x v="3"/>
    <n v="120368.73"/>
    <n v="192589.97"/>
    <n v="168516.22"/>
    <n v="269625.96000000002"/>
    <n v="216663.71"/>
    <n v="346661.94"/>
    <n v="288884.95"/>
    <n v="462215.92"/>
    <n v="361106.19"/>
    <n v="577769.91"/>
    <n v="409253.68"/>
    <n v="654805.89"/>
    <n v="457401.17"/>
    <n v="731841.88"/>
  </r>
  <r>
    <n v="2"/>
    <s v="Region II - Northeast"/>
    <x v="12"/>
    <s v="NY"/>
    <x v="69"/>
    <n v="1"/>
    <x v="0"/>
    <n v="143542.64000000001"/>
    <n v="251199.63"/>
    <n v="185967.43"/>
    <n v="325443.01"/>
    <n v="222615.18"/>
    <n v="389576.57"/>
    <n v="265671.63"/>
    <n v="464925.36"/>
    <n v="312472.06"/>
    <n v="546826.1"/>
    <n v="342406.28"/>
    <n v="599210.99"/>
    <n v="370775.73"/>
    <n v="648857.53"/>
  </r>
  <r>
    <n v="2"/>
    <s v="Region II - Northeast"/>
    <x v="12"/>
    <s v="NY"/>
    <x v="69"/>
    <n v="2"/>
    <x v="1"/>
    <n v="125302.17"/>
    <n v="219278.79"/>
    <n v="164208.37"/>
    <n v="287364.65000000002"/>
    <n v="199499.07"/>
    <n v="349123.36"/>
    <n v="244569.78"/>
    <n v="427997.12"/>
    <n v="290054.01"/>
    <n v="507594.51"/>
    <n v="319562.21000000002"/>
    <n v="559233.87"/>
    <n v="346897.82"/>
    <n v="607071.18000000005"/>
  </r>
  <r>
    <n v="2"/>
    <s v="Region II - Northeast"/>
    <x v="12"/>
    <s v="NY"/>
    <x v="69"/>
    <n v="3"/>
    <x v="2"/>
    <n v="108736.11"/>
    <n v="190288.2"/>
    <n v="147994.13"/>
    <n v="258989.73"/>
    <n v="186997.79"/>
    <n v="327246.13"/>
    <n v="246090.5"/>
    <n v="430658.38"/>
    <n v="304735.59999999998"/>
    <n v="533287.31000000006"/>
    <n v="343192.89"/>
    <n v="600587.56000000006"/>
    <n v="381138.61"/>
    <n v="666992.56999999995"/>
  </r>
  <r>
    <n v="2"/>
    <s v="Region II - Northeast"/>
    <x v="12"/>
    <s v="NY"/>
    <x v="69"/>
    <n v="4"/>
    <x v="3"/>
    <n v="121730.97"/>
    <n v="194769.55"/>
    <n v="170423.36"/>
    <n v="272677.38"/>
    <n v="219115.75"/>
    <n v="350585.2"/>
    <n v="292154.33"/>
    <n v="467446.93"/>
    <n v="365192.91"/>
    <n v="584308.66"/>
    <n v="413885.3"/>
    <n v="662216.49"/>
    <n v="462577.68"/>
    <n v="740124.31"/>
  </r>
  <r>
    <n v="2"/>
    <s v="Region II - Northeast"/>
    <x v="12"/>
    <s v="NY"/>
    <x v="70"/>
    <n v="1"/>
    <x v="0"/>
    <n v="113983.23"/>
    <n v="199470.66"/>
    <n v="147695.94"/>
    <n v="258467.9"/>
    <n v="176819.14"/>
    <n v="309433.5"/>
    <n v="211044.67"/>
    <n v="369328.18"/>
    <n v="248241.52"/>
    <n v="434422.66"/>
    <n v="272033.42"/>
    <n v="476058.49"/>
    <n v="294593.15999999997"/>
    <n v="515538.03"/>
  </r>
  <r>
    <n v="2"/>
    <s v="Region II - Northeast"/>
    <x v="12"/>
    <s v="NY"/>
    <x v="70"/>
    <n v="2"/>
    <x v="1"/>
    <n v="99390.83"/>
    <n v="173933.95"/>
    <n v="130288.69"/>
    <n v="228005.21"/>
    <n v="158326.25"/>
    <n v="277070.93"/>
    <n v="194163.20000000001"/>
    <n v="339785.59"/>
    <n v="230307.08"/>
    <n v="403037.39"/>
    <n v="253758.17"/>
    <n v="444076.79999999999"/>
    <n v="275490.83"/>
    <n v="482108.95"/>
  </r>
  <r>
    <n v="2"/>
    <s v="Region II - Northeast"/>
    <x v="12"/>
    <s v="NY"/>
    <x v="70"/>
    <n v="3"/>
    <x v="2"/>
    <n v="86167.67"/>
    <n v="150793.43"/>
    <n v="117245.6"/>
    <n v="205179.81"/>
    <n v="148120.04"/>
    <n v="259210.08"/>
    <n v="194901.49"/>
    <n v="341077.6"/>
    <n v="241324.84"/>
    <n v="422318.47"/>
    <n v="271762.18"/>
    <n v="475583.82"/>
    <n v="301790.27"/>
    <n v="528132.98"/>
  </r>
  <r>
    <n v="2"/>
    <s v="Region II - Northeast"/>
    <x v="12"/>
    <s v="NY"/>
    <x v="70"/>
    <n v="4"/>
    <x v="3"/>
    <n v="96678.49"/>
    <n v="154685.57999999999"/>
    <n v="135349.88"/>
    <n v="216559.82"/>
    <n v="174021.28"/>
    <n v="278434.05"/>
    <n v="232028.37"/>
    <n v="371245.4"/>
    <n v="290035.46999999997"/>
    <n v="464056.75"/>
    <n v="328706.86"/>
    <n v="525930.99"/>
    <n v="367378.26"/>
    <n v="587805.22"/>
  </r>
  <r>
    <n v="2"/>
    <s v="Region II - Northeast"/>
    <x v="12"/>
    <s v="NY"/>
    <x v="71"/>
    <n v="1"/>
    <x v="0"/>
    <n v="101707.44"/>
    <n v="177988.01"/>
    <n v="131831.66"/>
    <n v="230705.41"/>
    <n v="157856.97"/>
    <n v="276249.7"/>
    <n v="188458.32"/>
    <n v="329802.05"/>
    <n v="221708.05"/>
    <n v="387989.09"/>
    <n v="242975.77"/>
    <n v="425207.6"/>
    <n v="263162.03999999998"/>
    <n v="460533.57"/>
  </r>
  <r>
    <n v="2"/>
    <s v="Region II - Northeast"/>
    <x v="12"/>
    <s v="NY"/>
    <x v="71"/>
    <n v="2"/>
    <x v="1"/>
    <n v="88498.76"/>
    <n v="154872.84"/>
    <n v="116075.1"/>
    <n v="203131.43"/>
    <n v="141117.71"/>
    <n v="246956"/>
    <n v="173177.67"/>
    <n v="303060.92"/>
    <n v="205474.29"/>
    <n v="359580.01"/>
    <n v="226433.51"/>
    <n v="396258.65"/>
    <n v="245871.13"/>
    <n v="430274.48"/>
  </r>
  <r>
    <n v="2"/>
    <s v="Region II - Northeast"/>
    <x v="12"/>
    <s v="NY"/>
    <x v="71"/>
    <n v="3"/>
    <x v="2"/>
    <n v="76580.710000000006"/>
    <n v="134016.24"/>
    <n v="104145.24"/>
    <n v="182254.17"/>
    <n v="131525.57"/>
    <n v="230169.75"/>
    <n v="173021.31"/>
    <n v="302787.3"/>
    <n v="214192.92"/>
    <n v="374837.6"/>
    <n v="241177.60000000001"/>
    <n v="422060.79999999999"/>
    <n v="267791.84999999998"/>
    <n v="468635.73"/>
  </r>
  <r>
    <n v="2"/>
    <s v="Region II - Northeast"/>
    <x v="12"/>
    <s v="NY"/>
    <x v="71"/>
    <n v="4"/>
    <x v="3"/>
    <n v="86292.96"/>
    <n v="138068.74"/>
    <n v="120810.15"/>
    <n v="193296.24"/>
    <n v="155327.34"/>
    <n v="248523.74"/>
    <n v="207103.11"/>
    <n v="331364.99"/>
    <n v="258878.89"/>
    <n v="414206.23"/>
    <n v="293396.08"/>
    <n v="469433.73"/>
    <n v="327913.26"/>
    <n v="524661.23"/>
  </r>
  <r>
    <n v="2"/>
    <s v="Region II - Northeast"/>
    <x v="12"/>
    <s v="NY"/>
    <x v="72"/>
    <n v="1"/>
    <x v="0"/>
    <n v="101131.32"/>
    <n v="176979.81"/>
    <n v="131130.10999999999"/>
    <n v="229477.7"/>
    <n v="157049.26"/>
    <n v="274836.21000000002"/>
    <n v="187543.33"/>
    <n v="328200.83"/>
    <n v="220667.66"/>
    <n v="386168.41"/>
    <n v="241855.68"/>
    <n v="423247.43"/>
    <n v="261987.61"/>
    <n v="458478.31"/>
  </r>
  <r>
    <n v="2"/>
    <s v="Region II - Northeast"/>
    <x v="12"/>
    <s v="NY"/>
    <x v="72"/>
    <n v="2"/>
    <x v="1"/>
    <n v="87796.82"/>
    <n v="153644.44"/>
    <n v="115223.49"/>
    <n v="201641.11"/>
    <n v="140150.59"/>
    <n v="245263.52"/>
    <n v="172117.15"/>
    <n v="301205.01"/>
    <n v="204279.3"/>
    <n v="357488.77"/>
    <n v="225155.88"/>
    <n v="394022.78"/>
    <n v="244532.03"/>
    <n v="427931.05"/>
  </r>
  <r>
    <n v="2"/>
    <s v="Region II - Northeast"/>
    <x v="12"/>
    <s v="NY"/>
    <x v="72"/>
    <n v="3"/>
    <x v="2"/>
    <n v="75819.16"/>
    <n v="132683.51999999999"/>
    <n v="103049.84"/>
    <n v="180337.23"/>
    <n v="130094.59"/>
    <n v="227665.53"/>
    <n v="171090.99"/>
    <n v="299409.21999999997"/>
    <n v="211760.16"/>
    <n v="370580.28"/>
    <n v="238405.49"/>
    <n v="417209.59999999998"/>
    <n v="264676.84000000003"/>
    <n v="463184.47"/>
  </r>
  <r>
    <n v="2"/>
    <s v="Region II - Northeast"/>
    <x v="12"/>
    <s v="NY"/>
    <x v="72"/>
    <n v="4"/>
    <x v="3"/>
    <n v="85832.56"/>
    <n v="137332.09"/>
    <n v="120165.58"/>
    <n v="192264.93"/>
    <n v="154498.6"/>
    <n v="247197.77"/>
    <n v="205998.14"/>
    <n v="329597.03000000003"/>
    <n v="257497.67"/>
    <n v="411996.28"/>
    <n v="291830.7"/>
    <n v="466929.12"/>
    <n v="326163.71999999997"/>
    <n v="521861.96"/>
  </r>
  <r>
    <n v="2"/>
    <s v="Region II - Northeast"/>
    <x v="12"/>
    <s v="NY"/>
    <x v="73"/>
    <n v="1"/>
    <x v="0"/>
    <n v="118060.39"/>
    <n v="206605.69"/>
    <n v="152974.76999999999"/>
    <n v="267705.84999999998"/>
    <n v="183135.84"/>
    <n v="320487.71999999997"/>
    <n v="218579.43"/>
    <n v="382514"/>
    <n v="257100.91"/>
    <n v="449926.59"/>
    <n v="281740.03000000003"/>
    <n v="493045.05"/>
    <n v="305101.11"/>
    <n v="533926.93000000005"/>
  </r>
  <r>
    <n v="2"/>
    <s v="Region II - Northeast"/>
    <x v="12"/>
    <s v="NY"/>
    <x v="73"/>
    <n v="2"/>
    <x v="1"/>
    <n v="102964.81"/>
    <n v="180188.42"/>
    <n v="134967.26999999999"/>
    <n v="236192.72"/>
    <n v="164005.26"/>
    <n v="287009.2"/>
    <n v="201115.83"/>
    <n v="351952.7"/>
    <n v="238548.04"/>
    <n v="417459.07"/>
    <n v="262834.59000000003"/>
    <n v="459960.54"/>
    <n v="285340.07"/>
    <n v="499345.12"/>
  </r>
  <r>
    <n v="2"/>
    <s v="Region II - Northeast"/>
    <x v="12"/>
    <s v="NY"/>
    <x v="73"/>
    <n v="3"/>
    <x v="2"/>
    <n v="89280.56"/>
    <n v="156240.99"/>
    <n v="121486.78"/>
    <n v="212601.86"/>
    <n v="153482.49"/>
    <n v="268594.36"/>
    <n v="201962.04"/>
    <n v="353433.57"/>
    <n v="250071.15"/>
    <n v="437624.52"/>
    <n v="281614.69"/>
    <n v="492825.71"/>
    <n v="312734.87"/>
    <n v="547286.03"/>
  </r>
  <r>
    <n v="2"/>
    <s v="Region II - Northeast"/>
    <x v="12"/>
    <s v="NY"/>
    <x v="73"/>
    <n v="4"/>
    <x v="3"/>
    <n v="100134.01"/>
    <n v="160214.41"/>
    <n v="140187.60999999999"/>
    <n v="224300.17"/>
    <n v="180241.21"/>
    <n v="288385.94"/>
    <n v="240321.61"/>
    <n v="384514.58"/>
    <n v="300402.01"/>
    <n v="480643.23"/>
    <n v="340455.62"/>
    <n v="544729"/>
    <n v="380509.22"/>
    <n v="608814.76"/>
  </r>
  <r>
    <n v="2"/>
    <s v="Region II - Northeast"/>
    <x v="12"/>
    <s v="NY"/>
    <x v="74"/>
    <n v="1"/>
    <x v="0"/>
    <n v="143985.82"/>
    <n v="251975.18"/>
    <n v="186585.59"/>
    <n v="326524.78000000003"/>
    <n v="223386.65"/>
    <n v="390926.64"/>
    <n v="266640.33"/>
    <n v="466620.58"/>
    <n v="313646.52"/>
    <n v="548881.41"/>
    <n v="343712.84"/>
    <n v="601497.46"/>
    <n v="372228.29"/>
    <n v="651399.5"/>
  </r>
  <r>
    <n v="2"/>
    <s v="Region II - Northeast"/>
    <x v="12"/>
    <s v="NY"/>
    <x v="74"/>
    <n v="2"/>
    <x v="1"/>
    <n v="125493.71"/>
    <n v="219614"/>
    <n v="164526.39999999999"/>
    <n v="287921.2"/>
    <n v="199951.69"/>
    <n v="349915.45"/>
    <n v="245247.42"/>
    <n v="429182.98"/>
    <n v="290919.25"/>
    <n v="509108.69"/>
    <n v="320553.68"/>
    <n v="560968.93999999994"/>
    <n v="348021.02"/>
    <n v="609036.78"/>
  </r>
  <r>
    <n v="2"/>
    <s v="Region II - Northeast"/>
    <x v="12"/>
    <s v="NY"/>
    <x v="74"/>
    <n v="3"/>
    <x v="2"/>
    <n v="108752.78"/>
    <n v="190317.36"/>
    <n v="147959.03"/>
    <n v="258928.3"/>
    <n v="186907.41"/>
    <n v="327087.96999999997"/>
    <n v="245925.31"/>
    <n v="430369.3"/>
    <n v="304489.43"/>
    <n v="532856.5"/>
    <n v="342883.9"/>
    <n v="600046.81999999995"/>
    <n v="380759.76"/>
    <n v="666329.56999999995"/>
  </r>
  <r>
    <n v="2"/>
    <s v="Region II - Northeast"/>
    <x v="12"/>
    <s v="NY"/>
    <x v="74"/>
    <n v="4"/>
    <x v="3"/>
    <n v="122134.44"/>
    <n v="195415.11"/>
    <n v="170988.22"/>
    <n v="273581.15000000002"/>
    <n v="219841.99"/>
    <n v="351747.2"/>
    <n v="293122.65999999997"/>
    <n v="468996.26"/>
    <n v="366403.32"/>
    <n v="586245.32999999996"/>
    <n v="415257.1"/>
    <n v="664411.37"/>
    <n v="464110.88"/>
    <n v="742577.41"/>
  </r>
  <r>
    <n v="2"/>
    <s v="Region II - Northeast"/>
    <x v="12"/>
    <s v="NY"/>
    <x v="75"/>
    <n v="1"/>
    <x v="0"/>
    <n v="109285.64"/>
    <n v="191249.88"/>
    <n v="141687.76999999999"/>
    <n v="247953.59"/>
    <n v="169682.66"/>
    <n v="296944.65000000002"/>
    <n v="202612.84"/>
    <n v="354572.46"/>
    <n v="238386.44"/>
    <n v="417176.26"/>
    <n v="261268.88"/>
    <n v="457220.54"/>
    <n v="283003.49"/>
    <n v="495256.11"/>
  </r>
  <r>
    <n v="2"/>
    <s v="Region II - Northeast"/>
    <x v="12"/>
    <s v="NY"/>
    <x v="75"/>
    <n v="2"/>
    <x v="1"/>
    <n v="94944.78"/>
    <n v="166153.35999999999"/>
    <n v="124580.64"/>
    <n v="218016.13"/>
    <n v="151508.60999999999"/>
    <n v="265140.06"/>
    <n v="186022.42"/>
    <n v="325539.23"/>
    <n v="220761.21"/>
    <n v="386332.12"/>
    <n v="243308.72"/>
    <n v="425790.25"/>
    <n v="264230.51"/>
    <n v="462403.39"/>
  </r>
  <r>
    <n v="2"/>
    <s v="Region II - Northeast"/>
    <x v="12"/>
    <s v="NY"/>
    <x v="75"/>
    <n v="3"/>
    <x v="2"/>
    <n v="82044.929999999993"/>
    <n v="143578.63"/>
    <n v="111532.2"/>
    <n v="195181.34"/>
    <n v="140819.48000000001"/>
    <n v="246434.09"/>
    <n v="185212.09"/>
    <n v="324121.15999999997"/>
    <n v="229252.79"/>
    <n v="401192.38"/>
    <n v="258110.51"/>
    <n v="451693.39"/>
    <n v="286566.03999999998"/>
    <n v="501490.57"/>
  </r>
  <r>
    <n v="2"/>
    <s v="Region II - Northeast"/>
    <x v="12"/>
    <s v="NY"/>
    <x v="75"/>
    <n v="4"/>
    <x v="3"/>
    <n v="92743.59"/>
    <n v="148389.74"/>
    <n v="129841.02"/>
    <n v="207745.64"/>
    <n v="166938.46"/>
    <n v="267101.53999999998"/>
    <n v="222584.61"/>
    <n v="356135.38"/>
    <n v="278230.76"/>
    <n v="445169.23"/>
    <n v="315328.2"/>
    <n v="504525.12"/>
    <n v="352425.63"/>
    <n v="563881.02"/>
  </r>
  <r>
    <n v="2"/>
    <s v="Region II - Northeast"/>
    <x v="12"/>
    <s v="NY"/>
    <x v="76"/>
    <n v="1"/>
    <x v="0"/>
    <n v="102771.04"/>
    <n v="179849.32"/>
    <n v="133179.17000000001"/>
    <n v="233063.55"/>
    <n v="159448.23000000001"/>
    <n v="279034.40000000002"/>
    <n v="190324.1"/>
    <n v="333067.18"/>
    <n v="223878.21"/>
    <n v="391786.87"/>
    <n v="245340.27"/>
    <n v="429345.47"/>
    <n v="265696.32"/>
    <n v="464968.56"/>
  </r>
  <r>
    <n v="2"/>
    <s v="Region II - Northeast"/>
    <x v="12"/>
    <s v="NY"/>
    <x v="76"/>
    <n v="2"/>
    <x v="1"/>
    <n v="89562.39"/>
    <n v="156734.19"/>
    <n v="117422.61"/>
    <n v="205489.56"/>
    <n v="142708.97"/>
    <n v="249740.7"/>
    <n v="175043.45"/>
    <n v="306326.05"/>
    <n v="207644.45"/>
    <n v="363377.79"/>
    <n v="228798.01"/>
    <n v="400396.53"/>
    <n v="248405.42"/>
    <n v="434709.48"/>
  </r>
  <r>
    <n v="2"/>
    <s v="Region II - Northeast"/>
    <x v="12"/>
    <s v="NY"/>
    <x v="76"/>
    <n v="3"/>
    <x v="2"/>
    <n v="77607.23"/>
    <n v="135812.66"/>
    <n v="105582.37"/>
    <n v="184769.14"/>
    <n v="133373.31"/>
    <n v="233403.3"/>
    <n v="175484.96"/>
    <n v="307098.68"/>
    <n v="217272.48"/>
    <n v="380226.84"/>
    <n v="244667.77"/>
    <n v="428168.6"/>
    <n v="271692.63"/>
    <n v="475462.09"/>
  </r>
  <r>
    <n v="2"/>
    <s v="Region II - Northeast"/>
    <x v="12"/>
    <s v="NY"/>
    <x v="76"/>
    <n v="4"/>
    <x v="3"/>
    <n v="87175.82"/>
    <n v="139481.32"/>
    <n v="122046.15"/>
    <n v="195273.85"/>
    <n v="156916.48000000001"/>
    <n v="251066.37"/>
    <n v="209221.98"/>
    <n v="334755.17"/>
    <n v="261527.47"/>
    <n v="418443.96"/>
    <n v="296397.8"/>
    <n v="474236.48"/>
    <n v="331268.13"/>
    <n v="530029.01"/>
  </r>
  <r>
    <n v="2"/>
    <s v="Region II - Northeast"/>
    <x v="12"/>
    <s v="NY"/>
    <x v="77"/>
    <n v="1"/>
    <x v="0"/>
    <n v="122270.49"/>
    <n v="213973.36"/>
    <n v="158336.99"/>
    <n v="277089.73"/>
    <n v="189488.78"/>
    <n v="331605.36"/>
    <n v="226060.48"/>
    <n v="395605.83"/>
    <n v="265826.21999999997"/>
    <n v="465195.89"/>
    <n v="291260.17"/>
    <n v="509705.3"/>
    <n v="315330.93"/>
    <n v="551829.12"/>
  </r>
  <r>
    <n v="2"/>
    <s v="Region II - Northeast"/>
    <x v="12"/>
    <s v="NY"/>
    <x v="77"/>
    <n v="2"/>
    <x v="1"/>
    <n v="107049.18"/>
    <n v="187336.07"/>
    <n v="140179.43"/>
    <n v="245314"/>
    <n v="170198.78"/>
    <n v="297847.86"/>
    <n v="208451.34"/>
    <n v="364789.85"/>
    <n v="247118.75"/>
    <n v="432457.8"/>
    <n v="272197.19"/>
    <n v="476345.09"/>
    <n v="295405.21999999997"/>
    <n v="516959.13"/>
  </r>
  <r>
    <n v="2"/>
    <s v="Region II - Northeast"/>
    <x v="12"/>
    <s v="NY"/>
    <x v="77"/>
    <n v="3"/>
    <x v="2"/>
    <n v="93138.34"/>
    <n v="162992.1"/>
    <n v="126858.46"/>
    <n v="222002.3"/>
    <n v="160366.31"/>
    <n v="280641.03999999998"/>
    <n v="211118.12"/>
    <n v="369456.71"/>
    <n v="261496.41"/>
    <n v="457618.71"/>
    <n v="294548.32"/>
    <n v="515459.56"/>
    <n v="327173.34000000003"/>
    <n v="572553.35"/>
  </r>
  <r>
    <n v="2"/>
    <s v="Region II - Northeast"/>
    <x v="12"/>
    <s v="NY"/>
    <x v="77"/>
    <n v="4"/>
    <x v="3"/>
    <n v="103646.46"/>
    <n v="165834.32999999999"/>
    <n v="145105.04"/>
    <n v="232168.07"/>
    <n v="186563.62"/>
    <n v="298501.8"/>
    <n v="248751.5"/>
    <n v="398002.4"/>
    <n v="310939.37"/>
    <n v="497503"/>
    <n v="352397.95"/>
    <n v="563836.73"/>
    <n v="393856.53"/>
    <n v="630170.47"/>
  </r>
  <r>
    <n v="2"/>
    <s v="Region II - Northeast"/>
    <x v="12"/>
    <s v="NY"/>
    <x v="78"/>
    <n v="1"/>
    <x v="0"/>
    <n v="140883.64000000001"/>
    <n v="246546.37"/>
    <n v="182598.68"/>
    <n v="319547.69"/>
    <n v="218637.05"/>
    <n v="382614.84"/>
    <n v="261007.18"/>
    <n v="456762.56"/>
    <n v="307046.68"/>
    <n v="537331.68000000005"/>
    <n v="336495.05"/>
    <n v="588866.32999999996"/>
    <n v="364440.05"/>
    <n v="637770.07999999996"/>
  </r>
  <r>
    <n v="2"/>
    <s v="Region II - Northeast"/>
    <x v="12"/>
    <s v="NY"/>
    <x v="78"/>
    <n v="2"/>
    <x v="1"/>
    <n v="122643.1"/>
    <n v="214625.43"/>
    <n v="160839.60999999999"/>
    <n v="281469.33"/>
    <n v="195520.93"/>
    <n v="342161.63"/>
    <n v="239905.32"/>
    <n v="419834.32"/>
    <n v="284628.62"/>
    <n v="498100.09"/>
    <n v="313650.98"/>
    <n v="548889.21"/>
    <n v="340562.13"/>
    <n v="595983.73"/>
  </r>
  <r>
    <n v="2"/>
    <s v="Region II - Northeast"/>
    <x v="12"/>
    <s v="NY"/>
    <x v="78"/>
    <n v="3"/>
    <x v="2"/>
    <n v="106169.82"/>
    <n v="185797.18"/>
    <n v="144401.32"/>
    <n v="252702.31"/>
    <n v="182378.46"/>
    <n v="319162.3"/>
    <n v="239931.4"/>
    <n v="419879.95"/>
    <n v="297036.71999999997"/>
    <n v="519814.26"/>
    <n v="334467.49"/>
    <n v="585318.1"/>
    <n v="371386.69"/>
    <n v="649926.71"/>
  </r>
  <r>
    <n v="2"/>
    <s v="Region II - Northeast"/>
    <x v="12"/>
    <s v="NY"/>
    <x v="78"/>
    <n v="4"/>
    <x v="3"/>
    <n v="119523.83"/>
    <n v="191238.13"/>
    <n v="167333.35999999999"/>
    <n v="267733.38"/>
    <n v="215142.89"/>
    <n v="344228.63"/>
    <n v="286857.19"/>
    <n v="458971.51"/>
    <n v="358571.49"/>
    <n v="573714.39"/>
    <n v="406381.02"/>
    <n v="650209.64"/>
    <n v="454190.55"/>
    <n v="726704.89"/>
  </r>
  <r>
    <n v="2"/>
    <s v="Region II - Northeast"/>
    <x v="12"/>
    <s v="NY"/>
    <x v="79"/>
    <n v="1"/>
    <x v="0"/>
    <n v="110260.62"/>
    <n v="192956.09"/>
    <n v="142979.68"/>
    <n v="250214.43"/>
    <n v="171249.75"/>
    <n v="299687.06"/>
    <n v="204514.43"/>
    <n v="357900.25"/>
    <n v="240645.97"/>
    <n v="421130.45"/>
    <n v="263757.68"/>
    <n v="461575.94"/>
    <n v="285723.18"/>
    <n v="500015.57"/>
  </r>
  <r>
    <n v="2"/>
    <s v="Region II - Northeast"/>
    <x v="12"/>
    <s v="NY"/>
    <x v="79"/>
    <n v="2"/>
    <x v="1"/>
    <n v="95668.14"/>
    <n v="167419.24"/>
    <n v="125572.43"/>
    <n v="219751.75"/>
    <n v="152756.85"/>
    <n v="267324.5"/>
    <n v="187632.95"/>
    <n v="328357.65999999997"/>
    <n v="222711.53"/>
    <n v="389745.18"/>
    <n v="245482.43"/>
    <n v="429594.25"/>
    <n v="266620.84999999998"/>
    <n v="466586.49"/>
  </r>
  <r>
    <n v="2"/>
    <s v="Region II - Northeast"/>
    <x v="12"/>
    <s v="NY"/>
    <x v="79"/>
    <n v="3"/>
    <x v="2"/>
    <n v="82574.86"/>
    <n v="144506"/>
    <n v="112215.66"/>
    <n v="196377.4"/>
    <n v="141652.97"/>
    <n v="247892.7"/>
    <n v="186278.72"/>
    <n v="325987.77"/>
    <n v="230546.39"/>
    <n v="403456.17"/>
    <n v="259546.6"/>
    <n v="454206.55"/>
    <n v="288137.57"/>
    <n v="504240.74"/>
  </r>
  <r>
    <n v="2"/>
    <s v="Region II - Northeast"/>
    <x v="12"/>
    <s v="NY"/>
    <x v="79"/>
    <n v="4"/>
    <x v="3"/>
    <n v="93588.49"/>
    <n v="149741.57999999999"/>
    <n v="131023.88"/>
    <n v="209638.21"/>
    <n v="168459.28"/>
    <n v="269534.84999999998"/>
    <n v="224612.37"/>
    <n v="359379.8"/>
    <n v="280765.46000000002"/>
    <n v="449224.74"/>
    <n v="318200.86"/>
    <n v="509121.38"/>
    <n v="355636.25"/>
    <n v="569018.01"/>
  </r>
  <r>
    <n v="2"/>
    <s v="Region II - Northeast"/>
    <x v="12"/>
    <s v="NY"/>
    <x v="80"/>
    <n v="1"/>
    <x v="0"/>
    <n v="109906.07"/>
    <n v="192335.62"/>
    <n v="142417.10999999999"/>
    <n v="249229.95"/>
    <n v="170502.44"/>
    <n v="298379.27"/>
    <n v="203509.92"/>
    <n v="356142.36"/>
    <n v="239382.13"/>
    <n v="418918.73"/>
    <n v="262326.82"/>
    <n v="459071.93"/>
    <n v="284085.21000000002"/>
    <n v="497149.12"/>
  </r>
  <r>
    <n v="2"/>
    <s v="Region II - Northeast"/>
    <x v="12"/>
    <s v="NY"/>
    <x v="80"/>
    <n v="2"/>
    <x v="1"/>
    <n v="95816.85"/>
    <n v="167679.49"/>
    <n v="125610.11"/>
    <n v="219817.7"/>
    <n v="152647.23000000001"/>
    <n v="267132.65999999997"/>
    <n v="187210.56"/>
    <n v="327618.48"/>
    <n v="222066.12"/>
    <n v="388615.71"/>
    <n v="244681.75"/>
    <n v="428193.06"/>
    <n v="265641.58"/>
    <n v="464872.77"/>
  </r>
  <r>
    <n v="2"/>
    <s v="Region II - Northeast"/>
    <x v="12"/>
    <s v="NY"/>
    <x v="80"/>
    <n v="3"/>
    <x v="2"/>
    <n v="83054.78"/>
    <n v="145345.87"/>
    <n v="113004.42"/>
    <n v="197757.74"/>
    <n v="142757.59"/>
    <n v="249825.78"/>
    <n v="187840.93"/>
    <n v="328721.62"/>
    <n v="232578.52"/>
    <n v="407012.41"/>
    <n v="261909.66"/>
    <n v="458341.9"/>
    <n v="290845.65999999997"/>
    <n v="508979.91"/>
  </r>
  <r>
    <n v="2"/>
    <s v="Region II - Northeast"/>
    <x v="12"/>
    <s v="NY"/>
    <x v="80"/>
    <n v="4"/>
    <x v="3"/>
    <n v="93222.97"/>
    <n v="149156.76"/>
    <n v="130512.16"/>
    <n v="208819.46"/>
    <n v="167801.35"/>
    <n v="268482.15999999997"/>
    <n v="223735.13"/>
    <n v="357976.22"/>
    <n v="279668.92"/>
    <n v="447470.27"/>
    <n v="316958.11"/>
    <n v="507132.98"/>
    <n v="354247.3"/>
    <n v="566795.68000000005"/>
  </r>
  <r>
    <n v="2"/>
    <s v="Region II - Northeast"/>
    <x v="12"/>
    <s v="NY"/>
    <x v="81"/>
    <n v="1"/>
    <x v="0"/>
    <n v="135432.63"/>
    <n v="237007.11"/>
    <n v="175437.57"/>
    <n v="307015.75"/>
    <n v="209993.87"/>
    <n v="367489.27"/>
    <n v="250584.22"/>
    <n v="438522.38"/>
    <n v="294708.59000000003"/>
    <n v="515740.03"/>
    <n v="322930.92"/>
    <n v="565129.1"/>
    <n v="349667.13"/>
    <n v="611917.48"/>
  </r>
  <r>
    <n v="2"/>
    <s v="Region II - Northeast"/>
    <x v="12"/>
    <s v="NY"/>
    <x v="81"/>
    <n v="2"/>
    <x v="1"/>
    <n v="118324.34"/>
    <n v="207067.59"/>
    <n v="155029.07"/>
    <n v="271300.88"/>
    <n v="188312.54"/>
    <n v="329546.95"/>
    <n v="230792.13"/>
    <n v="403886.24"/>
    <n v="273682"/>
    <n v="478943.51"/>
    <n v="301504.76"/>
    <n v="527633.31999999995"/>
    <n v="327271.28999999998"/>
    <n v="572724.76"/>
  </r>
  <r>
    <n v="2"/>
    <s v="Region II - Northeast"/>
    <x v="12"/>
    <s v="NY"/>
    <x v="81"/>
    <n v="3"/>
    <x v="2"/>
    <n v="102758.63"/>
    <n v="179827.6"/>
    <n v="139888.6"/>
    <n v="244805.06"/>
    <n v="176780.01"/>
    <n v="309365.02"/>
    <n v="232667.89"/>
    <n v="407168.81"/>
    <n v="288135.95"/>
    <n v="504237.91"/>
    <n v="324514.89"/>
    <n v="567901.06000000006"/>
    <n v="360414.02"/>
    <n v="630724.54"/>
  </r>
  <r>
    <n v="2"/>
    <s v="Region II - Northeast"/>
    <x v="12"/>
    <s v="NY"/>
    <x v="81"/>
    <n v="4"/>
    <x v="3"/>
    <n v="114838.92"/>
    <n v="183742.27"/>
    <n v="160774.48000000001"/>
    <n v="257239.18"/>
    <n v="206710.05"/>
    <n v="330736.08"/>
    <n v="275613.40000000002"/>
    <n v="440981.44"/>
    <n v="344516.75"/>
    <n v="551226.80000000005"/>
    <n v="390452.31"/>
    <n v="624723.71"/>
    <n v="436387.88"/>
    <n v="698220.62"/>
  </r>
  <r>
    <n v="2"/>
    <s v="Region II - Northeast"/>
    <x v="12"/>
    <s v="NY"/>
    <x v="82"/>
    <n v="1"/>
    <x v="0"/>
    <n v="107734.55"/>
    <n v="188535.47"/>
    <n v="139694.31"/>
    <n v="244465.05"/>
    <n v="167307.85999999999"/>
    <n v="292788.75"/>
    <n v="199796.26"/>
    <n v="349643.45"/>
    <n v="235086.52"/>
    <n v="411401.4"/>
    <n v="257659.99"/>
    <n v="450904.97"/>
    <n v="279109.37"/>
    <n v="488441.4"/>
  </r>
  <r>
    <n v="2"/>
    <s v="Region II - Northeast"/>
    <x v="12"/>
    <s v="NY"/>
    <x v="82"/>
    <n v="2"/>
    <x v="1"/>
    <n v="93519.47"/>
    <n v="163659.07"/>
    <n v="122737.25"/>
    <n v="214790.19"/>
    <n v="149293.23000000001"/>
    <n v="261263.15"/>
    <n v="183351.37"/>
    <n v="320864.89"/>
    <n v="217615.9"/>
    <n v="380827.82"/>
    <n v="239857.37"/>
    <n v="419750.39"/>
    <n v="260501.07"/>
    <n v="455876.87"/>
  </r>
  <r>
    <n v="2"/>
    <s v="Region II - Northeast"/>
    <x v="12"/>
    <s v="NY"/>
    <x v="82"/>
    <n v="3"/>
    <x v="2"/>
    <n v="80753.45"/>
    <n v="141318.54"/>
    <n v="109753.34"/>
    <n v="192068.35"/>
    <n v="138555.01"/>
    <n v="242471.26"/>
    <n v="182215.14"/>
    <n v="318876.49"/>
    <n v="225526.43"/>
    <n v="394671.26"/>
    <n v="253902.3"/>
    <n v="444329.03"/>
    <n v="281879.51"/>
    <n v="493289.14"/>
  </r>
  <r>
    <n v="2"/>
    <s v="Region II - Northeast"/>
    <x v="12"/>
    <s v="NY"/>
    <x v="82"/>
    <n v="4"/>
    <x v="3"/>
    <n v="91438.28"/>
    <n v="146301.25"/>
    <n v="128013.59"/>
    <n v="204821.75"/>
    <n v="164588.91"/>
    <n v="263342.26"/>
    <n v="219451.88"/>
    <n v="351123.01"/>
    <n v="274314.84999999998"/>
    <n v="438903.76"/>
    <n v="310890.15999999997"/>
    <n v="497424.26"/>
    <n v="347465.47"/>
    <n v="555944.76"/>
  </r>
  <r>
    <n v="2"/>
    <s v="Region II - Northeast"/>
    <x v="12"/>
    <s v="NY"/>
    <x v="83"/>
    <n v="1"/>
    <x v="0"/>
    <n v="105252.8"/>
    <n v="184192.4"/>
    <n v="136436.74"/>
    <n v="238764.3"/>
    <n v="163378.04999999999"/>
    <n v="285911.58"/>
    <n v="195060.19"/>
    <n v="341355.33"/>
    <n v="229482.37"/>
    <n v="401594.15"/>
    <n v="251500.14"/>
    <n v="440125.24"/>
    <n v="272402.84999999998"/>
    <n v="476705"/>
  </r>
  <r>
    <n v="2"/>
    <s v="Region II - Northeast"/>
    <x v="12"/>
    <s v="NY"/>
    <x v="83"/>
    <n v="2"/>
    <x v="1"/>
    <n v="91540.93"/>
    <n v="160196.63"/>
    <n v="120079.93"/>
    <n v="210139.88"/>
    <n v="146001.1"/>
    <n v="255501.93"/>
    <n v="179197.42"/>
    <n v="313595.48"/>
    <n v="212630.18"/>
    <n v="372102.81"/>
    <n v="234327.7"/>
    <n v="410073.47"/>
    <n v="254453.25"/>
    <n v="445293.18"/>
  </r>
  <r>
    <n v="2"/>
    <s v="Region II - Northeast"/>
    <x v="12"/>
    <s v="NY"/>
    <x v="83"/>
    <n v="3"/>
    <x v="2"/>
    <n v="79180.34"/>
    <n v="138565.6"/>
    <n v="107667.86"/>
    <n v="188418.75"/>
    <n v="135964.16"/>
    <n v="237937.28"/>
    <n v="178850.05"/>
    <n v="312987.59000000003"/>
    <n v="221399.46"/>
    <n v="387449.05"/>
    <n v="249285.04"/>
    <n v="436248.82"/>
    <n v="276786.07"/>
    <n v="484375.63"/>
  </r>
  <r>
    <n v="2"/>
    <s v="Region II - Northeast"/>
    <x v="12"/>
    <s v="NY"/>
    <x v="83"/>
    <n v="4"/>
    <x v="3"/>
    <n v="89307.06"/>
    <n v="142891.29"/>
    <n v="125029.88"/>
    <n v="200047.81"/>
    <n v="160752.70000000001"/>
    <n v="257204.32"/>
    <n v="214336.93"/>
    <n v="342939.1"/>
    <n v="267921.15999999997"/>
    <n v="428673.87"/>
    <n v="303643.99"/>
    <n v="485830.39"/>
    <n v="339366.81"/>
    <n v="542986.9"/>
  </r>
  <r>
    <n v="2"/>
    <s v="Region II - Northeast"/>
    <x v="12"/>
    <s v="NY"/>
    <x v="84"/>
    <n v="1"/>
    <x v="0"/>
    <n v="101175.63"/>
    <n v="177057.36"/>
    <n v="131157.91"/>
    <n v="229526.34"/>
    <n v="157061.34"/>
    <n v="274857.34999999998"/>
    <n v="187525.43"/>
    <n v="328169.49"/>
    <n v="220622.97"/>
    <n v="386090.2"/>
    <n v="241793.52"/>
    <n v="423138.66"/>
    <n v="261894.9"/>
    <n v="458316.08"/>
  </r>
  <r>
    <n v="2"/>
    <s v="Region II - Northeast"/>
    <x v="12"/>
    <s v="NY"/>
    <x v="84"/>
    <n v="2"/>
    <x v="1"/>
    <n v="87966.95"/>
    <n v="153942.17000000001"/>
    <n v="115401.35"/>
    <n v="201952.36"/>
    <n v="140322.09"/>
    <n v="245563.65"/>
    <n v="172244.78"/>
    <n v="301428.36"/>
    <n v="204389.21"/>
    <n v="357681.12"/>
    <n v="225251.27"/>
    <n v="394189.72"/>
    <n v="244604"/>
    <n v="428056.99"/>
  </r>
  <r>
    <n v="2"/>
    <s v="Region II - Northeast"/>
    <x v="12"/>
    <s v="NY"/>
    <x v="84"/>
    <n v="3"/>
    <x v="2"/>
    <n v="76067.45"/>
    <n v="133118.04"/>
    <n v="103426.68"/>
    <n v="180996.68"/>
    <n v="130601.71"/>
    <n v="228552.99"/>
    <n v="171789.49"/>
    <n v="300631.61"/>
    <n v="212653.14"/>
    <n v="372142.99"/>
    <n v="239432.52"/>
    <n v="419006.91"/>
    <n v="265841.46000000002"/>
    <n v="465222.56"/>
  </r>
  <r>
    <n v="2"/>
    <s v="Region II - Northeast"/>
    <x v="12"/>
    <s v="NY"/>
    <x v="84"/>
    <n v="4"/>
    <x v="3"/>
    <n v="85851.54"/>
    <n v="137362.46"/>
    <n v="120192.15"/>
    <n v="192307.44"/>
    <n v="154532.76999999999"/>
    <n v="247252.43"/>
    <n v="206043.69"/>
    <n v="329669.90000000002"/>
    <n v="257554.61"/>
    <n v="412087.38"/>
    <n v="291895.21999999997"/>
    <n v="467032.36"/>
    <n v="326235.84000000003"/>
    <n v="521977.35"/>
  </r>
  <r>
    <n v="2"/>
    <s v="Region II - Northeast"/>
    <x v="12"/>
    <s v="NY"/>
    <x v="85"/>
    <n v="1"/>
    <x v="0"/>
    <n v="135521.31"/>
    <n v="237162.3"/>
    <n v="175833.36"/>
    <n v="307708.38"/>
    <n v="210668.7"/>
    <n v="368670.23"/>
    <n v="251696.16"/>
    <n v="440468.28"/>
    <n v="296240.59000000003"/>
    <n v="518421.03"/>
    <n v="324734.71999999997"/>
    <n v="568285.76"/>
    <n v="351861.37"/>
    <n v="615757.39"/>
  </r>
  <r>
    <n v="2"/>
    <s v="Region II - Northeast"/>
    <x v="12"/>
    <s v="NY"/>
    <x v="85"/>
    <n v="2"/>
    <x v="1"/>
    <n v="117154.84"/>
    <n v="205020.97"/>
    <n v="153924.24"/>
    <n v="269367.40999999997"/>
    <n v="187393.16"/>
    <n v="327938.03000000003"/>
    <n v="230448.78"/>
    <n v="403285.36"/>
    <n v="273667.93"/>
    <n v="478918.88"/>
    <n v="301733.09999999998"/>
    <n v="528032.93000000005"/>
    <n v="327818.77"/>
    <n v="573682.85"/>
  </r>
  <r>
    <n v="2"/>
    <s v="Region II - Northeast"/>
    <x v="12"/>
    <s v="NY"/>
    <x v="85"/>
    <n v="3"/>
    <x v="2"/>
    <n v="100788.93"/>
    <n v="176380.62"/>
    <n v="136838.85"/>
    <n v="239467.99"/>
    <n v="172632.67"/>
    <n v="302107.17"/>
    <n v="226914.66"/>
    <n v="397100.66"/>
    <n v="280745.96000000002"/>
    <n v="491305.43"/>
    <n v="315989.63"/>
    <n v="552981.85"/>
    <n v="350718.21"/>
    <n v="613756.87"/>
  </r>
  <r>
    <n v="2"/>
    <s v="Region II - Northeast"/>
    <x v="12"/>
    <s v="NY"/>
    <x v="85"/>
    <n v="4"/>
    <x v="3"/>
    <n v="115090.56"/>
    <n v="184144.91"/>
    <n v="161126.79"/>
    <n v="257802.87"/>
    <n v="207163.02"/>
    <n v="331460.83"/>
    <n v="276217.36"/>
    <n v="441947.77"/>
    <n v="345271.69"/>
    <n v="552434.72"/>
    <n v="391307.92"/>
    <n v="626092.68000000005"/>
    <n v="437344.15"/>
    <n v="699750.64"/>
  </r>
  <r>
    <n v="2"/>
    <s v="Region II - Northeast"/>
    <x v="13"/>
    <s v="PR"/>
    <x v="86"/>
    <n v="1"/>
    <x v="0"/>
    <n v="104721"/>
    <n v="183261.75"/>
    <n v="135762.99"/>
    <n v="237585.24"/>
    <n v="162582.42000000001"/>
    <n v="284519.24"/>
    <n v="194127.3"/>
    <n v="339722.77"/>
    <n v="228397.29"/>
    <n v="399695.26"/>
    <n v="250317.89"/>
    <n v="438056.3"/>
    <n v="271135.71999999997"/>
    <n v="474487.5"/>
  </r>
  <r>
    <n v="2"/>
    <s v="Region II - Northeast"/>
    <x v="13"/>
    <s v="PR"/>
    <x v="86"/>
    <n v="2"/>
    <x v="1"/>
    <n v="91009.12"/>
    <n v="159265.96"/>
    <n v="119406.18"/>
    <n v="208960.81"/>
    <n v="145205.48000000001"/>
    <n v="254109.58"/>
    <n v="178264.52"/>
    <n v="311962.92"/>
    <n v="211545.1"/>
    <n v="370203.93"/>
    <n v="233145.45"/>
    <n v="408004.54"/>
    <n v="253186.11"/>
    <n v="443075.69"/>
  </r>
  <r>
    <n v="2"/>
    <s v="Region II - Northeast"/>
    <x v="13"/>
    <s v="PR"/>
    <x v="86"/>
    <n v="3"/>
    <x v="2"/>
    <n v="78667.08"/>
    <n v="137667.4"/>
    <n v="106949.29"/>
    <n v="187161.26"/>
    <n v="135040.29999999999"/>
    <n v="236320.52"/>
    <n v="177618.23"/>
    <n v="310831.90000000002"/>
    <n v="219859.68"/>
    <n v="384754.45"/>
    <n v="247539.96"/>
    <n v="433194.93"/>
    <n v="274835.69"/>
    <n v="480962.45"/>
  </r>
  <r>
    <n v="2"/>
    <s v="Region II - Northeast"/>
    <x v="13"/>
    <s v="PR"/>
    <x v="86"/>
    <n v="4"/>
    <x v="3"/>
    <n v="88865.63"/>
    <n v="142185.01"/>
    <n v="124411.88"/>
    <n v="199059.01"/>
    <n v="159958.13"/>
    <n v="255933.01"/>
    <n v="213277.5"/>
    <n v="341244.01"/>
    <n v="266596.88"/>
    <n v="426555.02"/>
    <n v="302143.13"/>
    <n v="483429.02"/>
    <n v="337689.38"/>
    <n v="540303.02"/>
  </r>
  <r>
    <n v="2"/>
    <s v="Region II - Northeast"/>
    <x v="14"/>
    <s v="VI"/>
    <x v="87"/>
    <n v="1"/>
    <x v="0"/>
    <n v="131355.48000000001"/>
    <n v="229872.08"/>
    <n v="170158.75"/>
    <n v="297777.82"/>
    <n v="203677.18"/>
    <n v="356435.06"/>
    <n v="243049.47"/>
    <n v="425336.57"/>
    <n v="285849.21000000002"/>
    <n v="500236.13"/>
    <n v="313224.33"/>
    <n v="548142.56999999995"/>
    <n v="339159.2"/>
    <n v="593528.6"/>
  </r>
  <r>
    <n v="2"/>
    <s v="Region II - Northeast"/>
    <x v="14"/>
    <s v="VI"/>
    <x v="87"/>
    <n v="2"/>
    <x v="1"/>
    <n v="114750.37"/>
    <n v="200813.14"/>
    <n v="150350.5"/>
    <n v="263113.38"/>
    <n v="182633.54"/>
    <n v="319608.69"/>
    <n v="223839.51"/>
    <n v="391719.14"/>
    <n v="265441.06"/>
    <n v="464521.85"/>
    <n v="292428.34999999998"/>
    <n v="511749.61"/>
    <n v="317422.06"/>
    <n v="555488.61"/>
  </r>
  <r>
    <n v="2"/>
    <s v="Region II - Northeast"/>
    <x v="14"/>
    <s v="VI"/>
    <x v="87"/>
    <n v="3"/>
    <x v="2"/>
    <n v="99645.74"/>
    <n v="174380.05"/>
    <n v="135647.43"/>
    <n v="237383.01"/>
    <n v="171417.57"/>
    <n v="299980.74"/>
    <n v="225607.35"/>
    <n v="394812.86"/>
    <n v="279389.64"/>
    <n v="488931.88"/>
    <n v="314662.39"/>
    <n v="550659.18000000005"/>
    <n v="349469.44"/>
    <n v="611571.51"/>
  </r>
  <r>
    <n v="2"/>
    <s v="Region II - Northeast"/>
    <x v="14"/>
    <s v="VI"/>
    <x v="87"/>
    <n v="4"/>
    <x v="3"/>
    <n v="111383.4"/>
    <n v="178213.45"/>
    <n v="155936.76999999999"/>
    <n v="249498.83"/>
    <n v="200490.13"/>
    <n v="320784.21000000002"/>
    <n v="267320.17"/>
    <n v="427712.28"/>
    <n v="334150.21000000002"/>
    <n v="534640.35"/>
    <n v="378703.58"/>
    <n v="605925.73"/>
    <n v="423256.94"/>
    <n v="677211.11"/>
  </r>
  <r>
    <n v="2"/>
    <s v="Region II - Northeast"/>
    <x v="14"/>
    <s v="VI"/>
    <x v="88"/>
    <n v="1"/>
    <x v="0"/>
    <n v="138667.81"/>
    <n v="242668.66"/>
    <n v="179848.07"/>
    <n v="314734.13"/>
    <n v="215430.38"/>
    <n v="377003.16"/>
    <n v="257311.41"/>
    <n v="450294.96"/>
    <n v="302795.74"/>
    <n v="529892.54"/>
    <n v="331890.34999999998"/>
    <n v="580808.12"/>
    <n v="359556.9"/>
    <n v="629224.56999999995"/>
  </r>
  <r>
    <n v="2"/>
    <s v="Region II - Northeast"/>
    <x v="14"/>
    <s v="VI"/>
    <x v="88"/>
    <n v="2"/>
    <x v="1"/>
    <n v="120175.58"/>
    <n v="210307.27"/>
    <n v="157788.88"/>
    <n v="276130.55"/>
    <n v="191995.42"/>
    <n v="335991.98"/>
    <n v="235918.5"/>
    <n v="412857.37"/>
    <n v="280068.46999999997"/>
    <n v="490119.83"/>
    <n v="308731.19"/>
    <n v="540279.59"/>
    <n v="335349.63"/>
    <n v="586861.85"/>
  </r>
  <r>
    <n v="2"/>
    <s v="Region II - Northeast"/>
    <x v="14"/>
    <s v="VI"/>
    <x v="88"/>
    <n v="3"/>
    <x v="2"/>
    <n v="103620.18"/>
    <n v="181335.32"/>
    <n v="140773.4"/>
    <n v="246353.44"/>
    <n v="177668.74"/>
    <n v="310920.3"/>
    <n v="233607.09"/>
    <n v="408812.4"/>
    <n v="289091.64"/>
    <n v="505910.37"/>
    <n v="325433.08"/>
    <n v="569507.88"/>
    <n v="361255.89"/>
    <n v="632197.81999999995"/>
  </r>
  <r>
    <n v="2"/>
    <s v="Region II - Northeast"/>
    <x v="14"/>
    <s v="VI"/>
    <x v="88"/>
    <n v="4"/>
    <x v="3"/>
    <n v="117720.15"/>
    <n v="188352.25"/>
    <n v="164808.22"/>
    <n v="263693.15000000002"/>
    <n v="211896.28"/>
    <n v="339034.05"/>
    <n v="282528.37"/>
    <n v="452045.4"/>
    <n v="353160.46"/>
    <n v="565056.75"/>
    <n v="400248.53"/>
    <n v="640397.65"/>
    <n v="447336.59"/>
    <n v="715738.55"/>
  </r>
  <r>
    <n v="2"/>
    <s v="Region II - Northeast"/>
    <x v="14"/>
    <s v="VI"/>
    <x v="89"/>
    <n v="1"/>
    <x v="0"/>
    <n v="132330.45000000001"/>
    <n v="231578.29"/>
    <n v="171450.66"/>
    <n v="300038.65999999997"/>
    <n v="205244.27"/>
    <n v="359177.47"/>
    <n v="244951.06"/>
    <n v="428664.36"/>
    <n v="288108.75"/>
    <n v="504190.31"/>
    <n v="315713.13"/>
    <n v="552497.97"/>
    <n v="341878.89"/>
    <n v="598288.06000000006"/>
  </r>
  <r>
    <n v="2"/>
    <s v="Region II - Northeast"/>
    <x v="14"/>
    <s v="VI"/>
    <x v="89"/>
    <n v="2"/>
    <x v="1"/>
    <n v="115473.73"/>
    <n v="202079.02"/>
    <n v="151342.28"/>
    <n v="264849"/>
    <n v="183881.79"/>
    <n v="321793.13"/>
    <n v="225450.04"/>
    <n v="394537.57"/>
    <n v="267391.38"/>
    <n v="467934.91"/>
    <n v="294602.06"/>
    <n v="515553.6"/>
    <n v="319812.40000000002"/>
    <n v="559671.71"/>
  </r>
  <r>
    <n v="2"/>
    <s v="Region II - Northeast"/>
    <x v="14"/>
    <s v="VI"/>
    <x v="89"/>
    <n v="3"/>
    <x v="2"/>
    <n v="100175.67"/>
    <n v="175307.42"/>
    <n v="136330.89000000001"/>
    <n v="238579.06"/>
    <n v="172251.06"/>
    <n v="301439.34999999998"/>
    <n v="226673.98"/>
    <n v="396679.46"/>
    <n v="280683.24"/>
    <n v="491195.67"/>
    <n v="316098.48"/>
    <n v="553172.34"/>
    <n v="351040.96"/>
    <n v="614321.68999999994"/>
  </r>
  <r>
    <n v="2"/>
    <s v="Region II - Northeast"/>
    <x v="14"/>
    <s v="VI"/>
    <x v="89"/>
    <n v="4"/>
    <x v="3"/>
    <n v="112228.3"/>
    <n v="179565.29"/>
    <n v="157119.63"/>
    <n v="251391.4"/>
    <n v="202010.95"/>
    <n v="323217.52"/>
    <n v="269347.93"/>
    <n v="430956.69"/>
    <n v="336684.91"/>
    <n v="538695.87"/>
    <n v="381576.23"/>
    <n v="610521.98"/>
    <n v="426467.56"/>
    <n v="682348.1"/>
  </r>
  <r>
    <n v="3"/>
    <s v="Region III -"/>
    <x v="15"/>
    <s v="DE"/>
    <x v="90"/>
    <n v="1"/>
    <x v="0"/>
    <n v="107380"/>
    <n v="187915"/>
    <n v="139131.75"/>
    <n v="243480.56"/>
    <n v="166560.54999999999"/>
    <n v="291480.96999999997"/>
    <n v="198791.75"/>
    <n v="347885.56"/>
    <n v="233822.68"/>
    <n v="409189.68"/>
    <n v="256229.12"/>
    <n v="448400.96"/>
    <n v="277471.40000000002"/>
    <n v="485574.96"/>
  </r>
  <r>
    <n v="3"/>
    <s v="Region III -"/>
    <x v="15"/>
    <s v="DE"/>
    <x v="90"/>
    <n v="2"/>
    <x v="1"/>
    <n v="93668.18"/>
    <n v="163919.32"/>
    <n v="122774.94"/>
    <n v="214856.14"/>
    <n v="149183.60999999999"/>
    <n v="261071.31"/>
    <n v="182928.98"/>
    <n v="320125.71999999997"/>
    <n v="216970.48"/>
    <n v="379698.35"/>
    <n v="239056.69"/>
    <n v="418349.2"/>
    <n v="259521.8"/>
    <n v="454163.14"/>
  </r>
  <r>
    <n v="3"/>
    <s v="Region III -"/>
    <x v="15"/>
    <s v="DE"/>
    <x v="90"/>
    <n v="3"/>
    <x v="2"/>
    <n v="81233.38"/>
    <n v="142158.41"/>
    <n v="110542.11"/>
    <n v="193448.69"/>
    <n v="139659.62"/>
    <n v="244404.34"/>
    <n v="183777.34"/>
    <n v="321610.34000000003"/>
    <n v="227558.57"/>
    <n v="398227.49"/>
    <n v="256265.36"/>
    <n v="448464.38"/>
    <n v="284587.61"/>
    <n v="498028.31"/>
  </r>
  <r>
    <n v="3"/>
    <s v="Region III -"/>
    <x v="15"/>
    <s v="DE"/>
    <x v="90"/>
    <n v="4"/>
    <x v="3"/>
    <n v="91072.77"/>
    <n v="145716.43"/>
    <n v="127501.87"/>
    <n v="204003"/>
    <n v="163930.98000000001"/>
    <n v="262289.57"/>
    <n v="218574.64"/>
    <n v="349719.43"/>
    <n v="273218.3"/>
    <n v="437149.29"/>
    <n v="309647.40999999997"/>
    <n v="495435.86"/>
    <n v="346076.52"/>
    <n v="553722.43000000005"/>
  </r>
  <r>
    <n v="3"/>
    <s v="Region III -"/>
    <x v="15"/>
    <s v="DE"/>
    <x v="91"/>
    <n v="1"/>
    <x v="0"/>
    <n v="108798.16"/>
    <n v="190396.77"/>
    <n v="141041.81"/>
    <n v="246823.17"/>
    <n v="168899.11"/>
    <n v="295573.44"/>
    <n v="201662.04"/>
    <n v="352908.57"/>
    <n v="237256.67"/>
    <n v="415199.17"/>
    <n v="260024.48"/>
    <n v="455042.84"/>
    <n v="281643.65000000002"/>
    <n v="492876.38"/>
  </r>
  <r>
    <n v="3"/>
    <s v="Region III -"/>
    <x v="15"/>
    <s v="DE"/>
    <x v="91"/>
    <n v="2"/>
    <x v="1"/>
    <n v="94583.09"/>
    <n v="165520.42000000001"/>
    <n v="124084.75"/>
    <n v="217148.31"/>
    <n v="150884.48000000001"/>
    <n v="264047.84000000003"/>
    <n v="185217.15"/>
    <n v="324130.01"/>
    <n v="219786.05"/>
    <n v="384625.59"/>
    <n v="242221.86"/>
    <n v="423888.26"/>
    <n v="263035.34000000003"/>
    <n v="460311.85"/>
  </r>
  <r>
    <n v="3"/>
    <s v="Region III -"/>
    <x v="15"/>
    <s v="DE"/>
    <x v="91"/>
    <n v="3"/>
    <x v="2"/>
    <n v="81779.97"/>
    <n v="143114.95000000001"/>
    <n v="111190.47"/>
    <n v="194583.32"/>
    <n v="140402.74"/>
    <n v="245704.79"/>
    <n v="184678.78"/>
    <n v="323187.86"/>
    <n v="228605.99"/>
    <n v="400060.48"/>
    <n v="257392.46"/>
    <n v="450436.81"/>
    <n v="285780.28000000003"/>
    <n v="500115.48"/>
  </r>
  <r>
    <n v="3"/>
    <s v="Region III -"/>
    <x v="15"/>
    <s v="DE"/>
    <x v="91"/>
    <n v="4"/>
    <x v="3"/>
    <n v="92321.14"/>
    <n v="147713.82"/>
    <n v="129249.59"/>
    <n v="206799.35"/>
    <n v="166178.04999999999"/>
    <n v="265884.88"/>
    <n v="221570.73"/>
    <n v="354513.18"/>
    <n v="276963.40999999997"/>
    <n v="443141.47"/>
    <n v="313891.87"/>
    <n v="502227"/>
    <n v="350820.32"/>
    <n v="561312.53"/>
  </r>
  <r>
    <n v="3"/>
    <s v="Region III -"/>
    <x v="16"/>
    <s v="DC"/>
    <x v="92"/>
    <n v="1"/>
    <x v="0"/>
    <n v="101574.5"/>
    <n v="177755.38"/>
    <n v="131748.28"/>
    <n v="230559.49"/>
    <n v="157820.74"/>
    <n v="276186.28999999998"/>
    <n v="188512.04"/>
    <n v="329896.07"/>
    <n v="221842.14"/>
    <n v="388223.74"/>
    <n v="243162.25"/>
    <n v="425533.93"/>
    <n v="263440.18"/>
    <n v="461020.31"/>
  </r>
  <r>
    <n v="3"/>
    <s v="Region III -"/>
    <x v="16"/>
    <s v="DC"/>
    <x v="92"/>
    <n v="2"/>
    <x v="1"/>
    <n v="87988.37"/>
    <n v="153979.65"/>
    <n v="115541.53"/>
    <n v="202197.67"/>
    <n v="140603.22"/>
    <n v="246055.63"/>
    <n v="172794.8"/>
    <n v="302390.90000000002"/>
    <n v="205144.55"/>
    <n v="359002.97"/>
    <n v="226147.35"/>
    <n v="395757.87"/>
    <n v="245655.25"/>
    <n v="429896.68"/>
  </r>
  <r>
    <n v="3"/>
    <s v="Region III -"/>
    <x v="16"/>
    <s v="DC"/>
    <x v="92"/>
    <n v="3"/>
    <x v="2"/>
    <n v="75835.820000000007"/>
    <n v="132712.69"/>
    <n v="103014.75"/>
    <n v="180275.81"/>
    <n v="130004.22"/>
    <n v="227507.38"/>
    <n v="170925.8"/>
    <n v="299120.15000000002"/>
    <n v="211513.99"/>
    <n v="370149.49"/>
    <n v="238096.51"/>
    <n v="416668.88"/>
    <n v="264297.99"/>
    <n v="462521.49"/>
  </r>
  <r>
    <n v="3"/>
    <s v="Region III -"/>
    <x v="16"/>
    <s v="DC"/>
    <x v="92"/>
    <n v="4"/>
    <x v="3"/>
    <n v="86236.03"/>
    <n v="137977.66"/>
    <n v="120730.45"/>
    <n v="193168.72"/>
    <n v="155224.85999999999"/>
    <n v="248359.78"/>
    <n v="206966.48"/>
    <n v="331146.38"/>
    <n v="258708.1"/>
    <n v="413932.97"/>
    <n v="293202.52"/>
    <n v="469124.03"/>
    <n v="327696.93"/>
    <n v="524315.1"/>
  </r>
  <r>
    <n v="3"/>
    <s v="Region III -"/>
    <x v="17"/>
    <s v="MD"/>
    <x v="93"/>
    <n v="1"/>
    <x v="0"/>
    <n v="97231.42"/>
    <n v="170154.98"/>
    <n v="125962.48"/>
    <n v="220434.34"/>
    <n v="150780.9"/>
    <n v="263866.57"/>
    <n v="179936.97"/>
    <n v="314889.69"/>
    <n v="211629.53"/>
    <n v="370351.67"/>
    <n v="231900.47"/>
    <n v="405825.82"/>
    <n v="251108.85"/>
    <n v="439440.48"/>
  </r>
  <r>
    <n v="3"/>
    <s v="Region III -"/>
    <x v="17"/>
    <s v="MD"/>
    <x v="93"/>
    <n v="2"/>
    <x v="1"/>
    <n v="84903.37"/>
    <n v="148580.9"/>
    <n v="111256.36"/>
    <n v="194698.62"/>
    <n v="135157.59"/>
    <n v="236525.78"/>
    <n v="165675.03"/>
    <n v="289931.3"/>
    <n v="196478.01"/>
    <n v="343836.52"/>
    <n v="216461.03"/>
    <n v="378806.8"/>
    <n v="234970.67"/>
    <n v="411198.67"/>
  </r>
  <r>
    <n v="3"/>
    <s v="Region III -"/>
    <x v="17"/>
    <s v="MD"/>
    <x v="93"/>
    <n v="3"/>
    <x v="2"/>
    <n v="73699.460000000006"/>
    <n v="128974.05"/>
    <n v="100316"/>
    <n v="175553"/>
    <n v="126760.63"/>
    <n v="221831.1"/>
    <n v="166824.46"/>
    <n v="291942.81"/>
    <n v="206585.77"/>
    <n v="361525.09"/>
    <n v="232661.12"/>
    <n v="407156.97"/>
    <n v="258390.74"/>
    <n v="452183.79"/>
  </r>
  <r>
    <n v="3"/>
    <s v="Region III -"/>
    <x v="17"/>
    <s v="MD"/>
    <x v="93"/>
    <n v="4"/>
    <x v="3"/>
    <n v="82452.960000000006"/>
    <n v="131924.74"/>
    <n v="115434.14"/>
    <n v="184694.63"/>
    <n v="148415.32999999999"/>
    <n v="237464.53"/>
    <n v="197887.11"/>
    <n v="316619.37"/>
    <n v="247358.88"/>
    <n v="395774.22"/>
    <n v="280340.07"/>
    <n v="448544.11"/>
    <n v="313321.25"/>
    <n v="501314.01"/>
  </r>
  <r>
    <n v="3"/>
    <s v="Region III -"/>
    <x v="17"/>
    <s v="MD"/>
    <x v="94"/>
    <n v="1"/>
    <x v="0"/>
    <n v="99535.92"/>
    <n v="174187.85"/>
    <n v="129108.86"/>
    <n v="225940.5"/>
    <n v="154662.38"/>
    <n v="270659.17"/>
    <n v="184744.65"/>
    <n v="323303.14"/>
    <n v="217412.43"/>
    <n v="380471.75"/>
    <n v="238308.93"/>
    <n v="417040.63"/>
    <n v="258186.19"/>
    <n v="451825.83"/>
  </r>
  <r>
    <n v="3"/>
    <s v="Region III -"/>
    <x v="17"/>
    <s v="MD"/>
    <x v="94"/>
    <n v="2"/>
    <x v="1"/>
    <n v="86201.38"/>
    <n v="150852.41"/>
    <n v="113202.23"/>
    <n v="198103.91"/>
    <n v="137763.70000000001"/>
    <n v="241086.48"/>
    <n v="169318.47"/>
    <n v="296307.32"/>
    <n v="201024.06"/>
    <n v="351792.11"/>
    <n v="221609.13"/>
    <n v="387815.97"/>
    <n v="240730.61"/>
    <n v="421278.57"/>
  </r>
  <r>
    <n v="3"/>
    <s v="Region III -"/>
    <x v="17"/>
    <s v="MD"/>
    <x v="94"/>
    <n v="3"/>
    <x v="2"/>
    <n v="74279.38"/>
    <n v="129988.91"/>
    <n v="100894.15"/>
    <n v="176564.77"/>
    <n v="127322.98"/>
    <n v="222815.22"/>
    <n v="167395.51"/>
    <n v="292942.15000000002"/>
    <n v="207140.82"/>
    <n v="362496.44"/>
    <n v="233170.23"/>
    <n v="408047.91"/>
    <n v="258825.68"/>
    <n v="452944.94"/>
  </r>
  <r>
    <n v="3"/>
    <s v="Region III -"/>
    <x v="17"/>
    <s v="MD"/>
    <x v="94"/>
    <n v="4"/>
    <x v="3"/>
    <n v="84508.27"/>
    <n v="135213.24"/>
    <n v="118311.58"/>
    <n v="189298.53"/>
    <n v="152114.89000000001"/>
    <n v="243383.82"/>
    <n v="202819.85"/>
    <n v="324511.77"/>
    <n v="253524.81"/>
    <n v="405639.71"/>
    <n v="287328.12"/>
    <n v="459725"/>
    <n v="321131.43"/>
    <n v="513810.29"/>
  </r>
  <r>
    <n v="3"/>
    <s v="Region III -"/>
    <x v="17"/>
    <s v="MD"/>
    <x v="95"/>
    <n v="1"/>
    <x v="0"/>
    <n v="97098.48"/>
    <n v="169922.33"/>
    <n v="125879.09"/>
    <n v="220288.4"/>
    <n v="150744.65"/>
    <n v="263803.14"/>
    <n v="179990.67"/>
    <n v="314983.67999999999"/>
    <n v="211763.59"/>
    <n v="370586.29"/>
    <n v="232086.92"/>
    <n v="406152.12"/>
    <n v="251386.96"/>
    <n v="439927.18"/>
  </r>
  <r>
    <n v="3"/>
    <s v="Region III -"/>
    <x v="17"/>
    <s v="MD"/>
    <x v="95"/>
    <n v="2"/>
    <x v="1"/>
    <n v="84392.98"/>
    <n v="147687.71"/>
    <n v="110722.77"/>
    <n v="193764.85"/>
    <n v="134643.07999999999"/>
    <n v="235625.39"/>
    <n v="165292.14000000001"/>
    <n v="289261.25"/>
    <n v="196148.26"/>
    <n v="343259.45"/>
    <n v="216174.85"/>
    <n v="378305.99"/>
    <n v="234754.76"/>
    <n v="410820.83"/>
  </r>
  <r>
    <n v="3"/>
    <s v="Region III -"/>
    <x v="17"/>
    <s v="MD"/>
    <x v="95"/>
    <n v="3"/>
    <x v="2"/>
    <n v="72954.559999999998"/>
    <n v="127670.49"/>
    <n v="99185.5"/>
    <n v="173574.62"/>
    <n v="125239.26"/>
    <n v="219168.71"/>
    <n v="164728.94"/>
    <n v="288275.64"/>
    <n v="203906.83"/>
    <n v="356836.94"/>
    <n v="229580.01"/>
    <n v="401765.01"/>
    <n v="254896.86"/>
    <n v="446069.51"/>
  </r>
  <r>
    <n v="3"/>
    <s v="Region III -"/>
    <x v="17"/>
    <s v="MD"/>
    <x v="95"/>
    <n v="4"/>
    <x v="3"/>
    <n v="82396.02"/>
    <n v="131833.64000000001"/>
    <n v="115354.43"/>
    <n v="184567.09"/>
    <n v="148312.84"/>
    <n v="237300.55"/>
    <n v="197750.45"/>
    <n v="316400.73"/>
    <n v="247188.07"/>
    <n v="395500.91"/>
    <n v="280146.48"/>
    <n v="448234.37"/>
    <n v="313104.89"/>
    <n v="500967.82"/>
  </r>
  <r>
    <n v="3"/>
    <s v="Region III -"/>
    <x v="17"/>
    <s v="MD"/>
    <x v="96"/>
    <n v="1"/>
    <x v="0"/>
    <n v="98029.14"/>
    <n v="171550.99"/>
    <n v="127143.2"/>
    <n v="222500.6"/>
    <n v="152299.66"/>
    <n v="266524.40999999997"/>
    <n v="181910.17"/>
    <n v="318342.8"/>
    <n v="214067.82"/>
    <n v="374618.68"/>
    <n v="234637.88"/>
    <n v="410616.29"/>
    <n v="254199.36"/>
    <n v="444848.88"/>
  </r>
  <r>
    <n v="3"/>
    <s v="Region III -"/>
    <x v="17"/>
    <s v="MD"/>
    <x v="96"/>
    <n v="2"/>
    <x v="1"/>
    <n v="84946.21"/>
    <n v="148655.85999999999"/>
    <n v="111536.7"/>
    <n v="195189.22"/>
    <n v="135719.82999999999"/>
    <n v="237509.7"/>
    <n v="166775.04999999999"/>
    <n v="291856.34000000003"/>
    <n v="197988.66"/>
    <n v="346480.16"/>
    <n v="218253.17"/>
    <n v="381943.05"/>
    <n v="237073.13"/>
    <n v="414877.98"/>
  </r>
  <r>
    <n v="3"/>
    <s v="Region III -"/>
    <x v="17"/>
    <s v="MD"/>
    <x v="96"/>
    <n v="3"/>
    <x v="2"/>
    <n v="73236.19"/>
    <n v="128163.34"/>
    <n v="99492.13"/>
    <n v="174111.23"/>
    <n v="125565.63"/>
    <n v="219739.85"/>
    <n v="165097.06"/>
    <n v="288919.86"/>
    <n v="204307.45"/>
    <n v="357538.03"/>
    <n v="229989.06"/>
    <n v="402480.86"/>
    <n v="255303.77"/>
    <n v="446781.6"/>
  </r>
  <r>
    <n v="3"/>
    <s v="Region III -"/>
    <x v="17"/>
    <s v="MD"/>
    <x v="96"/>
    <n v="4"/>
    <x v="3"/>
    <n v="83221.94"/>
    <n v="133155.10999999999"/>
    <n v="116510.72"/>
    <n v="186417.16"/>
    <n v="149799.5"/>
    <n v="239679.2"/>
    <n v="199732.66"/>
    <n v="319572.27"/>
    <n v="249665.83"/>
    <n v="399465.33"/>
    <n v="282954.61"/>
    <n v="452727.38"/>
    <n v="316243.39"/>
    <n v="505989.42"/>
  </r>
  <r>
    <n v="3"/>
    <s v="Region III -"/>
    <x v="18"/>
    <s v="PA"/>
    <x v="97"/>
    <n v="1"/>
    <x v="0"/>
    <n v="111324.22"/>
    <n v="194817.39"/>
    <n v="144327.18"/>
    <n v="252572.56"/>
    <n v="172841"/>
    <n v="302471.75"/>
    <n v="206380.21"/>
    <n v="361165.36"/>
    <n v="242816.12"/>
    <n v="424928.22"/>
    <n v="266122.18"/>
    <n v="465713.81"/>
    <n v="288257.46000000002"/>
    <n v="504450.55"/>
  </r>
  <r>
    <n v="3"/>
    <s v="Region III -"/>
    <x v="18"/>
    <s v="PA"/>
    <x v="97"/>
    <n v="2"/>
    <x v="1"/>
    <n v="96731.76"/>
    <n v="169280.58"/>
    <n v="126919.93"/>
    <n v="222109.88"/>
    <n v="154348.10999999999"/>
    <n v="270109.19"/>
    <n v="189498.73"/>
    <n v="331622.77"/>
    <n v="224881.68"/>
    <n v="393542.95"/>
    <n v="247846.92"/>
    <n v="433732.11"/>
    <n v="269155.13"/>
    <n v="471021.47"/>
  </r>
  <r>
    <n v="3"/>
    <s v="Region III -"/>
    <x v="18"/>
    <s v="PA"/>
    <x v="97"/>
    <n v="3"/>
    <x v="2"/>
    <n v="83601.37"/>
    <n v="146302.41"/>
    <n v="113652.78"/>
    <n v="198892.37"/>
    <n v="143500.70000000001"/>
    <n v="251126.23"/>
    <n v="188742.37"/>
    <n v="330299.14"/>
    <n v="233625.94"/>
    <n v="408845.39"/>
    <n v="263036.76"/>
    <n v="460314.33"/>
    <n v="292038.33"/>
    <n v="511067.08"/>
  </r>
  <r>
    <n v="3"/>
    <s v="Region III -"/>
    <x v="18"/>
    <s v="PA"/>
    <x v="97"/>
    <n v="4"/>
    <x v="3"/>
    <n v="94471.34"/>
    <n v="151154.15"/>
    <n v="132259.88"/>
    <n v="211615.81"/>
    <n v="170048.42"/>
    <n v="272077.46999999997"/>
    <n v="226731.22"/>
    <n v="362769.96"/>
    <n v="283414.03000000003"/>
    <n v="453462.45"/>
    <n v="321202.57"/>
    <n v="513924.11"/>
    <n v="358991.1"/>
    <n v="574385.77"/>
  </r>
  <r>
    <n v="3"/>
    <s v="Region III -"/>
    <x v="18"/>
    <s v="PA"/>
    <x v="98"/>
    <n v="1"/>
    <x v="0"/>
    <n v="102017.68"/>
    <n v="178530.94"/>
    <n v="132366.44"/>
    <n v="231641.26"/>
    <n v="158592.21"/>
    <n v="277536.36"/>
    <n v="189480.74"/>
    <n v="331591.28999999998"/>
    <n v="223016.6"/>
    <n v="390279.04"/>
    <n v="244468.8"/>
    <n v="427820.4"/>
    <n v="264892.73"/>
    <n v="463562.28"/>
  </r>
  <r>
    <n v="3"/>
    <s v="Region III -"/>
    <x v="18"/>
    <s v="PA"/>
    <x v="98"/>
    <n v="2"/>
    <x v="1"/>
    <n v="88179.92"/>
    <n v="154314.87"/>
    <n v="115859.56"/>
    <n v="202754.23"/>
    <n v="141055.84"/>
    <n v="246847.72"/>
    <n v="173472.44"/>
    <n v="303576.77"/>
    <n v="206009.8"/>
    <n v="360517.14"/>
    <n v="227138.82"/>
    <n v="397492.93"/>
    <n v="246778.45"/>
    <n v="431862.29"/>
  </r>
  <r>
    <n v="3"/>
    <s v="Region III -"/>
    <x v="18"/>
    <s v="PA"/>
    <x v="98"/>
    <n v="3"/>
    <x v="2"/>
    <n v="75852.490000000005"/>
    <n v="132741.85999999999"/>
    <n v="102979.65"/>
    <n v="180214.38"/>
    <n v="129913.84"/>
    <n v="227349.22"/>
    <n v="170760.61"/>
    <n v="298831.07"/>
    <n v="211267.81"/>
    <n v="369718.67"/>
    <n v="237787.51999999999"/>
    <n v="416128.15"/>
    <n v="263919.14"/>
    <n v="461858.49"/>
  </r>
  <r>
    <n v="3"/>
    <s v="Region III -"/>
    <x v="18"/>
    <s v="PA"/>
    <x v="98"/>
    <n v="4"/>
    <x v="3"/>
    <n v="86639.51"/>
    <n v="138623.21"/>
    <n v="121295.31"/>
    <n v="194072.49"/>
    <n v="155951.10999999999"/>
    <n v="249521.78"/>
    <n v="207934.81"/>
    <n v="332695.71000000002"/>
    <n v="259918.52"/>
    <n v="415869.63"/>
    <n v="294574.32"/>
    <n v="471318.92"/>
    <n v="329230.12"/>
    <n v="526768.19999999995"/>
  </r>
  <r>
    <n v="3"/>
    <s v="Region III -"/>
    <x v="18"/>
    <s v="PA"/>
    <x v="99"/>
    <n v="1"/>
    <x v="0"/>
    <n v="103125.59"/>
    <n v="180469.79"/>
    <n v="133741.74"/>
    <n v="234048.04"/>
    <n v="160195.54"/>
    <n v="280342.19"/>
    <n v="191328.62"/>
    <n v="334825.08"/>
    <n v="225142.06"/>
    <n v="393998.6"/>
    <n v="246771.14"/>
    <n v="431849.5"/>
    <n v="267334.3"/>
    <n v="467835.02"/>
  </r>
  <r>
    <n v="3"/>
    <s v="Region III -"/>
    <x v="18"/>
    <s v="PA"/>
    <x v="99"/>
    <n v="2"/>
    <x v="1"/>
    <n v="89413.68"/>
    <n v="156473.94"/>
    <n v="117384.92"/>
    <n v="205423.61"/>
    <n v="142818.59"/>
    <n v="249932.54"/>
    <n v="175465.85"/>
    <n v="307065.23"/>
    <n v="208289.87"/>
    <n v="364507.27"/>
    <n v="229598.7"/>
    <n v="401797.73"/>
    <n v="249384.69"/>
    <n v="436423.21"/>
  </r>
  <r>
    <n v="3"/>
    <s v="Region III -"/>
    <x v="18"/>
    <s v="PA"/>
    <x v="99"/>
    <n v="3"/>
    <x v="2"/>
    <n v="77127.31"/>
    <n v="134972.78"/>
    <n v="104793.60000000001"/>
    <n v="183388.79999999999"/>
    <n v="132268.69"/>
    <n v="231470.21"/>
    <n v="173922.76"/>
    <n v="304364.83"/>
    <n v="215240.34"/>
    <n v="376670.6"/>
    <n v="242304.71"/>
    <n v="424033.24"/>
    <n v="268984.53000000003"/>
    <n v="470722.92"/>
  </r>
  <r>
    <n v="3"/>
    <s v="Region III -"/>
    <x v="18"/>
    <s v="PA"/>
    <x v="99"/>
    <n v="4"/>
    <x v="3"/>
    <n v="87541.34"/>
    <n v="140066.15"/>
    <n v="122557.88"/>
    <n v="196092.6"/>
    <n v="157574.41"/>
    <n v="252119.06"/>
    <n v="210099.22"/>
    <n v="336158.75"/>
    <n v="262624.02"/>
    <n v="420198.44"/>
    <n v="297640.56"/>
    <n v="476224.9"/>
    <n v="332657.09000000003"/>
    <n v="532251.35"/>
  </r>
  <r>
    <n v="3"/>
    <s v="Region III -"/>
    <x v="18"/>
    <s v="PA"/>
    <x v="100"/>
    <n v="1"/>
    <x v="0"/>
    <n v="103746.02"/>
    <n v="181555.54"/>
    <n v="134471.07999999999"/>
    <n v="235324.4"/>
    <n v="161015.32999999999"/>
    <n v="281776.83"/>
    <n v="192225.71"/>
    <n v="336394.98"/>
    <n v="226137.76"/>
    <n v="395741.08"/>
    <n v="247829.09"/>
    <n v="433700.9"/>
    <n v="268416.03000000003"/>
    <n v="469728.05"/>
  </r>
  <r>
    <n v="3"/>
    <s v="Region III -"/>
    <x v="18"/>
    <s v="PA"/>
    <x v="100"/>
    <n v="2"/>
    <x v="1"/>
    <n v="90285.759999999995"/>
    <n v="158000.07999999999"/>
    <n v="118414.39999999999"/>
    <n v="207225.19"/>
    <n v="143957.23000000001"/>
    <n v="251925.15"/>
    <n v="176653.99"/>
    <n v="309144.49"/>
    <n v="209594.78"/>
    <n v="366790.87"/>
    <n v="230971.74"/>
    <n v="404200.54"/>
    <n v="250795.77"/>
    <n v="438892.6"/>
  </r>
  <r>
    <n v="3"/>
    <s v="Region III -"/>
    <x v="18"/>
    <s v="PA"/>
    <x v="100"/>
    <n v="3"/>
    <x v="2"/>
    <n v="78137.16"/>
    <n v="136740.03"/>
    <n v="106265.83"/>
    <n v="185965.21"/>
    <n v="134206.81"/>
    <n v="234861.91"/>
    <n v="176551.6"/>
    <n v="308965.3"/>
    <n v="218566.08"/>
    <n v="382490.65"/>
    <n v="246103.87"/>
    <n v="430681.77"/>
    <n v="273264.15999999997"/>
    <n v="478212.28"/>
  </r>
  <r>
    <n v="3"/>
    <s v="Region III -"/>
    <x v="18"/>
    <s v="PA"/>
    <x v="100"/>
    <n v="4"/>
    <x v="3"/>
    <n v="88020.73"/>
    <n v="140833.17000000001"/>
    <n v="123229.02"/>
    <n v="197166.43"/>
    <n v="158437.31"/>
    <n v="253499.7"/>
    <n v="211249.75"/>
    <n v="337999.6"/>
    <n v="264062.18"/>
    <n v="422499.5"/>
    <n v="299270.46999999997"/>
    <n v="478832.76"/>
    <n v="334478.76"/>
    <n v="535166.03"/>
  </r>
  <r>
    <n v="3"/>
    <s v="Region III -"/>
    <x v="18"/>
    <s v="PA"/>
    <x v="101"/>
    <n v="1"/>
    <x v="0"/>
    <n v="101574.5"/>
    <n v="177755.38"/>
    <n v="131748.28"/>
    <n v="230559.49"/>
    <n v="157820.74"/>
    <n v="276186.28999999998"/>
    <n v="188512.04"/>
    <n v="329896.07"/>
    <n v="221842.14"/>
    <n v="388223.74"/>
    <n v="243162.25"/>
    <n v="425533.93"/>
    <n v="263440.18"/>
    <n v="461020.31"/>
  </r>
  <r>
    <n v="3"/>
    <s v="Region III -"/>
    <x v="18"/>
    <s v="PA"/>
    <x v="101"/>
    <n v="2"/>
    <x v="1"/>
    <n v="87988.37"/>
    <n v="153979.65"/>
    <n v="115541.53"/>
    <n v="202197.67"/>
    <n v="140603.22"/>
    <n v="246055.63"/>
    <n v="172794.8"/>
    <n v="302390.90000000002"/>
    <n v="205144.55"/>
    <n v="359002.97"/>
    <n v="226147.35"/>
    <n v="395757.87"/>
    <n v="245655.25"/>
    <n v="429896.68"/>
  </r>
  <r>
    <n v="3"/>
    <s v="Region III -"/>
    <x v="18"/>
    <s v="PA"/>
    <x v="101"/>
    <n v="3"/>
    <x v="2"/>
    <n v="75835.820000000007"/>
    <n v="132712.69"/>
    <n v="103014.75"/>
    <n v="180275.81"/>
    <n v="130004.22"/>
    <n v="227507.38"/>
    <n v="170925.8"/>
    <n v="299120.15000000002"/>
    <n v="211513.99"/>
    <n v="370149.49"/>
    <n v="238096.51"/>
    <n v="416668.88"/>
    <n v="264297.99"/>
    <n v="462521.49"/>
  </r>
  <r>
    <n v="3"/>
    <s v="Region III -"/>
    <x v="18"/>
    <s v="PA"/>
    <x v="101"/>
    <n v="4"/>
    <x v="3"/>
    <n v="86236.03"/>
    <n v="137977.66"/>
    <n v="120730.45"/>
    <n v="193168.72"/>
    <n v="155224.85999999999"/>
    <n v="248359.78"/>
    <n v="206966.48"/>
    <n v="331146.38"/>
    <n v="258708.1"/>
    <n v="413932.97"/>
    <n v="293202.52"/>
    <n v="469124.03"/>
    <n v="327696.93"/>
    <n v="524315.1"/>
  </r>
  <r>
    <n v="3"/>
    <s v="Region III -"/>
    <x v="18"/>
    <s v="PA"/>
    <x v="102"/>
    <n v="1"/>
    <x v="0"/>
    <n v="101663.12"/>
    <n v="177910.47"/>
    <n v="131803.87"/>
    <n v="230656.76"/>
    <n v="157844.89000000001"/>
    <n v="276228.56"/>
    <n v="188476.22"/>
    <n v="329833.39"/>
    <n v="221752.74"/>
    <n v="388067.3"/>
    <n v="243037.92"/>
    <n v="425316.37"/>
    <n v="263254.75"/>
    <n v="460695.8"/>
  </r>
  <r>
    <n v="3"/>
    <s v="Region III -"/>
    <x v="18"/>
    <s v="PA"/>
    <x v="102"/>
    <n v="2"/>
    <x v="1"/>
    <n v="88328.63"/>
    <n v="154575.10999999999"/>
    <n v="115897.24"/>
    <n v="202820.17"/>
    <n v="140946.21"/>
    <n v="246655.87"/>
    <n v="173050.04"/>
    <n v="302837.57"/>
    <n v="205364.37"/>
    <n v="359387.65"/>
    <n v="226338.12"/>
    <n v="396091.72"/>
    <n v="245799.17"/>
    <n v="430148.54"/>
  </r>
  <r>
    <n v="3"/>
    <s v="Region III -"/>
    <x v="18"/>
    <s v="PA"/>
    <x v="102"/>
    <n v="3"/>
    <x v="2"/>
    <n v="76332.41"/>
    <n v="133581.73000000001"/>
    <n v="103768.41"/>
    <n v="181594.71"/>
    <n v="131018.45"/>
    <n v="229282.29"/>
    <n v="172322.81"/>
    <n v="301564.90999999997"/>
    <n v="213299.94"/>
    <n v="373274.89"/>
    <n v="240150.57"/>
    <n v="420263.49"/>
    <n v="266627.23"/>
    <n v="466597.65"/>
  </r>
  <r>
    <n v="3"/>
    <s v="Region III -"/>
    <x v="18"/>
    <s v="PA"/>
    <x v="102"/>
    <n v="4"/>
    <x v="3"/>
    <n v="86273.99"/>
    <n v="138038.38"/>
    <n v="120783.58"/>
    <n v="193253.73"/>
    <n v="155293.17000000001"/>
    <n v="248469.08"/>
    <n v="207057.57"/>
    <n v="331292.11"/>
    <n v="258821.96"/>
    <n v="414115.14"/>
    <n v="293331.55"/>
    <n v="469330.49"/>
    <n v="327841.15000000002"/>
    <n v="524545.84"/>
  </r>
  <r>
    <n v="3"/>
    <s v="Region III -"/>
    <x v="18"/>
    <s v="PA"/>
    <x v="103"/>
    <n v="1"/>
    <x v="0"/>
    <n v="117750.2"/>
    <n v="206062.85"/>
    <n v="152780.18"/>
    <n v="267365.32"/>
    <n v="183051.27"/>
    <n v="320339.71999999997"/>
    <n v="218704.75"/>
    <n v="382733.31"/>
    <n v="257413.73"/>
    <n v="450474.03"/>
    <n v="282175.09000000003"/>
    <n v="493806.41"/>
    <n v="305750.05"/>
    <n v="535062.57999999996"/>
  </r>
  <r>
    <n v="3"/>
    <s v="Region III -"/>
    <x v="18"/>
    <s v="PA"/>
    <x v="103"/>
    <n v="2"/>
    <x v="1"/>
    <n v="101773.88"/>
    <n v="178104.29"/>
    <n v="133722.25"/>
    <n v="234013.93"/>
    <n v="162804.74"/>
    <n v="284908.28999999998"/>
    <n v="200222.44"/>
    <n v="350389.27"/>
    <n v="237778.61"/>
    <n v="416112.57"/>
    <n v="262166.84000000003"/>
    <n v="458791.97"/>
    <n v="284836.28999999998"/>
    <n v="498463.5"/>
  </r>
  <r>
    <n v="3"/>
    <s v="Region III -"/>
    <x v="18"/>
    <s v="PA"/>
    <x v="103"/>
    <n v="3"/>
    <x v="2"/>
    <n v="87542.48"/>
    <n v="153199.34"/>
    <n v="118848.95"/>
    <n v="207985.66"/>
    <n v="149932.63"/>
    <n v="262382.09999999998"/>
    <n v="197072.49"/>
    <n v="344876.85"/>
    <n v="243820.29"/>
    <n v="426685.51"/>
    <n v="274425.43"/>
    <n v="480244.5"/>
    <n v="304582.51"/>
    <n v="533019.39"/>
  </r>
  <r>
    <n v="3"/>
    <s v="Region III -"/>
    <x v="18"/>
    <s v="PA"/>
    <x v="103"/>
    <n v="4"/>
    <x v="3"/>
    <n v="100001.15"/>
    <n v="160001.84"/>
    <n v="140001.60999999999"/>
    <n v="224002.58"/>
    <n v="180002.07"/>
    <n v="288003.32"/>
    <n v="240002.76"/>
    <n v="384004.42"/>
    <n v="300003.45"/>
    <n v="480005.53"/>
    <n v="340003.91"/>
    <n v="544006.27"/>
    <n v="380004.37"/>
    <n v="608007.01"/>
  </r>
  <r>
    <n v="3"/>
    <s v="Region III -"/>
    <x v="18"/>
    <s v="PA"/>
    <x v="104"/>
    <n v="1"/>
    <x v="0"/>
    <n v="124131.82"/>
    <n v="217230.68"/>
    <n v="160865.21"/>
    <n v="281514.11"/>
    <n v="192598.79"/>
    <n v="337047.89"/>
    <n v="229899.45"/>
    <n v="402324.04"/>
    <n v="270434.65999999997"/>
    <n v="473260.66"/>
    <n v="296362.07"/>
    <n v="518633.62"/>
    <n v="320955.71000000002"/>
    <n v="561672.49"/>
  </r>
  <r>
    <n v="3"/>
    <s v="Region III -"/>
    <x v="18"/>
    <s v="PA"/>
    <x v="104"/>
    <n v="2"/>
    <x v="1"/>
    <n v="108155.64"/>
    <n v="189272.37"/>
    <n v="141807.26999999999"/>
    <n v="248162.72"/>
    <n v="172352.26"/>
    <n v="301616.46000000002"/>
    <n v="211417.14"/>
    <n v="369980"/>
    <n v="250799.54"/>
    <n v="438899.20000000001"/>
    <n v="276353.82"/>
    <n v="483619.18"/>
    <n v="300041.95"/>
    <n v="525073.41"/>
  </r>
  <r>
    <n v="3"/>
    <s v="Region III -"/>
    <x v="18"/>
    <s v="PA"/>
    <x v="104"/>
    <n v="3"/>
    <x v="2"/>
    <n v="93701.59"/>
    <n v="163977.79"/>
    <n v="127471.71"/>
    <n v="223075.48"/>
    <n v="161019.03"/>
    <n v="281783.31"/>
    <n v="211854.36"/>
    <n v="370745.12"/>
    <n v="262297.63"/>
    <n v="459020.85"/>
    <n v="295366.40999999997"/>
    <n v="516891.22"/>
    <n v="327987.13"/>
    <n v="573977.48"/>
  </r>
  <r>
    <n v="3"/>
    <s v="Region III -"/>
    <x v="18"/>
    <s v="PA"/>
    <x v="104"/>
    <n v="4"/>
    <x v="3"/>
    <n v="105298.29"/>
    <n v="168477.27"/>
    <n v="147417.60999999999"/>
    <n v="235868.18"/>
    <n v="189536.93"/>
    <n v="303259.09000000003"/>
    <n v="252715.9"/>
    <n v="404345.45"/>
    <n v="315894.88"/>
    <n v="505431.81"/>
    <n v="358014.2"/>
    <n v="572822.72"/>
    <n v="400133.51"/>
    <n v="640213.63"/>
  </r>
  <r>
    <n v="3"/>
    <s v="Region III -"/>
    <x v="18"/>
    <s v="PA"/>
    <x v="105"/>
    <n v="1"/>
    <x v="0"/>
    <n v="107335.69"/>
    <n v="187837.46"/>
    <n v="139103.95000000001"/>
    <n v="243431.92"/>
    <n v="166548.47"/>
    <n v="291459.83"/>
    <n v="198809.66"/>
    <n v="347916.9"/>
    <n v="233867.37"/>
    <n v="409267.89"/>
    <n v="256291.28"/>
    <n v="448509.73"/>
    <n v="277564.11"/>
    <n v="485737.2"/>
  </r>
  <r>
    <n v="3"/>
    <s v="Region III -"/>
    <x v="18"/>
    <s v="PA"/>
    <x v="105"/>
    <n v="2"/>
    <x v="1"/>
    <n v="93498.05"/>
    <n v="163621.59"/>
    <n v="122597.08"/>
    <n v="214544.88"/>
    <n v="149012.10999999999"/>
    <n v="260771.19"/>
    <n v="182801.35"/>
    <n v="319902.37"/>
    <n v="216860.57"/>
    <n v="379505.99"/>
    <n v="238961.29"/>
    <n v="418182.26"/>
    <n v="259449.83"/>
    <n v="454037.2"/>
  </r>
  <r>
    <n v="3"/>
    <s v="Region III -"/>
    <x v="18"/>
    <s v="PA"/>
    <x v="105"/>
    <n v="3"/>
    <x v="2"/>
    <n v="80985.08"/>
    <n v="141723.89000000001"/>
    <n v="110165.27"/>
    <n v="192789.23"/>
    <n v="139152.5"/>
    <n v="243516.88"/>
    <n v="183078.83"/>
    <n v="320387.95"/>
    <n v="226665.59"/>
    <n v="396664.78"/>
    <n v="255238.33"/>
    <n v="446667.07"/>
    <n v="283422.99"/>
    <n v="495990.23"/>
  </r>
  <r>
    <n v="3"/>
    <s v="Region III -"/>
    <x v="18"/>
    <s v="PA"/>
    <x v="105"/>
    <n v="4"/>
    <x v="3"/>
    <n v="91053.79"/>
    <n v="145686.06"/>
    <n v="127475.3"/>
    <n v="203960.49"/>
    <n v="163896.82"/>
    <n v="262234.92"/>
    <n v="218529.09"/>
    <n v="349646.55"/>
    <n v="273161.37"/>
    <n v="437058.19"/>
    <n v="309582.88"/>
    <n v="495332.62"/>
    <n v="346004.4"/>
    <n v="553607.04"/>
  </r>
  <r>
    <n v="3"/>
    <s v="Region III -"/>
    <x v="18"/>
    <s v="PA"/>
    <x v="106"/>
    <n v="1"/>
    <x v="0"/>
    <n v="106670.95"/>
    <n v="186674.17"/>
    <n v="138346.81"/>
    <n v="242106.92"/>
    <n v="165716.60999999999"/>
    <n v="290004.06"/>
    <n v="197930.48"/>
    <n v="346378.33"/>
    <n v="232916.36"/>
    <n v="407603.63"/>
    <n v="255295.49"/>
    <n v="446767.11"/>
    <n v="276575.09999999998"/>
    <n v="484006.42"/>
  </r>
  <r>
    <n v="3"/>
    <s v="Region III -"/>
    <x v="18"/>
    <s v="PA"/>
    <x v="106"/>
    <n v="2"/>
    <x v="1"/>
    <n v="92455.84"/>
    <n v="161797.73000000001"/>
    <n v="121389.75"/>
    <n v="212432.06"/>
    <n v="147701.98000000001"/>
    <n v="258478.46"/>
    <n v="181485.59"/>
    <n v="317599.78000000003"/>
    <n v="215445.74"/>
    <n v="377030.05"/>
    <n v="237492.87"/>
    <n v="415612.53"/>
    <n v="257966.79"/>
    <n v="451441.88"/>
  </r>
  <r>
    <n v="3"/>
    <s v="Region III -"/>
    <x v="18"/>
    <s v="PA"/>
    <x v="106"/>
    <n v="3"/>
    <x v="2"/>
    <n v="79726.929999999993"/>
    <n v="139522.13"/>
    <n v="108316.22"/>
    <n v="189553.38"/>
    <n v="136707.26999999999"/>
    <n v="239237.73"/>
    <n v="179751.49"/>
    <n v="314565.11"/>
    <n v="222446.88"/>
    <n v="389282.04"/>
    <n v="250412.14"/>
    <n v="438221.25"/>
    <n v="277978.74"/>
    <n v="486462.8"/>
  </r>
  <r>
    <n v="3"/>
    <s v="Region III -"/>
    <x v="18"/>
    <s v="PA"/>
    <x v="106"/>
    <n v="4"/>
    <x v="3"/>
    <n v="90555.43"/>
    <n v="144888.68"/>
    <n v="126777.60000000001"/>
    <n v="202844.16"/>
    <n v="162999.76999999999"/>
    <n v="260799.63"/>
    <n v="217333.02"/>
    <n v="347732.84"/>
    <n v="271666.28000000003"/>
    <n v="434666.05"/>
    <n v="307888.45"/>
    <n v="492621.52"/>
    <n v="344110.62"/>
    <n v="550577"/>
  </r>
  <r>
    <n v="3"/>
    <s v="Region III -"/>
    <x v="18"/>
    <s v="PA"/>
    <x v="107"/>
    <n v="1"/>
    <x v="0"/>
    <n v="101308.58"/>
    <n v="177290.01"/>
    <n v="131241.31"/>
    <n v="229672.29"/>
    <n v="157097.59"/>
    <n v="274920.78000000003"/>
    <n v="187471.72"/>
    <n v="328075.51"/>
    <n v="220488.91"/>
    <n v="385855.59"/>
    <n v="241607.07"/>
    <n v="422812.37"/>
    <n v="261616.78"/>
    <n v="457829.37"/>
  </r>
  <r>
    <n v="3"/>
    <s v="Region III -"/>
    <x v="18"/>
    <s v="PA"/>
    <x v="107"/>
    <n v="2"/>
    <x v="1"/>
    <n v="88477.35"/>
    <n v="154835.35999999999"/>
    <n v="115934.93"/>
    <n v="202886.13"/>
    <n v="140836.6"/>
    <n v="246464.04"/>
    <n v="172627.66"/>
    <n v="302098.40000000002"/>
    <n v="204718.97"/>
    <n v="358258.19"/>
    <n v="225537.45"/>
    <n v="394690.53"/>
    <n v="244819.91"/>
    <n v="428434.83"/>
  </r>
  <r>
    <n v="3"/>
    <s v="Region III -"/>
    <x v="18"/>
    <s v="PA"/>
    <x v="107"/>
    <n v="3"/>
    <x v="2"/>
    <n v="76812.350000000006"/>
    <n v="134421.6"/>
    <n v="104557.18"/>
    <n v="182975.06"/>
    <n v="132123.07999999999"/>
    <n v="231215.39"/>
    <n v="173885.02"/>
    <n v="304298.78000000003"/>
    <n v="215332.08"/>
    <n v="376831.14"/>
    <n v="242513.64"/>
    <n v="424398.86"/>
    <n v="269335.34000000003"/>
    <n v="471336.84"/>
  </r>
  <r>
    <n v="3"/>
    <s v="Region III -"/>
    <x v="18"/>
    <s v="PA"/>
    <x v="107"/>
    <n v="4"/>
    <x v="3"/>
    <n v="85908.47"/>
    <n v="137453.56"/>
    <n v="120271.86"/>
    <n v="192434.98"/>
    <n v="154635.25"/>
    <n v="247416.41"/>
    <n v="206180.34"/>
    <n v="329888.55"/>
    <n v="257725.42"/>
    <n v="412360.68"/>
    <n v="292088.81"/>
    <n v="467342.11"/>
    <n v="326452.2"/>
    <n v="522323.53"/>
  </r>
  <r>
    <n v="3"/>
    <s v="Region III -"/>
    <x v="18"/>
    <s v="PA"/>
    <x v="108"/>
    <n v="1"/>
    <x v="0"/>
    <n v="101663.12"/>
    <n v="177910.47"/>
    <n v="131803.87"/>
    <n v="230656.76"/>
    <n v="157844.89000000001"/>
    <n v="276228.56"/>
    <n v="188476.22"/>
    <n v="329833.39"/>
    <n v="221752.74"/>
    <n v="388067.3"/>
    <n v="243037.92"/>
    <n v="425316.37"/>
    <n v="263254.75"/>
    <n v="460695.8"/>
  </r>
  <r>
    <n v="3"/>
    <s v="Region III -"/>
    <x v="18"/>
    <s v="PA"/>
    <x v="108"/>
    <n v="2"/>
    <x v="1"/>
    <n v="88328.63"/>
    <n v="154575.10999999999"/>
    <n v="115897.24"/>
    <n v="202820.17"/>
    <n v="140946.21"/>
    <n v="246655.87"/>
    <n v="173050.04"/>
    <n v="302837.57"/>
    <n v="205364.37"/>
    <n v="359387.65"/>
    <n v="226338.12"/>
    <n v="396091.72"/>
    <n v="245799.17"/>
    <n v="430148.54"/>
  </r>
  <r>
    <n v="3"/>
    <s v="Region III -"/>
    <x v="18"/>
    <s v="PA"/>
    <x v="108"/>
    <n v="3"/>
    <x v="2"/>
    <n v="76332.41"/>
    <n v="133581.73000000001"/>
    <n v="103768.41"/>
    <n v="181594.71"/>
    <n v="131018.45"/>
    <n v="229282.29"/>
    <n v="172322.81"/>
    <n v="301564.90999999997"/>
    <n v="213299.94"/>
    <n v="373274.89"/>
    <n v="240150.57"/>
    <n v="420263.49"/>
    <n v="266627.23"/>
    <n v="466597.65"/>
  </r>
  <r>
    <n v="3"/>
    <s v="Region III -"/>
    <x v="18"/>
    <s v="PA"/>
    <x v="108"/>
    <n v="4"/>
    <x v="3"/>
    <n v="86273.99"/>
    <n v="138038.38"/>
    <n v="120783.58"/>
    <n v="193253.73"/>
    <n v="155293.17000000001"/>
    <n v="248469.08"/>
    <n v="207057.57"/>
    <n v="331292.11"/>
    <n v="258821.96"/>
    <n v="414115.14"/>
    <n v="293331.55"/>
    <n v="469330.49"/>
    <n v="327841.15000000002"/>
    <n v="524545.84"/>
  </r>
  <r>
    <n v="3"/>
    <s v="Region III -"/>
    <x v="18"/>
    <s v="PA"/>
    <x v="109"/>
    <n v="1"/>
    <x v="0"/>
    <n v="101131.32"/>
    <n v="176979.81"/>
    <n v="131130.10999999999"/>
    <n v="229477.7"/>
    <n v="157049.26"/>
    <n v="274836.21000000002"/>
    <n v="187543.33"/>
    <n v="328200.83"/>
    <n v="220667.66"/>
    <n v="386168.41"/>
    <n v="241855.68"/>
    <n v="423247.43"/>
    <n v="261987.61"/>
    <n v="458478.31"/>
  </r>
  <r>
    <n v="3"/>
    <s v="Region III -"/>
    <x v="18"/>
    <s v="PA"/>
    <x v="109"/>
    <n v="2"/>
    <x v="1"/>
    <n v="87796.82"/>
    <n v="153644.44"/>
    <n v="115223.49"/>
    <n v="201641.11"/>
    <n v="140150.59"/>
    <n v="245263.52"/>
    <n v="172117.15"/>
    <n v="301205.01"/>
    <n v="204279.3"/>
    <n v="357488.77"/>
    <n v="225155.88"/>
    <n v="394022.78"/>
    <n v="244532.03"/>
    <n v="427931.05"/>
  </r>
  <r>
    <n v="3"/>
    <s v="Region III -"/>
    <x v="18"/>
    <s v="PA"/>
    <x v="109"/>
    <n v="3"/>
    <x v="2"/>
    <n v="75819.16"/>
    <n v="132683.51999999999"/>
    <n v="103049.84"/>
    <n v="180337.23"/>
    <n v="130094.59"/>
    <n v="227665.53"/>
    <n v="171090.99"/>
    <n v="299409.21999999997"/>
    <n v="211760.16"/>
    <n v="370580.28"/>
    <n v="238405.49"/>
    <n v="417209.59999999998"/>
    <n v="264676.84000000003"/>
    <n v="463184.47"/>
  </r>
  <r>
    <n v="3"/>
    <s v="Region III -"/>
    <x v="18"/>
    <s v="PA"/>
    <x v="109"/>
    <n v="4"/>
    <x v="3"/>
    <n v="85832.56"/>
    <n v="137332.09"/>
    <n v="120165.58"/>
    <n v="192264.93"/>
    <n v="154498.6"/>
    <n v="247197.77"/>
    <n v="205998.14"/>
    <n v="329597.03000000003"/>
    <n v="257497.67"/>
    <n v="411996.28"/>
    <n v="291830.7"/>
    <n v="466929.12"/>
    <n v="326163.71999999997"/>
    <n v="521861.96"/>
  </r>
  <r>
    <n v="3"/>
    <s v="Region III -"/>
    <x v="18"/>
    <s v="PA"/>
    <x v="110"/>
    <n v="1"/>
    <x v="0"/>
    <n v="101042.7"/>
    <n v="176824.73"/>
    <n v="131074.53"/>
    <n v="229380.42"/>
    <n v="157025.10999999999"/>
    <n v="274793.95"/>
    <n v="187579.15"/>
    <n v="328263.51"/>
    <n v="220757.06"/>
    <n v="386324.86"/>
    <n v="241980"/>
    <n v="423465"/>
    <n v="262173.03999999998"/>
    <n v="458802.82"/>
  </r>
  <r>
    <n v="3"/>
    <s v="Region III -"/>
    <x v="18"/>
    <s v="PA"/>
    <x v="110"/>
    <n v="2"/>
    <x v="1"/>
    <n v="87456.56"/>
    <n v="153048.98000000001"/>
    <n v="114867.78"/>
    <n v="201018.61"/>
    <n v="139807.59"/>
    <n v="244663.28"/>
    <n v="171861.91"/>
    <n v="300758.34000000003"/>
    <n v="204059.48"/>
    <n v="357104.08"/>
    <n v="224965.11"/>
    <n v="393688.94"/>
    <n v="244388.11"/>
    <n v="427679.19"/>
  </r>
  <r>
    <n v="3"/>
    <s v="Region III -"/>
    <x v="18"/>
    <s v="PA"/>
    <x v="110"/>
    <n v="3"/>
    <x v="2"/>
    <n v="75322.570000000007"/>
    <n v="131814.49"/>
    <n v="102296.18"/>
    <n v="179018.32"/>
    <n v="129080.35"/>
    <n v="225890.61"/>
    <n v="169693.98"/>
    <n v="296964.46000000002"/>
    <n v="209974.21"/>
    <n v="367454.88"/>
    <n v="236351.42"/>
    <n v="413614.99"/>
    <n v="262347.61"/>
    <n v="459108.32"/>
  </r>
  <r>
    <n v="3"/>
    <s v="Region III -"/>
    <x v="18"/>
    <s v="PA"/>
    <x v="110"/>
    <n v="4"/>
    <x v="3"/>
    <n v="85794.61"/>
    <n v="137271.37"/>
    <n v="120112.45"/>
    <n v="192179.92"/>
    <n v="154430.29"/>
    <n v="247088.47"/>
    <n v="205907.05"/>
    <n v="329451.28999999998"/>
    <n v="257383.82"/>
    <n v="411814.12"/>
    <n v="291701.65999999997"/>
    <n v="466722.66"/>
    <n v="326019.5"/>
    <n v="521631.21"/>
  </r>
  <r>
    <n v="3"/>
    <s v="Region III -"/>
    <x v="18"/>
    <s v="PA"/>
    <x v="111"/>
    <n v="1"/>
    <x v="0"/>
    <n v="101087.02"/>
    <n v="176902.28"/>
    <n v="131102.32999999999"/>
    <n v="229429.07"/>
    <n v="157037.19"/>
    <n v="274815.09000000003"/>
    <n v="187561.24"/>
    <n v="328232.18"/>
    <n v="220712.37"/>
    <n v="386246.65"/>
    <n v="241917.85"/>
    <n v="423356.23"/>
    <n v="262080.33"/>
    <n v="458640.58"/>
  </r>
  <r>
    <n v="3"/>
    <s v="Region III -"/>
    <x v="18"/>
    <s v="PA"/>
    <x v="111"/>
    <n v="2"/>
    <x v="1"/>
    <n v="87626.69"/>
    <n v="153346.71"/>
    <n v="115045.64"/>
    <n v="201329.86"/>
    <n v="139979.09"/>
    <n v="244963.41"/>
    <n v="171989.53"/>
    <n v="300981.68"/>
    <n v="204169.39"/>
    <n v="357296.44"/>
    <n v="225060.5"/>
    <n v="393855.87"/>
    <n v="244460.08"/>
    <n v="427805.13"/>
  </r>
  <r>
    <n v="3"/>
    <s v="Region III -"/>
    <x v="18"/>
    <s v="PA"/>
    <x v="111"/>
    <n v="3"/>
    <x v="2"/>
    <n v="75570.86"/>
    <n v="132249.01"/>
    <n v="102673.02"/>
    <n v="179677.78"/>
    <n v="129587.47"/>
    <n v="226778.07"/>
    <n v="170392.49"/>
    <n v="298186.84999999998"/>
    <n v="210867.19"/>
    <n v="369017.59"/>
    <n v="237378.46"/>
    <n v="415412.3"/>
    <n v="263512.23"/>
    <n v="461146.4"/>
  </r>
  <r>
    <n v="3"/>
    <s v="Region III -"/>
    <x v="18"/>
    <s v="PA"/>
    <x v="111"/>
    <n v="4"/>
    <x v="3"/>
    <n v="85813.58"/>
    <n v="137301.74"/>
    <n v="120139.02"/>
    <n v="192222.43"/>
    <n v="154464.45000000001"/>
    <n v="247143.13"/>
    <n v="205952.6"/>
    <n v="329524.17"/>
    <n v="257440.75"/>
    <n v="411905.21"/>
    <n v="291766.19"/>
    <n v="466825.91"/>
    <n v="326091.62"/>
    <n v="521746.6"/>
  </r>
  <r>
    <n v="3"/>
    <s v="Region III -"/>
    <x v="19"/>
    <s v="VA"/>
    <x v="112"/>
    <n v="1"/>
    <x v="0"/>
    <n v="108576.54"/>
    <n v="190008.95"/>
    <n v="140562.64000000001"/>
    <n v="245984.62"/>
    <n v="168188.05"/>
    <n v="294329.08"/>
    <n v="200603.82"/>
    <n v="351056.69"/>
    <n v="235858.75"/>
    <n v="412752.82"/>
    <n v="258407.15"/>
    <n v="452212.52"/>
    <n v="279727.55"/>
    <n v="489523.22"/>
  </r>
  <r>
    <n v="3"/>
    <s v="Region III -"/>
    <x v="19"/>
    <s v="VA"/>
    <x v="112"/>
    <n v="2"/>
    <x v="1"/>
    <n v="95242.2"/>
    <n v="166673.85999999999"/>
    <n v="124656.02"/>
    <n v="218148.03"/>
    <n v="151289.37"/>
    <n v="264756.39"/>
    <n v="185177.64"/>
    <n v="324060.87"/>
    <n v="219470.39"/>
    <n v="384073.18"/>
    <n v="241707.35"/>
    <n v="422987.87"/>
    <n v="262271.96999999997"/>
    <n v="458975.95"/>
  </r>
  <r>
    <n v="3"/>
    <s v="Region III -"/>
    <x v="19"/>
    <s v="VA"/>
    <x v="112"/>
    <n v="3"/>
    <x v="2"/>
    <n v="83004.789999999994"/>
    <n v="145258.38"/>
    <n v="113109.73"/>
    <n v="197942.03"/>
    <n v="143028.73000000001"/>
    <n v="250300.27"/>
    <n v="188336.51"/>
    <n v="329588.88"/>
    <n v="233317.06"/>
    <n v="408304.86"/>
    <n v="262836.64"/>
    <n v="459964.12"/>
    <n v="291982.25"/>
    <n v="510968.94"/>
  </r>
  <r>
    <n v="3"/>
    <s v="Region III -"/>
    <x v="19"/>
    <s v="VA"/>
    <x v="112"/>
    <n v="4"/>
    <x v="3"/>
    <n v="92012.56"/>
    <n v="147220.1"/>
    <n v="128817.58"/>
    <n v="206108.14"/>
    <n v="165622.60999999999"/>
    <n v="264996.17"/>
    <n v="220830.14"/>
    <n v="353328.23"/>
    <n v="276037.68"/>
    <n v="441660.29"/>
    <n v="312842.7"/>
    <n v="500548.33"/>
    <n v="349647.72"/>
    <n v="559436.37"/>
  </r>
  <r>
    <n v="3"/>
    <s v="Region III -"/>
    <x v="19"/>
    <s v="VA"/>
    <x v="113"/>
    <n v="1"/>
    <x v="0"/>
    <n v="105873.23"/>
    <n v="185278.14"/>
    <n v="137166.09"/>
    <n v="240040.66"/>
    <n v="164197.82999999999"/>
    <n v="287346.21000000002"/>
    <n v="195957.27"/>
    <n v="342925.22"/>
    <n v="230478.06"/>
    <n v="403336.61"/>
    <n v="252558.07"/>
    <n v="441976.63"/>
    <n v="273484.58"/>
    <n v="478598.01"/>
  </r>
  <r>
    <n v="3"/>
    <s v="Region III -"/>
    <x v="19"/>
    <s v="VA"/>
    <x v="113"/>
    <n v="2"/>
    <x v="1"/>
    <n v="92413.01"/>
    <n v="161722.76999999999"/>
    <n v="121109.4"/>
    <n v="211941.45"/>
    <n v="147139.73000000001"/>
    <n v="257494.53"/>
    <n v="180385.56"/>
    <n v="315674.73"/>
    <n v="213935.09"/>
    <n v="374386.4"/>
    <n v="235700.73"/>
    <n v="412476.27"/>
    <n v="255864.32000000001"/>
    <n v="447762.56"/>
  </r>
  <r>
    <n v="3"/>
    <s v="Region III -"/>
    <x v="19"/>
    <s v="VA"/>
    <x v="113"/>
    <n v="3"/>
    <x v="2"/>
    <n v="80190.2"/>
    <n v="140332.84"/>
    <n v="109140.08"/>
    <n v="190995.14"/>
    <n v="137902.26999999999"/>
    <n v="241328.97"/>
    <n v="181478.88"/>
    <n v="317588.05"/>
    <n v="224725.19"/>
    <n v="393269.08"/>
    <n v="253084.19"/>
    <n v="442897.34"/>
    <n v="281065.7"/>
    <n v="491864.97"/>
  </r>
  <r>
    <n v="3"/>
    <s v="Region III -"/>
    <x v="19"/>
    <s v="VA"/>
    <x v="113"/>
    <n v="4"/>
    <x v="3"/>
    <n v="89786.44"/>
    <n v="143658.31"/>
    <n v="125701.02"/>
    <n v="201121.63"/>
    <n v="161615.59"/>
    <n v="258584.95"/>
    <n v="215487.46"/>
    <n v="344779.93"/>
    <n v="269359.32"/>
    <n v="430974.92"/>
    <n v="305273.90000000002"/>
    <n v="488438.24"/>
    <n v="341188.47"/>
    <n v="545901.56000000006"/>
  </r>
  <r>
    <n v="3"/>
    <s v="Region III -"/>
    <x v="19"/>
    <s v="VA"/>
    <x v="114"/>
    <n v="1"/>
    <x v="0"/>
    <n v="97364.35"/>
    <n v="170387.61"/>
    <n v="126045.87"/>
    <n v="220580.27"/>
    <n v="150817.13"/>
    <n v="263929.98"/>
    <n v="179883.25"/>
    <n v="314795.69"/>
    <n v="211495.45"/>
    <n v="370117.03"/>
    <n v="231714"/>
    <n v="405499.5"/>
    <n v="250830.71"/>
    <n v="438953.75"/>
  </r>
  <r>
    <n v="3"/>
    <s v="Region III -"/>
    <x v="19"/>
    <s v="VA"/>
    <x v="114"/>
    <n v="2"/>
    <x v="1"/>
    <n v="85413.77"/>
    <n v="149474.09"/>
    <n v="111789.93"/>
    <n v="195632.38"/>
    <n v="135672.09"/>
    <n v="237426.16"/>
    <n v="166057.9"/>
    <n v="290601.33"/>
    <n v="196807.76"/>
    <n v="344413.57"/>
    <n v="216747.2"/>
    <n v="379307.6"/>
    <n v="235186.56"/>
    <n v="411576.48"/>
  </r>
  <r>
    <n v="3"/>
    <s v="Region III -"/>
    <x v="19"/>
    <s v="VA"/>
    <x v="114"/>
    <n v="3"/>
    <x v="2"/>
    <n v="74444.350000000006"/>
    <n v="130277.6"/>
    <n v="101446.49"/>
    <n v="177531.36"/>
    <n v="128281.99"/>
    <n v="224493.49"/>
    <n v="168919.98"/>
    <n v="295609.96000000002"/>
    <n v="209264.69"/>
    <n v="366213.21"/>
    <n v="235742.22"/>
    <n v="412548.89"/>
    <n v="261884.59"/>
    <n v="458298.04"/>
  </r>
  <r>
    <n v="3"/>
    <s v="Region III -"/>
    <x v="19"/>
    <s v="VA"/>
    <x v="114"/>
    <n v="4"/>
    <x v="3"/>
    <n v="82509.89"/>
    <n v="132015.82999999999"/>
    <n v="115513.85"/>
    <n v="184822.16"/>
    <n v="148517.81"/>
    <n v="237628.5"/>
    <n v="198023.74"/>
    <n v="316837.99"/>
    <n v="247529.68"/>
    <n v="396047.49"/>
    <n v="280533.64"/>
    <n v="448853.83"/>
    <n v="313537.59000000003"/>
    <n v="501660.15999999997"/>
  </r>
  <r>
    <n v="3"/>
    <s v="Region III -"/>
    <x v="19"/>
    <s v="VA"/>
    <x v="115"/>
    <n v="1"/>
    <x v="0"/>
    <n v="104853.93"/>
    <n v="183494.38"/>
    <n v="135846.38"/>
    <n v="237731.16"/>
    <n v="162618.65"/>
    <n v="284582.64"/>
    <n v="194073.57"/>
    <n v="339628.75"/>
    <n v="228263.21"/>
    <n v="399460.61"/>
    <n v="250131.41"/>
    <n v="437729.97"/>
    <n v="270857.58"/>
    <n v="474000.76"/>
  </r>
  <r>
    <n v="3"/>
    <s v="Region III -"/>
    <x v="19"/>
    <s v="VA"/>
    <x v="115"/>
    <n v="2"/>
    <x v="1"/>
    <n v="91519.51"/>
    <n v="160159.14000000001"/>
    <n v="119939.75"/>
    <n v="209894.57"/>
    <n v="145719.97"/>
    <n v="255009.95"/>
    <n v="178647.39"/>
    <n v="312632.94"/>
    <n v="211874.84"/>
    <n v="370780.97"/>
    <n v="233431.61"/>
    <n v="408505.32"/>
    <n v="253402"/>
    <n v="443453.5"/>
  </r>
  <r>
    <n v="3"/>
    <s v="Region III -"/>
    <x v="19"/>
    <s v="VA"/>
    <x v="115"/>
    <n v="3"/>
    <x v="2"/>
    <n v="79411.97"/>
    <n v="138970.95000000001"/>
    <n v="108079.79"/>
    <n v="189139.62"/>
    <n v="136561.65"/>
    <n v="238982.89"/>
    <n v="179713.74"/>
    <n v="314499.05"/>
    <n v="222538.61"/>
    <n v="389442.56"/>
    <n v="250621.06"/>
    <n v="438586.85"/>
    <n v="278329.53999999998"/>
    <n v="487076.69"/>
  </r>
  <r>
    <n v="3"/>
    <s v="Region III -"/>
    <x v="19"/>
    <s v="VA"/>
    <x v="115"/>
    <n v="4"/>
    <x v="3"/>
    <n v="88922.559999999998"/>
    <n v="142276.09"/>
    <n v="124491.58"/>
    <n v="199186.53"/>
    <n v="160060.6"/>
    <n v="256096.97"/>
    <n v="213414.14"/>
    <n v="341462.62"/>
    <n v="266767.67"/>
    <n v="426828.28"/>
    <n v="302336.69"/>
    <n v="483738.72"/>
    <n v="337905.72"/>
    <n v="540649.16"/>
  </r>
  <r>
    <n v="3"/>
    <s v="Region III -"/>
    <x v="19"/>
    <s v="VA"/>
    <x v="116"/>
    <n v="1"/>
    <x v="0"/>
    <n v="96921.18"/>
    <n v="169612.06"/>
    <n v="125427.71"/>
    <n v="219498.5"/>
    <n v="150045.67000000001"/>
    <n v="262579.92"/>
    <n v="178914.56"/>
    <n v="313100.46999999997"/>
    <n v="210320.99"/>
    <n v="368061.74"/>
    <n v="230407.45"/>
    <n v="403213.04"/>
    <n v="249378.17"/>
    <n v="436411.8"/>
  </r>
  <r>
    <n v="3"/>
    <s v="Region III -"/>
    <x v="19"/>
    <s v="VA"/>
    <x v="116"/>
    <n v="2"/>
    <x v="1"/>
    <n v="85222.22"/>
    <n v="149138.88"/>
    <n v="111471.9"/>
    <n v="195075.83"/>
    <n v="135219.47"/>
    <n v="236634.07"/>
    <n v="165380.26999999999"/>
    <n v="289415.46999999997"/>
    <n v="195942.52"/>
    <n v="342899.41"/>
    <n v="215755.74"/>
    <n v="377572.54"/>
    <n v="234063.37"/>
    <n v="409610.89"/>
  </r>
  <r>
    <n v="3"/>
    <s v="Region III -"/>
    <x v="19"/>
    <s v="VA"/>
    <x v="116"/>
    <n v="3"/>
    <x v="2"/>
    <n v="74427.679999999993"/>
    <n v="130248.44"/>
    <n v="101481.60000000001"/>
    <n v="177592.8"/>
    <n v="128372.37"/>
    <n v="224651.65"/>
    <n v="169085.17"/>
    <n v="295899.05"/>
    <n v="209510.88"/>
    <n v="366644.04"/>
    <n v="236051.22"/>
    <n v="413089.64"/>
    <n v="262263.46000000002"/>
    <n v="458961.06"/>
  </r>
  <r>
    <n v="3"/>
    <s v="Region III -"/>
    <x v="19"/>
    <s v="VA"/>
    <x v="116"/>
    <n v="4"/>
    <x v="3"/>
    <n v="82106.42"/>
    <n v="131370.28"/>
    <n v="114948.99"/>
    <n v="183918.39"/>
    <n v="147791.56"/>
    <n v="236466.51"/>
    <n v="197055.42"/>
    <n v="315288.67"/>
    <n v="246319.27"/>
    <n v="394110.84"/>
    <n v="279161.84000000003"/>
    <n v="446658.96"/>
    <n v="312004.40999999997"/>
    <n v="499207.07"/>
  </r>
  <r>
    <n v="3"/>
    <s v="Region III -"/>
    <x v="19"/>
    <s v="VA"/>
    <x v="117"/>
    <n v="1"/>
    <x v="0"/>
    <n v="97896.15"/>
    <n v="171318.27"/>
    <n v="126719.62"/>
    <n v="221759.34"/>
    <n v="151612.76"/>
    <n v="265322.34000000003"/>
    <n v="180816.15"/>
    <n v="316428.26"/>
    <n v="212580.53"/>
    <n v="372015.93"/>
    <n v="232896.25"/>
    <n v="407568.44"/>
    <n v="252097.86"/>
    <n v="441171.25"/>
  </r>
  <r>
    <n v="3"/>
    <s v="Region III -"/>
    <x v="19"/>
    <s v="VA"/>
    <x v="117"/>
    <n v="2"/>
    <x v="1"/>
    <n v="85945.58"/>
    <n v="150404.76999999999"/>
    <n v="112463.69"/>
    <n v="196811.45"/>
    <n v="136467.72"/>
    <n v="238818.51"/>
    <n v="166990.79999999999"/>
    <n v="292233.89"/>
    <n v="197892.84"/>
    <n v="346312.47"/>
    <n v="217929.45"/>
    <n v="381376.54"/>
    <n v="236453.71"/>
    <n v="413793.99"/>
  </r>
  <r>
    <n v="3"/>
    <s v="Region III -"/>
    <x v="19"/>
    <s v="VA"/>
    <x v="117"/>
    <n v="3"/>
    <x v="2"/>
    <n v="74957.61"/>
    <n v="131175.81"/>
    <n v="102165.06"/>
    <n v="178788.85"/>
    <n v="129205.86"/>
    <n v="226110.26"/>
    <n v="170151.8"/>
    <n v="297765.65999999997"/>
    <n v="210804.48000000001"/>
    <n v="368907.84"/>
    <n v="237487.31"/>
    <n v="415602.8"/>
    <n v="263834.99"/>
    <n v="461711.23"/>
  </r>
  <r>
    <n v="3"/>
    <s v="Region III -"/>
    <x v="19"/>
    <s v="VA"/>
    <x v="117"/>
    <n v="4"/>
    <x v="3"/>
    <n v="82951.320000000007"/>
    <n v="132722.12"/>
    <n v="116131.85"/>
    <n v="185810.97"/>
    <n v="149312.38"/>
    <n v="238899.82"/>
    <n v="199083.18"/>
    <n v="318533.09000000003"/>
    <n v="248853.97"/>
    <n v="398166.36"/>
    <n v="282034.5"/>
    <n v="451255.21"/>
    <n v="315215.03000000003"/>
    <n v="504344.06"/>
  </r>
  <r>
    <n v="3"/>
    <s v="Region III -"/>
    <x v="19"/>
    <s v="VA"/>
    <x v="118"/>
    <n v="1"/>
    <x v="0"/>
    <n v="96433.69"/>
    <n v="168758.96"/>
    <n v="124781.75999999999"/>
    <n v="218368.08"/>
    <n v="149262.12"/>
    <n v="261208.72"/>
    <n v="177963.76"/>
    <n v="311436.58"/>
    <n v="209191.23"/>
    <n v="366084.65"/>
    <n v="229163.05"/>
    <n v="401035.34"/>
    <n v="248018.32"/>
    <n v="434032.07"/>
  </r>
  <r>
    <n v="3"/>
    <s v="Region III -"/>
    <x v="19"/>
    <s v="VA"/>
    <x v="118"/>
    <n v="2"/>
    <x v="1"/>
    <n v="84860.54"/>
    <n v="148505.94"/>
    <n v="110976.01"/>
    <n v="194208.02"/>
    <n v="134595.35"/>
    <n v="235541.86"/>
    <n v="164575"/>
    <n v="288006.25"/>
    <n v="194967.36"/>
    <n v="341192.88"/>
    <n v="214668.88"/>
    <n v="375670.55"/>
    <n v="232868.2"/>
    <n v="407519.34"/>
  </r>
  <r>
    <n v="3"/>
    <s v="Region III -"/>
    <x v="19"/>
    <s v="VA"/>
    <x v="118"/>
    <n v="3"/>
    <x v="2"/>
    <n v="74162.720000000001"/>
    <n v="129784.76"/>
    <n v="101139.87"/>
    <n v="176994.77"/>
    <n v="127955.63"/>
    <n v="223922.35"/>
    <n v="168551.86"/>
    <n v="294965.75"/>
    <n v="208864.08"/>
    <n v="365512.14"/>
    <n v="235333.18"/>
    <n v="411833.06"/>
    <n v="261477.7"/>
    <n v="457585.97"/>
  </r>
  <r>
    <n v="3"/>
    <s v="Region III -"/>
    <x v="19"/>
    <s v="VA"/>
    <x v="118"/>
    <n v="4"/>
    <x v="3"/>
    <n v="81683.97"/>
    <n v="130694.36"/>
    <n v="114357.56"/>
    <n v="182972.11"/>
    <n v="147031.15"/>
    <n v="235249.85"/>
    <n v="196041.54"/>
    <n v="313666.46999999997"/>
    <n v="245051.92"/>
    <n v="392083.09"/>
    <n v="277725.51"/>
    <n v="444360.83"/>
    <n v="310399.09999999998"/>
    <n v="496638.57"/>
  </r>
  <r>
    <n v="3"/>
    <s v="Region III -"/>
    <x v="19"/>
    <s v="VA"/>
    <x v="119"/>
    <n v="1"/>
    <x v="0"/>
    <n v="98915.44"/>
    <n v="173102.03"/>
    <n v="128039.33"/>
    <n v="224068.82"/>
    <n v="153191.94"/>
    <n v="268085.89"/>
    <n v="182699.83"/>
    <n v="319724.71000000002"/>
    <n v="214795.37"/>
    <n v="375891.9"/>
    <n v="235322.9"/>
    <n v="411815.08"/>
    <n v="254724.84"/>
    <n v="445768.47"/>
  </r>
  <r>
    <n v="3"/>
    <s v="Region III -"/>
    <x v="19"/>
    <s v="VA"/>
    <x v="119"/>
    <n v="2"/>
    <x v="1"/>
    <n v="86839.07"/>
    <n v="151968.38"/>
    <n v="113633.33"/>
    <n v="198858.32"/>
    <n v="137887.47"/>
    <n v="241303.07"/>
    <n v="168728.95"/>
    <n v="295275.67"/>
    <n v="199953.08"/>
    <n v="349917.88"/>
    <n v="220198.55"/>
    <n v="385347.47"/>
    <n v="238916.01"/>
    <n v="418103.03"/>
  </r>
  <r>
    <n v="3"/>
    <s v="Region III -"/>
    <x v="19"/>
    <s v="VA"/>
    <x v="119"/>
    <n v="3"/>
    <x v="2"/>
    <n v="75735.83"/>
    <n v="132537.70000000001"/>
    <n v="103225.35"/>
    <n v="180644.37"/>
    <n v="130546.47"/>
    <n v="228456.33"/>
    <n v="171916.94"/>
    <n v="300854.65000000002"/>
    <n v="212991.06"/>
    <n v="372734.35"/>
    <n v="239950.44"/>
    <n v="419913.27"/>
    <n v="266571.14"/>
    <n v="466499.49"/>
  </r>
  <r>
    <n v="3"/>
    <s v="Region III -"/>
    <x v="19"/>
    <s v="VA"/>
    <x v="119"/>
    <n v="4"/>
    <x v="3"/>
    <n v="83815.199999999997"/>
    <n v="134104.32000000001"/>
    <n v="117341.28"/>
    <n v="187746.05"/>
    <n v="150867.35999999999"/>
    <n v="241387.78"/>
    <n v="201156.48000000001"/>
    <n v="321850.38"/>
    <n v="251445.6"/>
    <n v="402312.97"/>
    <n v="284971.69"/>
    <n v="455954.7"/>
    <n v="318497.77"/>
    <n v="509596.43"/>
  </r>
  <r>
    <n v="3"/>
    <s v="Region III -"/>
    <x v="19"/>
    <s v="VA"/>
    <x v="25"/>
    <n v="1"/>
    <x v="0"/>
    <n v="94838.28"/>
    <n v="165967"/>
    <n v="122760.5"/>
    <n v="214830.88"/>
    <n v="146875.24"/>
    <n v="257031.67"/>
    <n v="175165.08"/>
    <n v="306538.90000000002"/>
    <n v="205935.99"/>
    <n v="360387.98"/>
    <n v="225616.3"/>
    <n v="394828.53"/>
    <n v="244216.9"/>
    <n v="427379.58"/>
  </r>
  <r>
    <n v="3"/>
    <s v="Region III -"/>
    <x v="19"/>
    <s v="VA"/>
    <x v="25"/>
    <n v="2"/>
    <x v="1"/>
    <n v="83265.100000000006"/>
    <n v="145713.92000000001"/>
    <n v="108954.75"/>
    <n v="190670.82"/>
    <n v="132208.46"/>
    <n v="231364.81"/>
    <n v="161776.32000000001"/>
    <n v="283108.56"/>
    <n v="191712.12"/>
    <n v="335496.21999999997"/>
    <n v="211122.14"/>
    <n v="369463.74"/>
    <n v="229066.78"/>
    <n v="400866.86"/>
  </r>
  <r>
    <n v="3"/>
    <s v="Region III -"/>
    <x v="19"/>
    <s v="VA"/>
    <x v="25"/>
    <n v="3"/>
    <x v="2"/>
    <n v="72622.94"/>
    <n v="127090.15"/>
    <n v="98984.18"/>
    <n v="173222.31"/>
    <n v="125184.03"/>
    <n v="219072.05"/>
    <n v="164856.39000000001"/>
    <n v="288498.68"/>
    <n v="204244.74"/>
    <n v="357428.3"/>
    <n v="230097.93"/>
    <n v="402671.37"/>
    <n v="255626.54"/>
    <n v="447346.44"/>
  </r>
  <r>
    <n v="3"/>
    <s v="Region III -"/>
    <x v="19"/>
    <s v="VA"/>
    <x v="25"/>
    <n v="4"/>
    <x v="3"/>
    <n v="80359.69"/>
    <n v="128575.5"/>
    <n v="112503.56"/>
    <n v="180005.7"/>
    <n v="144647.44"/>
    <n v="231435.9"/>
    <n v="192863.25"/>
    <n v="308581.21000000002"/>
    <n v="241079.06"/>
    <n v="385726.51"/>
    <n v="273222.94"/>
    <n v="437156.71"/>
    <n v="305366.81"/>
    <n v="488586.91"/>
  </r>
  <r>
    <n v="3"/>
    <s v="Region III -"/>
    <x v="19"/>
    <s v="VA"/>
    <x v="120"/>
    <n v="1"/>
    <x v="0"/>
    <n v="101397.2"/>
    <n v="177445.1"/>
    <n v="131296.9"/>
    <n v="229769.58"/>
    <n v="157121.75"/>
    <n v="274963.06"/>
    <n v="187435.91"/>
    <n v="328012.84000000003"/>
    <n v="220399.53"/>
    <n v="385699.17"/>
    <n v="241482.76"/>
    <n v="422594.83"/>
    <n v="261431.37"/>
    <n v="457504.89"/>
  </r>
  <r>
    <n v="3"/>
    <s v="Region III -"/>
    <x v="19"/>
    <s v="VA"/>
    <x v="120"/>
    <n v="2"/>
    <x v="1"/>
    <n v="88817.61"/>
    <n v="155430.82"/>
    <n v="116290.65"/>
    <n v="203508.64"/>
    <n v="141179.6"/>
    <n v="247064.3"/>
    <n v="172882.91"/>
    <n v="302545.09000000003"/>
    <n v="204938.8"/>
    <n v="358642.9"/>
    <n v="225728.23"/>
    <n v="395024.4"/>
    <n v="244963.84"/>
    <n v="428686.72"/>
  </r>
  <r>
    <n v="3"/>
    <s v="Region III -"/>
    <x v="19"/>
    <s v="VA"/>
    <x v="120"/>
    <n v="3"/>
    <x v="2"/>
    <n v="77308.94"/>
    <n v="135290.64000000001"/>
    <n v="105310.84"/>
    <n v="184293.97"/>
    <n v="133137.32"/>
    <n v="232990.31"/>
    <n v="175282.03"/>
    <n v="306743.55"/>
    <n v="217118.03"/>
    <n v="379956.56"/>
    <n v="244567.71"/>
    <n v="427993.48"/>
    <n v="271664.58"/>
    <n v="475413.01"/>
  </r>
  <r>
    <n v="3"/>
    <s v="Region III -"/>
    <x v="19"/>
    <s v="VA"/>
    <x v="120"/>
    <n v="4"/>
    <x v="3"/>
    <n v="85946.43"/>
    <n v="137514.29"/>
    <n v="120325"/>
    <n v="192520.01"/>
    <n v="154703.57999999999"/>
    <n v="247525.72"/>
    <n v="206271.43"/>
    <n v="330034.3"/>
    <n v="257839.29"/>
    <n v="412542.87"/>
    <n v="292217.87"/>
    <n v="467548.59"/>
    <n v="326596.44"/>
    <n v="522554.31"/>
  </r>
  <r>
    <n v="3"/>
    <s v="Region III -"/>
    <x v="19"/>
    <s v="VA"/>
    <x v="121"/>
    <n v="1"/>
    <x v="0"/>
    <n v="99402.93"/>
    <n v="173955.14"/>
    <n v="128685.29"/>
    <n v="225199.25"/>
    <n v="153975.49"/>
    <n v="269457.09999999998"/>
    <n v="183650.63"/>
    <n v="321388.61"/>
    <n v="215925.15"/>
    <n v="377869.01"/>
    <n v="236567.31"/>
    <n v="413992.79"/>
    <n v="256084.7"/>
    <n v="448148.22"/>
  </r>
  <r>
    <n v="3"/>
    <s v="Region III -"/>
    <x v="19"/>
    <s v="VA"/>
    <x v="121"/>
    <n v="2"/>
    <x v="1"/>
    <n v="87200.76"/>
    <n v="152601.32999999999"/>
    <n v="114129.22"/>
    <n v="199726.14"/>
    <n v="138511.6"/>
    <n v="242395.3"/>
    <n v="169534.22"/>
    <n v="296684.89"/>
    <n v="200928.24"/>
    <n v="351624.42"/>
    <n v="221285.42"/>
    <n v="387249.48"/>
    <n v="240111.19"/>
    <n v="420194.59"/>
  </r>
  <r>
    <n v="3"/>
    <s v="Region III -"/>
    <x v="19"/>
    <s v="VA"/>
    <x v="121"/>
    <n v="3"/>
    <x v="2"/>
    <n v="76000.789999999994"/>
    <n v="133001.39000000001"/>
    <n v="103567.09"/>
    <n v="181242.4"/>
    <n v="130963.22"/>
    <n v="229185.64"/>
    <n v="172450.26"/>
    <n v="301787.95"/>
    <n v="213637.86"/>
    <n v="373866.25"/>
    <n v="240668.49"/>
    <n v="421169.86"/>
    <n v="267356.90000000002"/>
    <n v="467874.58"/>
  </r>
  <r>
    <n v="3"/>
    <s v="Region III -"/>
    <x v="19"/>
    <s v="VA"/>
    <x v="121"/>
    <n v="4"/>
    <x v="3"/>
    <n v="84237.65"/>
    <n v="134780.25"/>
    <n v="117932.72"/>
    <n v="188692.35"/>
    <n v="151627.78"/>
    <n v="242604.45"/>
    <n v="202170.37"/>
    <n v="323472.59999999998"/>
    <n v="252712.95999999999"/>
    <n v="404340.74"/>
    <n v="286408.02"/>
    <n v="458252.84"/>
    <n v="320103.08"/>
    <n v="512164.94"/>
  </r>
  <r>
    <n v="3"/>
    <s v="Region III -"/>
    <x v="19"/>
    <s v="VA"/>
    <x v="122"/>
    <n v="1"/>
    <x v="0"/>
    <n v="101884.69"/>
    <n v="178298.2"/>
    <n v="131942.85"/>
    <n v="230899.99"/>
    <n v="157905.29999999999"/>
    <n v="276334.27"/>
    <n v="188386.71"/>
    <n v="329676.73"/>
    <n v="221529.29"/>
    <n v="387676.26"/>
    <n v="242727.16"/>
    <n v="424772.53"/>
    <n v="262791.21000000002"/>
    <n v="459884.62"/>
  </r>
  <r>
    <n v="3"/>
    <s v="Region III -"/>
    <x v="19"/>
    <s v="VA"/>
    <x v="122"/>
    <n v="2"/>
    <x v="1"/>
    <n v="89179.29"/>
    <n v="156063.76"/>
    <n v="116786.54"/>
    <n v="204376.45"/>
    <n v="141803.72"/>
    <n v="248156.52"/>
    <n v="173688.18"/>
    <n v="303954.31"/>
    <n v="205913.96"/>
    <n v="360349.43"/>
    <n v="226815.09"/>
    <n v="396926.4"/>
    <n v="246159.01"/>
    <n v="430778.27"/>
  </r>
  <r>
    <n v="3"/>
    <s v="Region III -"/>
    <x v="19"/>
    <s v="VA"/>
    <x v="122"/>
    <n v="3"/>
    <x v="2"/>
    <n v="77573.899999999994"/>
    <n v="135754.32999999999"/>
    <n v="105652.57"/>
    <n v="184892"/>
    <n v="133554.07"/>
    <n v="233719.61"/>
    <n v="175815.34"/>
    <n v="307676.84999999998"/>
    <n v="217764.83"/>
    <n v="381088.46"/>
    <n v="245285.75"/>
    <n v="429250.06"/>
    <n v="272450.34000000003"/>
    <n v="476788.09"/>
  </r>
  <r>
    <n v="3"/>
    <s v="Region III -"/>
    <x v="19"/>
    <s v="VA"/>
    <x v="122"/>
    <n v="4"/>
    <x v="3"/>
    <n v="86368.88"/>
    <n v="138190.21"/>
    <n v="120916.43"/>
    <n v="193466.3"/>
    <n v="155463.99"/>
    <n v="248742.38"/>
    <n v="207285.31"/>
    <n v="331656.51"/>
    <n v="259106.64"/>
    <n v="414570.63"/>
    <n v="293654.19"/>
    <n v="469846.72"/>
    <n v="328201.75"/>
    <n v="525122.80000000005"/>
  </r>
  <r>
    <n v="3"/>
    <s v="Region III -"/>
    <x v="20"/>
    <s v="WV"/>
    <x v="123"/>
    <n v="1"/>
    <x v="0"/>
    <n v="100023.87"/>
    <n v="175041.77"/>
    <n v="129786.34"/>
    <n v="227126.1"/>
    <n v="155505.81"/>
    <n v="272135.17"/>
    <n v="185800.68"/>
    <n v="325151.19"/>
    <n v="218690.66"/>
    <n v="382708.65"/>
    <n v="239729.78"/>
    <n v="419527.12"/>
    <n v="259763.64"/>
    <n v="454586.37"/>
  </r>
  <r>
    <n v="3"/>
    <s v="Region III -"/>
    <x v="20"/>
    <s v="WV"/>
    <x v="123"/>
    <n v="2"/>
    <x v="1"/>
    <n v="86426.15"/>
    <n v="151245.76000000001"/>
    <n v="113565.81"/>
    <n v="198740.17"/>
    <n v="138273.65"/>
    <n v="241978.89"/>
    <n v="170070.07"/>
    <n v="297622.63"/>
    <n v="201978.87"/>
    <n v="353463.03"/>
    <n v="222700.42"/>
    <n v="389725.73"/>
    <n v="241963.59"/>
    <n v="423436.28"/>
  </r>
  <r>
    <n v="3"/>
    <s v="Region III -"/>
    <x v="20"/>
    <s v="WV"/>
    <x v="123"/>
    <n v="3"/>
    <x v="2"/>
    <n v="74320.38"/>
    <n v="130060.66"/>
    <n v="100890.44"/>
    <n v="176558.27"/>
    <n v="127270.88"/>
    <n v="222724.05"/>
    <n v="167279.31"/>
    <n v="292738.78999999998"/>
    <n v="206954.05"/>
    <n v="362169.59"/>
    <n v="232927.2"/>
    <n v="407622.59"/>
    <n v="258518.99"/>
    <n v="452408.24"/>
  </r>
  <r>
    <n v="3"/>
    <s v="Region III -"/>
    <x v="20"/>
    <s v="WV"/>
    <x v="123"/>
    <n v="4"/>
    <x v="3"/>
    <n v="84950.54"/>
    <n v="135920.87"/>
    <n v="118930.76"/>
    <n v="190289.22"/>
    <n v="152910.98000000001"/>
    <n v="244657.57"/>
    <n v="203881.3"/>
    <n v="326210.09000000003"/>
    <n v="254851.63"/>
    <n v="407762.62"/>
    <n v="288831.84999999998"/>
    <n v="462130.96"/>
    <n v="322812.07"/>
    <n v="516499.31"/>
  </r>
  <r>
    <n v="3"/>
    <s v="Region III -"/>
    <x v="20"/>
    <s v="WV"/>
    <x v="124"/>
    <n v="1"/>
    <x v="0"/>
    <n v="100555.67"/>
    <n v="175972.42"/>
    <n v="130460.1"/>
    <n v="228305.17"/>
    <n v="156301.44"/>
    <n v="273527.52"/>
    <n v="186733.57"/>
    <n v="326783.75"/>
    <n v="219775.73"/>
    <n v="384607.53"/>
    <n v="240912.03"/>
    <n v="421596.05"/>
    <n v="261030.78"/>
    <n v="456803.86"/>
  </r>
  <r>
    <n v="3"/>
    <s v="Region III -"/>
    <x v="20"/>
    <s v="WV"/>
    <x v="124"/>
    <n v="2"/>
    <x v="1"/>
    <n v="86957.96"/>
    <n v="152176.43"/>
    <n v="114239.56"/>
    <n v="199919.24"/>
    <n v="139069.28"/>
    <n v="243371.23"/>
    <n v="171002.96"/>
    <n v="299255.19"/>
    <n v="203063.95"/>
    <n v="355361.91"/>
    <n v="223882.67"/>
    <n v="391794.67"/>
    <n v="243230.72"/>
    <n v="425653.77"/>
  </r>
  <r>
    <n v="3"/>
    <s v="Region III -"/>
    <x v="20"/>
    <s v="WV"/>
    <x v="124"/>
    <n v="3"/>
    <x v="2"/>
    <n v="74833.64"/>
    <n v="130958.87"/>
    <n v="101609"/>
    <n v="177815.75"/>
    <n v="128194.75"/>
    <n v="224340.81"/>
    <n v="168511.13"/>
    <n v="294894.48"/>
    <n v="208493.83"/>
    <n v="364864.2"/>
    <n v="234672.28"/>
    <n v="410676.49"/>
    <n v="260469.38"/>
    <n v="455821.41"/>
  </r>
  <r>
    <n v="3"/>
    <s v="Region III -"/>
    <x v="20"/>
    <s v="WV"/>
    <x v="124"/>
    <n v="4"/>
    <x v="3"/>
    <n v="85391.97"/>
    <n v="136627.16"/>
    <n v="119548.76"/>
    <n v="191278.02"/>
    <n v="153705.54999999999"/>
    <n v="245928.88"/>
    <n v="204940.73"/>
    <n v="327905.18"/>
    <n v="256175.92"/>
    <n v="409881.47"/>
    <n v="290332.7"/>
    <n v="464532.33"/>
    <n v="324489.49"/>
    <n v="519183.2"/>
  </r>
  <r>
    <n v="3"/>
    <s v="Region III -"/>
    <x v="20"/>
    <s v="WV"/>
    <x v="125"/>
    <n v="1"/>
    <x v="0"/>
    <n v="103175.34"/>
    <n v="180556.84"/>
    <n v="133807.65"/>
    <n v="234163.39"/>
    <n v="160275.49"/>
    <n v="280482.11"/>
    <n v="191425.64"/>
    <n v="334994.86"/>
    <n v="225257.34"/>
    <n v="394200.34"/>
    <n v="246898.12"/>
    <n v="432071.71"/>
    <n v="267473.06"/>
    <n v="468077.85"/>
  </r>
  <r>
    <n v="3"/>
    <s v="Region III -"/>
    <x v="20"/>
    <s v="WV"/>
    <x v="125"/>
    <n v="2"/>
    <x v="1"/>
    <n v="89450.59"/>
    <n v="156538.53"/>
    <n v="117435.52"/>
    <n v="205512.17"/>
    <n v="142882.28"/>
    <n v="250043.99"/>
    <n v="175548.02"/>
    <n v="307209.03000000003"/>
    <n v="208389.37"/>
    <n v="364681.4"/>
    <n v="229709.61"/>
    <n v="401991.81"/>
    <n v="249506.65"/>
    <n v="436636.63"/>
  </r>
  <r>
    <n v="3"/>
    <s v="Region III -"/>
    <x v="20"/>
    <s v="WV"/>
    <x v="125"/>
    <n v="3"/>
    <x v="2"/>
    <n v="77154.34"/>
    <n v="135020.1"/>
    <n v="104828.47"/>
    <n v="183449.83"/>
    <n v="132311.22"/>
    <n v="231544.63"/>
    <n v="173977.18"/>
    <n v="304460.06"/>
    <n v="215306.34"/>
    <n v="376786.1"/>
    <n v="242377.98"/>
    <n v="424161.47"/>
    <n v="269064.71000000002"/>
    <n v="470863.23"/>
  </r>
  <r>
    <n v="3"/>
    <s v="Region III -"/>
    <x v="20"/>
    <s v="WV"/>
    <x v="125"/>
    <n v="4"/>
    <x v="3"/>
    <n v="87584.45"/>
    <n v="140135.12"/>
    <n v="122618.23"/>
    <n v="196189.16"/>
    <n v="157652"/>
    <n v="252243.21"/>
    <n v="210202.67"/>
    <n v="336324.28"/>
    <n v="262753.34000000003"/>
    <n v="420405.35"/>
    <n v="297787.12"/>
    <n v="476459.4"/>
    <n v="332820.90000000002"/>
    <n v="532513.44999999995"/>
  </r>
  <r>
    <n v="3"/>
    <s v="Region III -"/>
    <x v="20"/>
    <s v="WV"/>
    <x v="126"/>
    <n v="1"/>
    <x v="0"/>
    <n v="101126.8"/>
    <n v="176971.91"/>
    <n v="131155.04999999999"/>
    <n v="229521.33"/>
    <n v="157101.15"/>
    <n v="274927.01"/>
    <n v="187638.85"/>
    <n v="328367.99"/>
    <n v="220804.58"/>
    <n v="386408.02"/>
    <n v="242019.41"/>
    <n v="423533.97"/>
    <n v="262191.32"/>
    <n v="458834.82"/>
  </r>
  <r>
    <n v="3"/>
    <s v="Region III -"/>
    <x v="20"/>
    <s v="WV"/>
    <x v="126"/>
    <n v="2"/>
    <x v="1"/>
    <n v="87656.21"/>
    <n v="153398.37"/>
    <n v="115086.11"/>
    <n v="201400.7"/>
    <n v="140030.03"/>
    <n v="245052.56"/>
    <n v="172055.26"/>
    <n v="301096.7"/>
    <n v="204248.99"/>
    <n v="357435.73"/>
    <n v="225149.21"/>
    <n v="394011.11"/>
    <n v="244557.63"/>
    <n v="427975.85"/>
  </r>
  <r>
    <n v="3"/>
    <s v="Region III -"/>
    <x v="20"/>
    <s v="WV"/>
    <x v="126"/>
    <n v="3"/>
    <x v="2"/>
    <n v="75592.490000000005"/>
    <n v="132286.85999999999"/>
    <n v="102700.91"/>
    <n v="179726.59"/>
    <n v="129621.49"/>
    <n v="226837.6"/>
    <n v="170436.02"/>
    <n v="298263.03000000003"/>
    <n v="210919.98"/>
    <n v="369109.97"/>
    <n v="237437.07"/>
    <n v="415514.87"/>
    <n v="263576.37"/>
    <n v="461258.64"/>
  </r>
  <r>
    <n v="3"/>
    <s v="Region III -"/>
    <x v="20"/>
    <s v="WV"/>
    <x v="126"/>
    <n v="4"/>
    <x v="3"/>
    <n v="85848.07"/>
    <n v="137356.91"/>
    <n v="120187.29"/>
    <n v="192299.67"/>
    <n v="154526.51999999999"/>
    <n v="247242.43"/>
    <n v="206035.36"/>
    <n v="329656.57"/>
    <n v="257544.2"/>
    <n v="412070.72"/>
    <n v="291883.42"/>
    <n v="467013.48"/>
    <n v="326222.65000000002"/>
    <n v="521956.24"/>
  </r>
  <r>
    <n v="3"/>
    <s v="Region III -"/>
    <x v="20"/>
    <s v="WV"/>
    <x v="127"/>
    <n v="1"/>
    <x v="0"/>
    <n v="103214.68"/>
    <n v="180625.68"/>
    <n v="133828.85"/>
    <n v="234200.5"/>
    <n v="160279.57999999999"/>
    <n v="280489.26"/>
    <n v="191398.03"/>
    <n v="334946.55"/>
    <n v="225201.12"/>
    <n v="394101.96"/>
    <n v="246823.27"/>
    <n v="431940.72"/>
    <n v="267366.46999999997"/>
    <n v="467891.33"/>
  </r>
  <r>
    <n v="3"/>
    <s v="Region III -"/>
    <x v="20"/>
    <s v="WV"/>
    <x v="127"/>
    <n v="2"/>
    <x v="1"/>
    <n v="89617.03"/>
    <n v="156829.79999999999"/>
    <n v="117608.32000000001"/>
    <n v="205814.56"/>
    <n v="143047.41"/>
    <n v="250332.97"/>
    <n v="175667.42"/>
    <n v="307417.99"/>
    <n v="208489.34"/>
    <n v="364856.34"/>
    <n v="229793.91"/>
    <n v="402139.34"/>
    <n v="249566.42"/>
    <n v="436741.23"/>
  </r>
  <r>
    <n v="3"/>
    <s v="Region III -"/>
    <x v="20"/>
    <s v="WV"/>
    <x v="127"/>
    <n v="3"/>
    <x v="2"/>
    <n v="77399.929999999993"/>
    <n v="135449.89000000001"/>
    <n v="105201.82"/>
    <n v="184103.18"/>
    <n v="132814.09"/>
    <n v="232424.65"/>
    <n v="174670.24"/>
    <n v="305672.93"/>
    <n v="216192.72"/>
    <n v="378337.26"/>
    <n v="243397.69"/>
    <n v="425945.95"/>
    <n v="270221.31"/>
    <n v="472887.29"/>
  </r>
  <r>
    <n v="3"/>
    <s v="Region III -"/>
    <x v="20"/>
    <s v="WV"/>
    <x v="127"/>
    <n v="4"/>
    <x v="3"/>
    <n v="87599.11"/>
    <n v="140158.59"/>
    <n v="122638.76"/>
    <n v="196222.02"/>
    <n v="157678.41"/>
    <n v="252285.45"/>
    <n v="210237.88"/>
    <n v="336380.61"/>
    <n v="262797.34000000003"/>
    <n v="420475.76"/>
    <n v="297836.99"/>
    <n v="476539.19"/>
    <n v="332876.64"/>
    <n v="532602.63"/>
  </r>
  <r>
    <n v="3"/>
    <s v="Region III -"/>
    <x v="20"/>
    <s v="WV"/>
    <x v="128"/>
    <n v="1"/>
    <x v="0"/>
    <n v="101126.8"/>
    <n v="176971.91"/>
    <n v="131155.04999999999"/>
    <n v="229521.33"/>
    <n v="157101.15"/>
    <n v="274927.01"/>
    <n v="187638.85"/>
    <n v="328367.99"/>
    <n v="220804.58"/>
    <n v="386408.02"/>
    <n v="242019.41"/>
    <n v="423533.97"/>
    <n v="262191.32"/>
    <n v="458834.82"/>
  </r>
  <r>
    <n v="3"/>
    <s v="Region III -"/>
    <x v="20"/>
    <s v="WV"/>
    <x v="128"/>
    <n v="2"/>
    <x v="1"/>
    <n v="87656.21"/>
    <n v="153398.37"/>
    <n v="115086.11"/>
    <n v="201400.7"/>
    <n v="140030.03"/>
    <n v="245052.56"/>
    <n v="172055.26"/>
    <n v="301096.7"/>
    <n v="204248.99"/>
    <n v="357435.73"/>
    <n v="225149.21"/>
    <n v="394011.11"/>
    <n v="244557.63"/>
    <n v="427975.85"/>
  </r>
  <r>
    <n v="3"/>
    <s v="Region III -"/>
    <x v="20"/>
    <s v="WV"/>
    <x v="128"/>
    <n v="3"/>
    <x v="2"/>
    <n v="75592.490000000005"/>
    <n v="132286.85999999999"/>
    <n v="102700.91"/>
    <n v="179726.59"/>
    <n v="129621.49"/>
    <n v="226837.6"/>
    <n v="170436.02"/>
    <n v="298263.03000000003"/>
    <n v="210919.98"/>
    <n v="369109.97"/>
    <n v="237437.07"/>
    <n v="415514.87"/>
    <n v="263576.37"/>
    <n v="461258.64"/>
  </r>
  <r>
    <n v="3"/>
    <s v="Region III -"/>
    <x v="20"/>
    <s v="WV"/>
    <x v="128"/>
    <n v="4"/>
    <x v="3"/>
    <n v="85848.07"/>
    <n v="137356.91"/>
    <n v="120187.29"/>
    <n v="192299.67"/>
    <n v="154526.51999999999"/>
    <n v="247242.43"/>
    <n v="206035.36"/>
    <n v="329656.57"/>
    <n v="257544.2"/>
    <n v="412070.72"/>
    <n v="291883.42"/>
    <n v="467013.48"/>
    <n v="326222.65000000002"/>
    <n v="521956.24"/>
  </r>
  <r>
    <n v="3"/>
    <s v="Region III -"/>
    <x v="20"/>
    <s v="WV"/>
    <x v="129"/>
    <n v="1"/>
    <x v="0"/>
    <n v="100634.34"/>
    <n v="176110.1"/>
    <n v="130502.5"/>
    <n v="228379.38"/>
    <n v="156309.60999999999"/>
    <n v="273541.81"/>
    <n v="186678.35"/>
    <n v="326687.12"/>
    <n v="219663.29"/>
    <n v="384410.75"/>
    <n v="240762.32"/>
    <n v="421334.05"/>
    <n v="260817.6"/>
    <n v="456430.8"/>
  </r>
  <r>
    <n v="3"/>
    <s v="Region III -"/>
    <x v="20"/>
    <s v="WV"/>
    <x v="129"/>
    <n v="2"/>
    <x v="1"/>
    <n v="87290.84"/>
    <n v="152758.97"/>
    <n v="114585.16"/>
    <n v="200524.03"/>
    <n v="139399.54"/>
    <n v="243949.19"/>
    <n v="171241.78"/>
    <n v="299673.11"/>
    <n v="203263.87"/>
    <n v="355711.78"/>
    <n v="224051.26"/>
    <n v="392089.71"/>
    <n v="243350.26"/>
    <n v="425862.96"/>
  </r>
  <r>
    <n v="3"/>
    <s v="Region III -"/>
    <x v="20"/>
    <s v="WV"/>
    <x v="129"/>
    <n v="3"/>
    <x v="2"/>
    <n v="75324.820000000007"/>
    <n v="131818.44"/>
    <n v="102355.69"/>
    <n v="179122.46"/>
    <n v="129200.49"/>
    <n v="226100.85"/>
    <n v="169897.26"/>
    <n v="297320.2"/>
    <n v="210266.58"/>
    <n v="367966.52"/>
    <n v="236711.69"/>
    <n v="414245.47"/>
    <n v="262782.58"/>
    <n v="459869.52"/>
  </r>
  <r>
    <n v="3"/>
    <s v="Region III -"/>
    <x v="20"/>
    <s v="WV"/>
    <x v="129"/>
    <n v="4"/>
    <x v="3"/>
    <n v="85421.3"/>
    <n v="136674.09"/>
    <n v="119589.83"/>
    <n v="191343.73"/>
    <n v="153758.35"/>
    <n v="246013.36"/>
    <n v="205011.13"/>
    <n v="328017.81"/>
    <n v="256263.91"/>
    <n v="410022.27"/>
    <n v="290432.44"/>
    <n v="464691.9"/>
    <n v="324600.96000000002"/>
    <n v="519361.54"/>
  </r>
  <r>
    <n v="3"/>
    <s v="Region III -"/>
    <x v="20"/>
    <s v="WV"/>
    <x v="130"/>
    <n v="1"/>
    <x v="0"/>
    <n v="100634.34"/>
    <n v="176110.1"/>
    <n v="130502.5"/>
    <n v="228379.38"/>
    <n v="156309.60999999999"/>
    <n v="273541.81"/>
    <n v="186678.35"/>
    <n v="326687.12"/>
    <n v="219663.29"/>
    <n v="384410.75"/>
    <n v="240762.32"/>
    <n v="421334.05"/>
    <n v="260817.6"/>
    <n v="456430.8"/>
  </r>
  <r>
    <n v="3"/>
    <s v="Region III -"/>
    <x v="20"/>
    <s v="WV"/>
    <x v="130"/>
    <n v="2"/>
    <x v="1"/>
    <n v="87290.84"/>
    <n v="152758.97"/>
    <n v="114585.16"/>
    <n v="200524.03"/>
    <n v="139399.54"/>
    <n v="243949.19"/>
    <n v="171241.78"/>
    <n v="299673.11"/>
    <n v="203263.87"/>
    <n v="355711.78"/>
    <n v="224051.26"/>
    <n v="392089.71"/>
    <n v="243350.26"/>
    <n v="425862.96"/>
  </r>
  <r>
    <n v="3"/>
    <s v="Region III -"/>
    <x v="20"/>
    <s v="WV"/>
    <x v="130"/>
    <n v="3"/>
    <x v="2"/>
    <n v="75324.820000000007"/>
    <n v="131818.44"/>
    <n v="102355.69"/>
    <n v="179122.46"/>
    <n v="129200.49"/>
    <n v="226100.85"/>
    <n v="169897.26"/>
    <n v="297320.2"/>
    <n v="210266.58"/>
    <n v="367966.52"/>
    <n v="236711.69"/>
    <n v="414245.47"/>
    <n v="262782.58"/>
    <n v="459869.52"/>
  </r>
  <r>
    <n v="3"/>
    <s v="Region III -"/>
    <x v="20"/>
    <s v="WV"/>
    <x v="130"/>
    <n v="4"/>
    <x v="3"/>
    <n v="85421.3"/>
    <n v="136674.09"/>
    <n v="119589.83"/>
    <n v="191343.73"/>
    <n v="153758.35"/>
    <n v="246013.36"/>
    <n v="205011.13"/>
    <n v="328017.81"/>
    <n v="256263.91"/>
    <n v="410022.27"/>
    <n v="290432.44"/>
    <n v="464691.9"/>
    <n v="324600.96000000002"/>
    <n v="519361.54"/>
  </r>
  <r>
    <n v="4"/>
    <s v="Region IV - Southeast"/>
    <x v="21"/>
    <s v="AL"/>
    <x v="131"/>
    <n v="1"/>
    <x v="0"/>
    <n v="79662.89"/>
    <n v="139410.04999999999"/>
    <n v="103084.98"/>
    <n v="180398.72"/>
    <n v="123311.65"/>
    <n v="215795.39"/>
    <n v="147027.69"/>
    <n v="257298.45"/>
    <n v="172830"/>
    <n v="302452.51"/>
    <n v="189332.17"/>
    <n v="331331.3"/>
    <n v="204913.68"/>
    <n v="358598.95"/>
  </r>
  <r>
    <n v="4"/>
    <s v="Region IV - Southeast"/>
    <x v="21"/>
    <s v="AL"/>
    <x v="131"/>
    <n v="2"/>
    <x v="1"/>
    <n v="70084.479999999996"/>
    <n v="122647.85"/>
    <n v="91658.79"/>
    <n v="160402.89000000001"/>
    <n v="111172.84"/>
    <n v="194552.47"/>
    <n v="135946.62"/>
    <n v="237906.58"/>
    <n v="161057.76999999999"/>
    <n v="281851.09000000003"/>
    <n v="177336.22"/>
    <n v="310338.39"/>
    <n v="192374.84"/>
    <n v="336655.96"/>
  </r>
  <r>
    <n v="4"/>
    <s v="Region IV - Southeast"/>
    <x v="21"/>
    <s v="AL"/>
    <x v="131"/>
    <n v="3"/>
    <x v="2"/>
    <n v="61235.76"/>
    <n v="107162.58"/>
    <n v="83505.42"/>
    <n v="146134.48000000001"/>
    <n v="105641.51"/>
    <n v="184872.63"/>
    <n v="139154"/>
    <n v="243519.51"/>
    <n v="172431.45"/>
    <n v="301755.03999999998"/>
    <n v="194280.62"/>
    <n v="339991.09"/>
    <n v="215861.17"/>
    <n v="377757.04"/>
  </r>
  <r>
    <n v="4"/>
    <s v="Region IV - Southeast"/>
    <x v="21"/>
    <s v="AL"/>
    <x v="131"/>
    <n v="4"/>
    <x v="3"/>
    <n v="67480.84"/>
    <n v="107969.34"/>
    <n v="94473.17"/>
    <n v="151157.07999999999"/>
    <n v="121465.51"/>
    <n v="194344.81"/>
    <n v="161954.01"/>
    <n v="259126.42"/>
    <n v="202442.51"/>
    <n v="323908.02"/>
    <n v="229434.85"/>
    <n v="367095.76"/>
    <n v="256427.18"/>
    <n v="410283.5"/>
  </r>
  <r>
    <n v="4"/>
    <s v="Region IV - Southeast"/>
    <x v="21"/>
    <s v="AL"/>
    <x v="132"/>
    <n v="1"/>
    <x v="0"/>
    <n v="84958.77"/>
    <n v="148677.84"/>
    <n v="109978.69"/>
    <n v="192462.71"/>
    <n v="131587.21"/>
    <n v="230277.62"/>
    <n v="156939.42000000001"/>
    <n v="274643.99"/>
    <n v="184513.8"/>
    <n v="322899.15999999997"/>
    <n v="202149.77"/>
    <n v="353762.1"/>
    <n v="218821.23"/>
    <n v="382937.16"/>
  </r>
  <r>
    <n v="4"/>
    <s v="Region IV - Southeast"/>
    <x v="21"/>
    <s v="AL"/>
    <x v="132"/>
    <n v="2"/>
    <x v="1"/>
    <n v="74562.66"/>
    <n v="130484.66"/>
    <n v="97577.1"/>
    <n v="170759.92"/>
    <n v="118412.16"/>
    <n v="207221.28"/>
    <n v="144912.41"/>
    <n v="253596.72"/>
    <n v="171736.62"/>
    <n v="300539.08"/>
    <n v="189129.78"/>
    <n v="330977.11"/>
    <n v="205212"/>
    <n v="359121"/>
  </r>
  <r>
    <n v="4"/>
    <s v="Region IV - Southeast"/>
    <x v="21"/>
    <s v="AL"/>
    <x v="132"/>
    <n v="3"/>
    <x v="2"/>
    <n v="65011.05"/>
    <n v="113769.34"/>
    <n v="88600.92"/>
    <n v="155051.60999999999"/>
    <n v="112045.81"/>
    <n v="196080.17"/>
    <n v="147547.84"/>
    <n v="258208.73"/>
    <n v="182794.76"/>
    <n v="319890.82"/>
    <n v="205928.24"/>
    <n v="360374.43"/>
    <n v="228770.17"/>
    <n v="400347.79"/>
  </r>
  <r>
    <n v="4"/>
    <s v="Region IV - Southeast"/>
    <x v="21"/>
    <s v="AL"/>
    <x v="132"/>
    <n v="4"/>
    <x v="3"/>
    <n v="71992.479999999996"/>
    <n v="115187.96"/>
    <n v="100789.47"/>
    <n v="161263.15"/>
    <n v="129586.46"/>
    <n v="207338.33"/>
    <n v="172781.94"/>
    <n v="276451.11"/>
    <n v="215977.43"/>
    <n v="345563.89"/>
    <n v="244774.42"/>
    <n v="391639.07"/>
    <n v="273571.40999999997"/>
    <n v="437714.26"/>
  </r>
  <r>
    <n v="4"/>
    <s v="Region IV - Southeast"/>
    <x v="21"/>
    <s v="AL"/>
    <x v="133"/>
    <n v="1"/>
    <x v="0"/>
    <n v="86769.44"/>
    <n v="151846.51999999999"/>
    <n v="112377.95"/>
    <n v="196661.42"/>
    <n v="134497.53"/>
    <n v="235370.67"/>
    <n v="160470.95000000001"/>
    <n v="280824.17"/>
    <n v="188710.09"/>
    <n v="330242.65999999997"/>
    <n v="206771.84"/>
    <n v="361850.72"/>
    <n v="223872.1"/>
    <n v="391776.17"/>
  </r>
  <r>
    <n v="4"/>
    <s v="Region IV - Southeast"/>
    <x v="21"/>
    <s v="AL"/>
    <x v="133"/>
    <n v="2"/>
    <x v="1"/>
    <n v="75906.05"/>
    <n v="132835.59"/>
    <n v="99418.98"/>
    <n v="173983.22"/>
    <n v="120730.34"/>
    <n v="211278.1"/>
    <n v="147903.4"/>
    <n v="258830.95"/>
    <n v="175358.65"/>
    <n v="306877.64"/>
    <n v="193166.68"/>
    <n v="338041.68"/>
    <n v="209651.21"/>
    <n v="366889.62"/>
  </r>
  <r>
    <n v="4"/>
    <s v="Region IV - Southeast"/>
    <x v="21"/>
    <s v="AL"/>
    <x v="133"/>
    <n v="3"/>
    <x v="2"/>
    <n v="65995.199999999997"/>
    <n v="115491.6"/>
    <n v="89870.2"/>
    <n v="157272.85999999999"/>
    <n v="113593.72"/>
    <n v="198789.01"/>
    <n v="149528.73000000001"/>
    <n v="261675.28"/>
    <n v="185197.16"/>
    <n v="324095.03000000003"/>
    <n v="208595.27"/>
    <n v="365041.73"/>
    <n v="231688.72"/>
    <n v="405455.26"/>
  </r>
  <r>
    <n v="4"/>
    <s v="Region IV - Southeast"/>
    <x v="21"/>
    <s v="AL"/>
    <x v="133"/>
    <n v="4"/>
    <x v="3"/>
    <n v="73561.58"/>
    <n v="117698.52"/>
    <n v="102986.21"/>
    <n v="164777.93"/>
    <n v="132410.84"/>
    <n v="211857.34"/>
    <n v="176547.78"/>
    <n v="282476.46000000002"/>
    <n v="220684.73"/>
    <n v="353095.57"/>
    <n v="250109.36"/>
    <n v="400174.98"/>
    <n v="279533.99"/>
    <n v="447254.39"/>
  </r>
  <r>
    <n v="4"/>
    <s v="Region IV - Southeast"/>
    <x v="21"/>
    <s v="AL"/>
    <x v="134"/>
    <n v="1"/>
    <x v="0"/>
    <n v="81100.02"/>
    <n v="141925.04"/>
    <n v="104958.36"/>
    <n v="183677.13"/>
    <n v="125562.43"/>
    <n v="219734.26"/>
    <n v="149726.34"/>
    <n v="262021.09"/>
    <n v="176013.22"/>
    <n v="308023.14"/>
    <n v="192825.45"/>
    <n v="337444.53"/>
    <n v="208706.25"/>
    <n v="365235.93"/>
  </r>
  <r>
    <n v="4"/>
    <s v="Region IV - Southeast"/>
    <x v="21"/>
    <s v="AL"/>
    <x v="134"/>
    <n v="2"/>
    <x v="1"/>
    <n v="71287.990000000005"/>
    <n v="124753.98"/>
    <n v="93253.49"/>
    <n v="163193.60000000001"/>
    <n v="113127.56"/>
    <n v="197973.22"/>
    <n v="138375"/>
    <n v="242156.25"/>
    <n v="163953.85"/>
    <n v="286919.25"/>
    <n v="180536.91"/>
    <n v="315939.59999999998"/>
    <n v="195861.58"/>
    <n v="342757.76"/>
  </r>
  <r>
    <n v="4"/>
    <s v="Region IV - Southeast"/>
    <x v="21"/>
    <s v="AL"/>
    <x v="134"/>
    <n v="3"/>
    <x v="2"/>
    <n v="62241.09"/>
    <n v="108921.91"/>
    <n v="84858.62"/>
    <n v="148502.59"/>
    <n v="107339.33"/>
    <n v="187843.82"/>
    <n v="141376.26999999999"/>
    <n v="247408.47"/>
    <n v="175172.43"/>
    <n v="306551.75"/>
    <n v="197359.22"/>
    <n v="345378.63"/>
    <n v="219270.82"/>
    <n v="383723.94"/>
  </r>
  <r>
    <n v="4"/>
    <s v="Region IV - Southeast"/>
    <x v="21"/>
    <s v="AL"/>
    <x v="134"/>
    <n v="4"/>
    <x v="3"/>
    <n v="68706.820000000007"/>
    <n v="109930.91"/>
    <n v="96189.54"/>
    <n v="153903.26999999999"/>
    <n v="123672.27"/>
    <n v="197875.63"/>
    <n v="164896.35999999999"/>
    <n v="263834.17"/>
    <n v="206120.44"/>
    <n v="329792.71999999997"/>
    <n v="233603.17"/>
    <n v="373765.08"/>
    <n v="261085.9"/>
    <n v="417737.44"/>
  </r>
  <r>
    <n v="4"/>
    <s v="Region IV - Southeast"/>
    <x v="21"/>
    <s v="AL"/>
    <x v="135"/>
    <n v="1"/>
    <x v="0"/>
    <n v="85784.97"/>
    <n v="150123.70000000001"/>
    <n v="111104.39"/>
    <n v="194432.68"/>
    <n v="132974.32"/>
    <n v="232705.06"/>
    <n v="158655.18"/>
    <n v="277646.57"/>
    <n v="186575.94"/>
    <n v="326507.90000000002"/>
    <n v="204434.08"/>
    <n v="357759.63"/>
    <n v="221342.25"/>
    <n v="387348.93"/>
  </r>
  <r>
    <n v="4"/>
    <s v="Region IV - Southeast"/>
    <x v="21"/>
    <s v="AL"/>
    <x v="135"/>
    <n v="2"/>
    <x v="1"/>
    <n v="75038.39"/>
    <n v="131317.19"/>
    <n v="98284.76"/>
    <n v="171998.33"/>
    <n v="119355.17"/>
    <n v="208871.55"/>
    <n v="146222.76"/>
    <n v="255889.83"/>
    <n v="173368.07"/>
    <n v="303394.12"/>
    <n v="190975.21"/>
    <n v="334206.61"/>
    <n v="207274.27"/>
    <n v="362729.97"/>
  </r>
  <r>
    <n v="4"/>
    <s v="Region IV - Southeast"/>
    <x v="21"/>
    <s v="AL"/>
    <x v="135"/>
    <n v="3"/>
    <x v="2"/>
    <n v="65235.9"/>
    <n v="114162.83"/>
    <n v="88834.32"/>
    <n v="155460.06"/>
    <n v="112282.88"/>
    <n v="196495.04"/>
    <n v="147801.69"/>
    <n v="258652.96"/>
    <n v="183056.78"/>
    <n v="320349.37"/>
    <n v="206183.44"/>
    <n v="360821.01"/>
    <n v="229008.7"/>
    <n v="400765.22"/>
  </r>
  <r>
    <n v="4"/>
    <s v="Region IV - Southeast"/>
    <x v="21"/>
    <s v="AL"/>
    <x v="135"/>
    <n v="4"/>
    <x v="3"/>
    <n v="72727.87"/>
    <n v="116364.6"/>
    <n v="101819.02"/>
    <n v="162910.44"/>
    <n v="130910.17"/>
    <n v="209456.28"/>
    <n v="174546.9"/>
    <n v="279275.03999999998"/>
    <n v="218183.62"/>
    <n v="349093.8"/>
    <n v="247274.77"/>
    <n v="395639.64"/>
    <n v="276365.92"/>
    <n v="442185.48"/>
  </r>
  <r>
    <n v="4"/>
    <s v="Region IV - Southeast"/>
    <x v="21"/>
    <s v="AL"/>
    <x v="136"/>
    <n v="1"/>
    <x v="0"/>
    <n v="85332.3"/>
    <n v="149331.53"/>
    <n v="110504.57"/>
    <n v="193383"/>
    <n v="132246.74"/>
    <n v="231431.8"/>
    <n v="157772.29999999999"/>
    <n v="276101.53000000003"/>
    <n v="185526.87"/>
    <n v="324672.03000000003"/>
    <n v="203278.56"/>
    <n v="355737.48"/>
    <n v="220079.53"/>
    <n v="385139.18"/>
  </r>
  <r>
    <n v="4"/>
    <s v="Region IV - Southeast"/>
    <x v="21"/>
    <s v="AL"/>
    <x v="136"/>
    <n v="2"/>
    <x v="1"/>
    <n v="74702.55"/>
    <n v="130729.45"/>
    <n v="97824.29"/>
    <n v="171192.51"/>
    <n v="118775.63"/>
    <n v="207857.35"/>
    <n v="145475.01999999999"/>
    <n v="254581.28"/>
    <n v="172462.56"/>
    <n v="301809.48"/>
    <n v="189965.98"/>
    <n v="332440.46999999997"/>
    <n v="206164.47"/>
    <n v="360787.82"/>
  </r>
  <r>
    <n v="4"/>
    <s v="Region IV - Southeast"/>
    <x v="21"/>
    <s v="AL"/>
    <x v="136"/>
    <n v="3"/>
    <x v="2"/>
    <n v="64989.87"/>
    <n v="113732.27"/>
    <n v="88517"/>
    <n v="154904.75"/>
    <n v="111895.9"/>
    <n v="195817.83"/>
    <n v="147306.47"/>
    <n v="257786.32"/>
    <n v="182456.18"/>
    <n v="319298.32"/>
    <n v="205516.68"/>
    <n v="359654.19"/>
    <n v="228279.06"/>
    <n v="399488.36"/>
  </r>
  <r>
    <n v="4"/>
    <s v="Region IV - Southeast"/>
    <x v="21"/>
    <s v="AL"/>
    <x v="136"/>
    <n v="4"/>
    <x v="3"/>
    <n v="72335.600000000006"/>
    <n v="115736.96000000001"/>
    <n v="101269.84"/>
    <n v="162031.74"/>
    <n v="130204.08"/>
    <n v="208326.53"/>
    <n v="173605.44"/>
    <n v="277768.7"/>
    <n v="217006.8"/>
    <n v="347210.88"/>
    <n v="245941.04"/>
    <n v="393505.66"/>
    <n v="274875.28000000003"/>
    <n v="439800.45"/>
  </r>
  <r>
    <n v="4"/>
    <s v="Region IV - Southeast"/>
    <x v="21"/>
    <s v="AL"/>
    <x v="137"/>
    <n v="1"/>
    <x v="0"/>
    <n v="83600.759999999995"/>
    <n v="146301.34"/>
    <n v="108179.25"/>
    <n v="189313.68"/>
    <n v="129404.47"/>
    <n v="226457.83"/>
    <n v="154290.78"/>
    <n v="270008.87"/>
    <n v="181366.6"/>
    <n v="317391.53999999998"/>
    <n v="198683.22"/>
    <n v="347695.64"/>
    <n v="215033.09"/>
    <n v="376307.91"/>
  </r>
  <r>
    <n v="4"/>
    <s v="Region IV - Southeast"/>
    <x v="21"/>
    <s v="AL"/>
    <x v="137"/>
    <n v="2"/>
    <x v="1"/>
    <n v="73555.12"/>
    <n v="128721.47"/>
    <n v="96195.69"/>
    <n v="168342.45"/>
    <n v="116673.53"/>
    <n v="204178.67"/>
    <n v="142669.17000000001"/>
    <n v="249671.05"/>
    <n v="169020.1"/>
    <n v="295785.18"/>
    <n v="186102.11"/>
    <n v="325678.69"/>
    <n v="201882.6"/>
    <n v="353294.54"/>
  </r>
  <r>
    <n v="4"/>
    <s v="Region IV - Southeast"/>
    <x v="21"/>
    <s v="AL"/>
    <x v="137"/>
    <n v="3"/>
    <x v="2"/>
    <n v="64272.94"/>
    <n v="112477.65"/>
    <n v="87648.95"/>
    <n v="153385.67000000001"/>
    <n v="110884.88"/>
    <n v="194048.54"/>
    <n v="146062.18"/>
    <n v="255608.81"/>
    <n v="180992.96"/>
    <n v="316737.68"/>
    <n v="203927.97"/>
    <n v="356873.96"/>
    <n v="226581.26"/>
    <n v="396517.2"/>
  </r>
  <r>
    <n v="4"/>
    <s v="Region IV - Southeast"/>
    <x v="21"/>
    <s v="AL"/>
    <x v="137"/>
    <n v="4"/>
    <x v="3"/>
    <n v="70815.649999999994"/>
    <n v="113305.04"/>
    <n v="99141.91"/>
    <n v="158627.06"/>
    <n v="127468.17"/>
    <n v="203949.08"/>
    <n v="169957.56"/>
    <n v="271932.09999999998"/>
    <n v="212446.95"/>
    <n v="339915.13"/>
    <n v="240773.21"/>
    <n v="385237.15"/>
    <n v="269099.46999999997"/>
    <n v="430559.16"/>
  </r>
  <r>
    <n v="4"/>
    <s v="Region IV - Southeast"/>
    <x v="21"/>
    <s v="AL"/>
    <x v="138"/>
    <n v="1"/>
    <x v="0"/>
    <n v="80273.820000000007"/>
    <n v="140479.19"/>
    <n v="103832.67"/>
    <n v="181707.17"/>
    <n v="124175.32"/>
    <n v="217306.82"/>
    <n v="148010.59"/>
    <n v="259018.53"/>
    <n v="173951.09"/>
    <n v="304414.40000000002"/>
    <n v="190541.15"/>
    <n v="333447.01"/>
    <n v="206185.24"/>
    <n v="360824.18"/>
  </r>
  <r>
    <n v="4"/>
    <s v="Region IV - Southeast"/>
    <x v="21"/>
    <s v="AL"/>
    <x v="138"/>
    <n v="2"/>
    <x v="1"/>
    <n v="70812.259999999995"/>
    <n v="123921.46"/>
    <n v="92545.83"/>
    <n v="161955.19"/>
    <n v="112184.55"/>
    <n v="196322.96"/>
    <n v="137064.65"/>
    <n v="239863.14"/>
    <n v="162322.41"/>
    <n v="284064.21999999997"/>
    <n v="178691.49"/>
    <n v="312710.11"/>
    <n v="193799.31"/>
    <n v="339148.79"/>
  </r>
  <r>
    <n v="4"/>
    <s v="Region IV - Southeast"/>
    <x v="21"/>
    <s v="AL"/>
    <x v="138"/>
    <n v="3"/>
    <x v="2"/>
    <n v="62016.24"/>
    <n v="108528.42"/>
    <n v="84625.22"/>
    <n v="148094.14000000001"/>
    <n v="107102.26"/>
    <n v="187428.96"/>
    <n v="141122.43"/>
    <n v="246964.24"/>
    <n v="174910.4"/>
    <n v="306093.21000000002"/>
    <n v="197104.03"/>
    <n v="344932.05"/>
    <n v="219032.3"/>
    <n v="383306.52"/>
  </r>
  <r>
    <n v="4"/>
    <s v="Region IV - Southeast"/>
    <x v="21"/>
    <s v="AL"/>
    <x v="138"/>
    <n v="4"/>
    <x v="3"/>
    <n v="67971.42"/>
    <n v="108754.27"/>
    <n v="95159.99"/>
    <n v="152255.98000000001"/>
    <n v="122348.55"/>
    <n v="195757.69"/>
    <n v="163131.41"/>
    <n v="261010.25"/>
    <n v="203914.26"/>
    <n v="326262.82"/>
    <n v="231102.82"/>
    <n v="369764.52"/>
    <n v="258291.39"/>
    <n v="413266.23"/>
  </r>
  <r>
    <n v="4"/>
    <s v="Region IV - Southeast"/>
    <x v="21"/>
    <s v="AL"/>
    <x v="139"/>
    <n v="1"/>
    <x v="0"/>
    <n v="82242.759999999995"/>
    <n v="143924.82999999999"/>
    <n v="106379.8"/>
    <n v="186164.65"/>
    <n v="127221.73"/>
    <n v="222638.03"/>
    <n v="151642.13"/>
    <n v="265373.73"/>
    <n v="178219.38"/>
    <n v="311883.90999999997"/>
    <n v="195216.67"/>
    <n v="341629.18"/>
    <n v="211244.95"/>
    <n v="369678.66"/>
  </r>
  <r>
    <n v="4"/>
    <s v="Region IV - Southeast"/>
    <x v="21"/>
    <s v="AL"/>
    <x v="139"/>
    <n v="2"/>
    <x v="1"/>
    <n v="72547.58"/>
    <n v="126958.27"/>
    <n v="94814.27"/>
    <n v="165924.97"/>
    <n v="114934.89"/>
    <n v="201136.06"/>
    <n v="140425.93"/>
    <n v="245745.37"/>
    <n v="166303.57999999999"/>
    <n v="291031.26"/>
    <n v="183074.43"/>
    <n v="320380.26"/>
    <n v="198553.19"/>
    <n v="347468.08"/>
  </r>
  <r>
    <n v="4"/>
    <s v="Region IV - Southeast"/>
    <x v="21"/>
    <s v="AL"/>
    <x v="139"/>
    <n v="3"/>
    <x v="2"/>
    <n v="63534.83"/>
    <n v="111185.96"/>
    <n v="86696.99"/>
    <n v="151719.73000000001"/>
    <n v="109723.95"/>
    <n v="192016.91"/>
    <n v="144576.51"/>
    <n v="253008.89"/>
    <n v="179191.16"/>
    <n v="313584.52"/>
    <n v="201927.7"/>
    <n v="353373.48"/>
    <n v="224392.34"/>
    <n v="392686.59"/>
  </r>
  <r>
    <n v="4"/>
    <s v="Region IV - Southeast"/>
    <x v="21"/>
    <s v="AL"/>
    <x v="139"/>
    <n v="4"/>
    <x v="3"/>
    <n v="69638.820000000007"/>
    <n v="111422.12"/>
    <n v="97494.35"/>
    <n v="155990.97"/>
    <n v="125349.88"/>
    <n v="200559.82"/>
    <n v="167133.18"/>
    <n v="267413.09000000003"/>
    <n v="208916.47"/>
    <n v="334266.36"/>
    <n v="236772"/>
    <n v="378835.21"/>
    <n v="264627.53000000003"/>
    <n v="423404.06"/>
  </r>
  <r>
    <n v="4"/>
    <s v="Region IV - Southeast"/>
    <x v="22"/>
    <s v="FL"/>
    <x v="140"/>
    <n v="1"/>
    <x v="0"/>
    <n v="86994.2"/>
    <n v="152239.85"/>
    <n v="112737.62"/>
    <n v="197290.83"/>
    <n v="134977.07"/>
    <n v="236209.88"/>
    <n v="161117.99"/>
    <n v="281956.47999999998"/>
    <n v="189525.75"/>
    <n v="331670.06"/>
    <n v="207696.12"/>
    <n v="363468.2"/>
    <n v="224931.7"/>
    <n v="393630.47"/>
  </r>
  <r>
    <n v="4"/>
    <s v="Region IV - Southeast"/>
    <x v="22"/>
    <s v="FL"/>
    <x v="140"/>
    <n v="2"/>
    <x v="1"/>
    <n v="75798.3"/>
    <n v="132647.01999999999"/>
    <n v="99382.05"/>
    <n v="173918.59"/>
    <n v="120788.56"/>
    <n v="211379.98"/>
    <n v="148165.82"/>
    <n v="259290.18"/>
    <n v="175765.71"/>
    <n v="307589.98"/>
    <n v="193674.59"/>
    <n v="338930.53"/>
    <n v="210275.6"/>
    <n v="367982.3"/>
  </r>
  <r>
    <n v="4"/>
    <s v="Region IV - Southeast"/>
    <x v="22"/>
    <s v="FL"/>
    <x v="140"/>
    <n v="3"/>
    <x v="2"/>
    <n v="65668.94"/>
    <n v="114920.64"/>
    <n v="89336.22"/>
    <n v="156338.39000000001"/>
    <n v="112847.39"/>
    <n v="197482.93"/>
    <n v="148474.57"/>
    <n v="259830.49"/>
    <n v="183827"/>
    <n v="321697.26"/>
    <n v="207002.8"/>
    <n v="362254.91"/>
    <n v="229864.61"/>
    <n v="402263.07"/>
  </r>
  <r>
    <n v="4"/>
    <s v="Region IV - Southeast"/>
    <x v="22"/>
    <s v="FL"/>
    <x v="140"/>
    <n v="4"/>
    <x v="3"/>
    <n v="73795.19"/>
    <n v="118072.31"/>
    <n v="103313.27"/>
    <n v="165301.24"/>
    <n v="132831.35"/>
    <n v="212530.16"/>
    <n v="177108.47"/>
    <n v="283373.55"/>
    <n v="221385.58"/>
    <n v="354216.94"/>
    <n v="250903.66"/>
    <n v="401445.86"/>
    <n v="280421.74"/>
    <n v="448674.79"/>
  </r>
  <r>
    <n v="4"/>
    <s v="Region IV - Southeast"/>
    <x v="22"/>
    <s v="FL"/>
    <x v="141"/>
    <n v="1"/>
    <x v="0"/>
    <n v="86373.78"/>
    <n v="151154.10999999999"/>
    <n v="112008.27"/>
    <n v="196014.48"/>
    <n v="134157.29"/>
    <n v="234775.26"/>
    <n v="160220.91"/>
    <n v="280386.59000000003"/>
    <n v="188530.06"/>
    <n v="329927.61"/>
    <n v="206638.19"/>
    <n v="361616.82"/>
    <n v="223849.98"/>
    <n v="391737.47"/>
  </r>
  <r>
    <n v="4"/>
    <s v="Region IV - Southeast"/>
    <x v="22"/>
    <s v="FL"/>
    <x v="141"/>
    <n v="2"/>
    <x v="1"/>
    <n v="74926.22"/>
    <n v="131120.89000000001"/>
    <n v="98352.59"/>
    <n v="172117.03"/>
    <n v="119649.94"/>
    <n v="209387.39"/>
    <n v="146977.68"/>
    <n v="257210.94"/>
    <n v="174460.79999999999"/>
    <n v="305306.40000000002"/>
    <n v="192301.56"/>
    <n v="336527.74"/>
    <n v="208864.53"/>
    <n v="365512.93"/>
  </r>
  <r>
    <n v="4"/>
    <s v="Region IV - Southeast"/>
    <x v="22"/>
    <s v="FL"/>
    <x v="141"/>
    <n v="3"/>
    <x v="2"/>
    <n v="64659.09"/>
    <n v="113153.41"/>
    <n v="87864"/>
    <n v="153762"/>
    <n v="110909.28"/>
    <n v="194091.24"/>
    <n v="145845.74"/>
    <n v="255230.04"/>
    <n v="180501.28"/>
    <n v="315877.23"/>
    <n v="203203.66"/>
    <n v="355606.4"/>
    <n v="225584.99"/>
    <n v="394773.74"/>
  </r>
  <r>
    <n v="4"/>
    <s v="Region IV - Southeast"/>
    <x v="22"/>
    <s v="FL"/>
    <x v="141"/>
    <n v="4"/>
    <x v="3"/>
    <n v="73315.81"/>
    <n v="117305.3"/>
    <n v="102642.14"/>
    <n v="164227.42000000001"/>
    <n v="131968.46"/>
    <n v="211149.54"/>
    <n v="175957.95"/>
    <n v="281532.71999999997"/>
    <n v="219947.43"/>
    <n v="351915.9"/>
    <n v="249273.76"/>
    <n v="398838.02"/>
    <n v="278600.08"/>
    <n v="445760.14"/>
  </r>
  <r>
    <n v="4"/>
    <s v="Region IV - Southeast"/>
    <x v="22"/>
    <s v="FL"/>
    <x v="142"/>
    <n v="1"/>
    <x v="0"/>
    <n v="85886.29"/>
    <n v="150301"/>
    <n v="111362.32"/>
    <n v="194884.05"/>
    <n v="133373.74"/>
    <n v="233404.05"/>
    <n v="159270.10999999999"/>
    <n v="278722.69"/>
    <n v="187400.29"/>
    <n v="327950.51"/>
    <n v="205393.78"/>
    <n v="359439.11"/>
    <n v="222490.13"/>
    <n v="389357.73"/>
  </r>
  <r>
    <n v="4"/>
    <s v="Region IV - Southeast"/>
    <x v="22"/>
    <s v="FL"/>
    <x v="142"/>
    <n v="2"/>
    <x v="1"/>
    <n v="74564.539999999994"/>
    <n v="130487.95"/>
    <n v="97856.69"/>
    <n v="171249.21"/>
    <n v="119025.81"/>
    <n v="208295.16"/>
    <n v="146172.41"/>
    <n v="255801.72"/>
    <n v="173485.64"/>
    <n v="303599.86"/>
    <n v="191214.7"/>
    <n v="334625.73"/>
    <n v="207669.36"/>
    <n v="363421.37"/>
  </r>
  <r>
    <n v="4"/>
    <s v="Region IV - Southeast"/>
    <x v="22"/>
    <s v="FL"/>
    <x v="142"/>
    <n v="3"/>
    <x v="2"/>
    <n v="64394.12"/>
    <n v="112689.72"/>
    <n v="87522.27"/>
    <n v="153163.97"/>
    <n v="110492.53"/>
    <n v="193361.93"/>
    <n v="145312.42000000001"/>
    <n v="254296.73"/>
    <n v="179854.47"/>
    <n v="314745.33"/>
    <n v="202485.61"/>
    <n v="354349.82"/>
    <n v="224799.23"/>
    <n v="393398.64"/>
  </r>
  <r>
    <n v="4"/>
    <s v="Region IV - Southeast"/>
    <x v="22"/>
    <s v="FL"/>
    <x v="142"/>
    <n v="4"/>
    <x v="3"/>
    <n v="72893.36"/>
    <n v="116629.38"/>
    <n v="102050.7"/>
    <n v="163281.13"/>
    <n v="131208.04999999999"/>
    <n v="209932.88"/>
    <n v="174944.06"/>
    <n v="279910.5"/>
    <n v="218680.08"/>
    <n v="349888.13"/>
    <n v="247837.42"/>
    <n v="396539.88"/>
    <n v="276994.77"/>
    <n v="443191.63"/>
  </r>
  <r>
    <n v="4"/>
    <s v="Region IV - Southeast"/>
    <x v="22"/>
    <s v="FL"/>
    <x v="143"/>
    <n v="1"/>
    <x v="0"/>
    <n v="88412.36"/>
    <n v="154721.62"/>
    <n v="114647.69"/>
    <n v="200633.45"/>
    <n v="137315.64000000001"/>
    <n v="240302.36"/>
    <n v="163988.28"/>
    <n v="286979.49"/>
    <n v="192959.75"/>
    <n v="337679.56"/>
    <n v="211491.48"/>
    <n v="370110.09"/>
    <n v="229103.95"/>
    <n v="400931.91"/>
  </r>
  <r>
    <n v="4"/>
    <s v="Region IV - Southeast"/>
    <x v="22"/>
    <s v="FL"/>
    <x v="143"/>
    <n v="2"/>
    <x v="1"/>
    <n v="76713.210000000006"/>
    <n v="134248.12"/>
    <n v="100691.87"/>
    <n v="176210.78"/>
    <n v="122489.44"/>
    <n v="214356.51"/>
    <n v="150453.99"/>
    <n v="263294.49"/>
    <n v="178581.28"/>
    <n v="312517.23"/>
    <n v="196839.77"/>
    <n v="344469.59"/>
    <n v="213789.15"/>
    <n v="374131.01"/>
  </r>
  <r>
    <n v="4"/>
    <s v="Region IV - Southeast"/>
    <x v="22"/>
    <s v="FL"/>
    <x v="143"/>
    <n v="3"/>
    <x v="2"/>
    <n v="66215.53"/>
    <n v="115877.18"/>
    <n v="89984.59"/>
    <n v="157473.03"/>
    <n v="113590.5"/>
    <n v="198783.38"/>
    <n v="149376.01"/>
    <n v="261408.02"/>
    <n v="184874.43"/>
    <n v="323530.25"/>
    <n v="208129.91"/>
    <n v="364227.34"/>
    <n v="231057.29"/>
    <n v="404350.25"/>
  </r>
  <r>
    <n v="4"/>
    <s v="Region IV - Southeast"/>
    <x v="22"/>
    <s v="FL"/>
    <x v="143"/>
    <n v="4"/>
    <x v="3"/>
    <n v="75043.570000000007"/>
    <n v="120069.71"/>
    <n v="105060.99"/>
    <n v="168097.59"/>
    <n v="135078.42000000001"/>
    <n v="216125.48"/>
    <n v="180104.56"/>
    <n v="288167.3"/>
    <n v="225130.7"/>
    <n v="360209.13"/>
    <n v="255148.13"/>
    <n v="408237.01"/>
    <n v="285165.56"/>
    <n v="456264.9"/>
  </r>
  <r>
    <n v="4"/>
    <s v="Region IV - Southeast"/>
    <x v="22"/>
    <s v="FL"/>
    <x v="144"/>
    <n v="1"/>
    <x v="0"/>
    <n v="86816.95"/>
    <n v="151929.66"/>
    <n v="112626.43"/>
    <n v="197096.25"/>
    <n v="134928.75"/>
    <n v="236125.32"/>
    <n v="161189.6"/>
    <n v="282081.81"/>
    <n v="189704.52"/>
    <n v="331982.90000000002"/>
    <n v="207944.73"/>
    <n v="363903.28"/>
    <n v="225302.53"/>
    <n v="394279.43"/>
  </r>
  <r>
    <n v="4"/>
    <s v="Region IV - Southeast"/>
    <x v="22"/>
    <s v="FL"/>
    <x v="144"/>
    <n v="2"/>
    <x v="1"/>
    <n v="75117.77"/>
    <n v="131456.1"/>
    <n v="98670.62"/>
    <n v="172673.58"/>
    <n v="120102.55"/>
    <n v="210179.47"/>
    <n v="147655.31"/>
    <n v="258396.79999999999"/>
    <n v="175326.04"/>
    <n v="306820.57"/>
    <n v="193293.02"/>
    <n v="338262.79"/>
    <n v="209987.73"/>
    <n v="367478.52"/>
  </r>
  <r>
    <n v="4"/>
    <s v="Region IV - Southeast"/>
    <x v="22"/>
    <s v="FL"/>
    <x v="144"/>
    <n v="3"/>
    <x v="2"/>
    <n v="64675.75"/>
    <n v="113182.57"/>
    <n v="87828.9"/>
    <n v="153700.57"/>
    <n v="110818.9"/>
    <n v="193933.07"/>
    <n v="145680.54"/>
    <n v="254940.94"/>
    <n v="180255.09"/>
    <n v="315446.40999999997"/>
    <n v="202894.66"/>
    <n v="355065.65"/>
    <n v="225206.12"/>
    <n v="394110.71999999997"/>
  </r>
  <r>
    <n v="4"/>
    <s v="Region IV - Southeast"/>
    <x v="22"/>
    <s v="FL"/>
    <x v="144"/>
    <n v="4"/>
    <x v="3"/>
    <n v="73719.28"/>
    <n v="117950.85"/>
    <n v="103206.99"/>
    <n v="165131.19"/>
    <n v="132694.70000000001"/>
    <n v="212311.53"/>
    <n v="176926.27"/>
    <n v="283082.03999999998"/>
    <n v="221157.84"/>
    <n v="353852.55"/>
    <n v="250645.55"/>
    <n v="401032.89"/>
    <n v="280133.26"/>
    <n v="448213.23"/>
  </r>
  <r>
    <n v="4"/>
    <s v="Region IV - Southeast"/>
    <x v="22"/>
    <s v="FL"/>
    <x v="145"/>
    <n v="1"/>
    <x v="0"/>
    <n v="90450.93"/>
    <n v="158289.14000000001"/>
    <n v="117287.1"/>
    <n v="205252.42"/>
    <n v="140473.98000000001"/>
    <n v="245829.47"/>
    <n v="167755.65"/>
    <n v="293572.40000000002"/>
    <n v="197389.44"/>
    <n v="345431.52"/>
    <n v="216344.78"/>
    <n v="378603.36"/>
    <n v="234357.91"/>
    <n v="410126.35"/>
  </r>
  <r>
    <n v="4"/>
    <s v="Region IV - Southeast"/>
    <x v="22"/>
    <s v="FL"/>
    <x v="145"/>
    <n v="2"/>
    <x v="1"/>
    <n v="78500.2"/>
    <n v="137375.34"/>
    <n v="103031.16"/>
    <n v="180304.53"/>
    <n v="125328.94"/>
    <n v="219325.64"/>
    <n v="153930.29999999999"/>
    <n v="269378.03000000003"/>
    <n v="182701.75"/>
    <n v="319728.06"/>
    <n v="201377.97"/>
    <n v="352411.45"/>
    <n v="218713.76"/>
    <n v="382749.08"/>
  </r>
  <r>
    <n v="4"/>
    <s v="Region IV - Southeast"/>
    <x v="22"/>
    <s v="FL"/>
    <x v="145"/>
    <n v="3"/>
    <x v="2"/>
    <n v="67771.97"/>
    <n v="118600.95"/>
    <n v="92105.17"/>
    <n v="161184.04999999999"/>
    <n v="116271.72"/>
    <n v="203475.52"/>
    <n v="152906.28"/>
    <n v="267586"/>
    <n v="189247.58"/>
    <n v="331183.26"/>
    <n v="213056.16"/>
    <n v="372848.28"/>
    <n v="236529.58"/>
    <n v="413926.77"/>
  </r>
  <r>
    <n v="4"/>
    <s v="Region IV - Southeast"/>
    <x v="22"/>
    <s v="FL"/>
    <x v="145"/>
    <n v="4"/>
    <x v="3"/>
    <n v="76771.320000000007"/>
    <n v="122834.12"/>
    <n v="107479.85"/>
    <n v="171967.77"/>
    <n v="138188.38"/>
    <n v="221101.41"/>
    <n v="184251.17"/>
    <n v="294801.88"/>
    <n v="230313.97"/>
    <n v="368502.35"/>
    <n v="261022.5"/>
    <n v="417636"/>
    <n v="291731.03000000003"/>
    <n v="466769.65"/>
  </r>
  <r>
    <n v="4"/>
    <s v="Region IV - Southeast"/>
    <x v="22"/>
    <s v="FL"/>
    <x v="146"/>
    <n v="1"/>
    <x v="0"/>
    <n v="88944.16"/>
    <n v="155652.26999999999"/>
    <n v="115321.44"/>
    <n v="201812.51"/>
    <n v="138111.26"/>
    <n v="241694.71"/>
    <n v="164921.17000000001"/>
    <n v="288612.05"/>
    <n v="194044.83"/>
    <n v="339578.45"/>
    <n v="212673.73"/>
    <n v="372179.02"/>
    <n v="230371.09"/>
    <n v="403149.4"/>
  </r>
  <r>
    <n v="4"/>
    <s v="Region IV - Southeast"/>
    <x v="22"/>
    <s v="FL"/>
    <x v="146"/>
    <n v="2"/>
    <x v="1"/>
    <n v="77245.02"/>
    <n v="135178.79"/>
    <n v="101365.62"/>
    <n v="177389.84"/>
    <n v="123285.06"/>
    <n v="215748.86"/>
    <n v="151386.88"/>
    <n v="264927.05"/>
    <n v="179666.35"/>
    <n v="314416.12"/>
    <n v="198022.02"/>
    <n v="346538.53"/>
    <n v="215056.29"/>
    <n v="376348.5"/>
  </r>
  <r>
    <n v="4"/>
    <s v="Region IV - Southeast"/>
    <x v="22"/>
    <s v="FL"/>
    <x v="146"/>
    <n v="3"/>
    <x v="2"/>
    <n v="66728.789999999994"/>
    <n v="116775.38"/>
    <n v="90703.15"/>
    <n v="158730.51"/>
    <n v="114514.37"/>
    <n v="200400.14"/>
    <n v="150607.82999999999"/>
    <n v="263563.71000000002"/>
    <n v="186414.2"/>
    <n v="326224.86"/>
    <n v="209874.99"/>
    <n v="367281.23"/>
    <n v="233007.67"/>
    <n v="407763.42"/>
  </r>
  <r>
    <n v="4"/>
    <s v="Region IV - Southeast"/>
    <x v="22"/>
    <s v="FL"/>
    <x v="146"/>
    <n v="4"/>
    <x v="3"/>
    <n v="75485"/>
    <n v="120775.99"/>
    <n v="105678.99"/>
    <n v="169086.39"/>
    <n v="135872.99"/>
    <n v="217396.79"/>
    <n v="181163.99"/>
    <n v="289862.39"/>
    <n v="226454.99"/>
    <n v="362327.98"/>
    <n v="256648.98"/>
    <n v="410638.38"/>
    <n v="286842.98"/>
    <n v="458948.78"/>
  </r>
  <r>
    <n v="4"/>
    <s v="Region IV - Southeast"/>
    <x v="22"/>
    <s v="FL"/>
    <x v="147"/>
    <n v="1"/>
    <x v="0"/>
    <n v="83581.78"/>
    <n v="146268.12"/>
    <n v="108215.93"/>
    <n v="189377.88"/>
    <n v="129492.25"/>
    <n v="226611.43"/>
    <n v="154462.42000000001"/>
    <n v="270309.23"/>
    <n v="181617.37"/>
    <n v="317830.40000000002"/>
    <n v="198985.3"/>
    <n v="348224.28"/>
    <n v="215412.77"/>
    <n v="376972.35"/>
  </r>
  <r>
    <n v="4"/>
    <s v="Region IV - Southeast"/>
    <x v="22"/>
    <s v="FL"/>
    <x v="147"/>
    <n v="2"/>
    <x v="1"/>
    <n v="73266.53"/>
    <n v="128216.42"/>
    <n v="95910.81"/>
    <n v="167843.91"/>
    <n v="116419.68"/>
    <n v="203734.45"/>
    <n v="142528.95999999999"/>
    <n v="249425.67"/>
    <n v="168939.58"/>
    <n v="295644.26"/>
    <n v="186066.59"/>
    <n v="325616.53000000003"/>
    <n v="201909.4"/>
    <n v="353341.45"/>
  </r>
  <r>
    <n v="4"/>
    <s v="Region IV - Southeast"/>
    <x v="22"/>
    <s v="FL"/>
    <x v="147"/>
    <n v="3"/>
    <x v="2"/>
    <n v="63814.2"/>
    <n v="111674.85"/>
    <n v="86944.11"/>
    <n v="152152.19"/>
    <n v="109930.17"/>
    <n v="192377.8"/>
    <n v="144741.35"/>
    <n v="253297.37"/>
    <n v="179299.4"/>
    <n v="313773.96000000002"/>
    <n v="201976.48"/>
    <n v="353458.84"/>
    <n v="224364.27"/>
    <n v="392637.46"/>
  </r>
  <r>
    <n v="4"/>
    <s v="Region IV - Southeast"/>
    <x v="22"/>
    <s v="FL"/>
    <x v="147"/>
    <n v="4"/>
    <x v="3"/>
    <n v="70838.039999999994"/>
    <n v="113340.87"/>
    <n v="99173.26"/>
    <n v="158677.22"/>
    <n v="127508.48"/>
    <n v="204013.57"/>
    <n v="170011.31"/>
    <n v="272018.09000000003"/>
    <n v="212514.13"/>
    <n v="340022.62"/>
    <n v="240849.35"/>
    <n v="385358.96"/>
    <n v="269184.57"/>
    <n v="430695.31"/>
  </r>
  <r>
    <n v="4"/>
    <s v="Region IV - Southeast"/>
    <x v="22"/>
    <s v="FL"/>
    <x v="148"/>
    <n v="1"/>
    <x v="0"/>
    <n v="86063.54"/>
    <n v="150611.19"/>
    <n v="111473.5"/>
    <n v="195078.63"/>
    <n v="133422.06"/>
    <n v="233488.61"/>
    <n v="159198.49"/>
    <n v="278597.36"/>
    <n v="187221.53"/>
    <n v="327637.67"/>
    <n v="205145.16"/>
    <n v="359004.03"/>
    <n v="222119.3"/>
    <n v="388708.77"/>
  </r>
  <r>
    <n v="4"/>
    <s v="Region IV - Southeast"/>
    <x v="22"/>
    <s v="FL"/>
    <x v="148"/>
    <n v="2"/>
    <x v="1"/>
    <n v="75245.070000000007"/>
    <n v="131678.87"/>
    <n v="98568.13"/>
    <n v="172494.23"/>
    <n v="119711.81"/>
    <n v="209495.67"/>
    <n v="146682.91"/>
    <n v="256695.1"/>
    <n v="173925.3"/>
    <n v="304369.28000000003"/>
    <n v="191596.27"/>
    <n v="335293.46000000002"/>
    <n v="207957.22"/>
    <n v="363925.14"/>
  </r>
  <r>
    <n v="4"/>
    <s v="Region IV - Southeast"/>
    <x v="22"/>
    <s v="FL"/>
    <x v="148"/>
    <n v="3"/>
    <x v="2"/>
    <n v="65387.31"/>
    <n v="114427.79"/>
    <n v="89029.6"/>
    <n v="155801.79"/>
    <n v="112521.02"/>
    <n v="196911.78"/>
    <n v="148106.44"/>
    <n v="259186.27"/>
    <n v="183426.38"/>
    <n v="320996.17"/>
    <n v="206593.75"/>
    <n v="361539.06"/>
    <n v="229457.71"/>
    <n v="401550.99"/>
  </r>
  <r>
    <n v="4"/>
    <s v="Region IV - Southeast"/>
    <x v="22"/>
    <s v="FL"/>
    <x v="148"/>
    <n v="4"/>
    <x v="3"/>
    <n v="72969.27"/>
    <n v="116750.84"/>
    <n v="102156.98"/>
    <n v="163451.17000000001"/>
    <n v="131344.69"/>
    <n v="210151.51"/>
    <n v="175126.26"/>
    <n v="280202.01"/>
    <n v="218907.82"/>
    <n v="350252.52"/>
    <n v="248095.53"/>
    <n v="396952.85"/>
    <n v="277283.24"/>
    <n v="443653.19"/>
  </r>
  <r>
    <n v="4"/>
    <s v="Region IV - Southeast"/>
    <x v="22"/>
    <s v="FL"/>
    <x v="149"/>
    <n v="1"/>
    <x v="0"/>
    <n v="91425.91"/>
    <n v="159995.35"/>
    <n v="118579.01"/>
    <n v="207513.26"/>
    <n v="142041.07999999999"/>
    <n v="248571.89"/>
    <n v="169657.25"/>
    <n v="296900.19"/>
    <n v="199648.98"/>
    <n v="349385.72"/>
    <n v="218833.59"/>
    <n v="382958.77"/>
    <n v="237077.61"/>
    <n v="414885.82"/>
  </r>
  <r>
    <n v="4"/>
    <s v="Region IV - Southeast"/>
    <x v="22"/>
    <s v="FL"/>
    <x v="149"/>
    <n v="2"/>
    <x v="1"/>
    <n v="79223.56"/>
    <n v="138641.23000000001"/>
    <n v="104022.94"/>
    <n v="182040.15"/>
    <n v="126577.19"/>
    <n v="221510.09"/>
    <n v="155540.84"/>
    <n v="272196.46999999997"/>
    <n v="184652.08"/>
    <n v="323141.13"/>
    <n v="203551.69"/>
    <n v="356215.46"/>
    <n v="221104.11"/>
    <n v="386932.19"/>
  </r>
  <r>
    <n v="4"/>
    <s v="Region IV - Southeast"/>
    <x v="22"/>
    <s v="FL"/>
    <x v="149"/>
    <n v="3"/>
    <x v="2"/>
    <n v="68301.899999999994"/>
    <n v="119528.32000000001"/>
    <n v="92788.64"/>
    <n v="162380.10999999999"/>
    <n v="117105.21"/>
    <n v="204934.13"/>
    <n v="153972.92000000001"/>
    <n v="269452.61"/>
    <n v="190541.18"/>
    <n v="333447.07"/>
    <n v="214492.26"/>
    <n v="375361.45"/>
    <n v="238101.11"/>
    <n v="416676.95"/>
  </r>
  <r>
    <n v="4"/>
    <s v="Region IV - Southeast"/>
    <x v="22"/>
    <s v="FL"/>
    <x v="149"/>
    <n v="4"/>
    <x v="3"/>
    <n v="77616.22"/>
    <n v="124185.96"/>
    <n v="108662.71"/>
    <n v="173860.35"/>
    <n v="139709.20000000001"/>
    <n v="223534.73"/>
    <n v="186278.94"/>
    <n v="298046.31"/>
    <n v="232848.67"/>
    <n v="372557.88"/>
    <n v="263895.15999999997"/>
    <n v="422232.27"/>
    <n v="294941.65000000002"/>
    <n v="471906.65"/>
  </r>
  <r>
    <n v="4"/>
    <s v="Region IV - Southeast"/>
    <x v="22"/>
    <s v="FL"/>
    <x v="150"/>
    <n v="1"/>
    <x v="0"/>
    <n v="89475.96"/>
    <n v="156582.93"/>
    <n v="115995.19"/>
    <n v="202991.58"/>
    <n v="138906.89000000001"/>
    <n v="243087.06"/>
    <n v="165854.06"/>
    <n v="290244.61"/>
    <n v="195129.9"/>
    <n v="341477.33"/>
    <n v="213855.97"/>
    <n v="374247.96"/>
    <n v="231638.22"/>
    <n v="405366.89"/>
  </r>
  <r>
    <n v="4"/>
    <s v="Region IV - Southeast"/>
    <x v="22"/>
    <s v="FL"/>
    <x v="150"/>
    <n v="2"/>
    <x v="1"/>
    <n v="77776.84"/>
    <n v="136109.46"/>
    <n v="102039.37"/>
    <n v="178568.91"/>
    <n v="124080.69"/>
    <n v="217141.21"/>
    <n v="152319.76999999999"/>
    <n v="266559.61"/>
    <n v="180751.43"/>
    <n v="316315"/>
    <n v="199204.26"/>
    <n v="348607.46"/>
    <n v="216323.42"/>
    <n v="378565.99"/>
  </r>
  <r>
    <n v="4"/>
    <s v="Region IV - Southeast"/>
    <x v="22"/>
    <s v="FL"/>
    <x v="150"/>
    <n v="3"/>
    <x v="2"/>
    <n v="67242.05"/>
    <n v="117673.59"/>
    <n v="91421.71"/>
    <n v="159988"/>
    <n v="115438.23"/>
    <n v="202016.91"/>
    <n v="151839.65"/>
    <n v="265719.39"/>
    <n v="187953.98"/>
    <n v="328919.46999999997"/>
    <n v="211620.07"/>
    <n v="370335.12"/>
    <n v="234958.05"/>
    <n v="411176.6"/>
  </r>
  <r>
    <n v="4"/>
    <s v="Region IV - Southeast"/>
    <x v="22"/>
    <s v="FL"/>
    <x v="150"/>
    <n v="4"/>
    <x v="3"/>
    <n v="75926.42"/>
    <n v="121482.28"/>
    <n v="106296.99"/>
    <n v="170075.19"/>
    <n v="136667.56"/>
    <n v="218668.1"/>
    <n v="182223.42"/>
    <n v="291557.46999999997"/>
    <n v="227779.27"/>
    <n v="364446.84"/>
    <n v="258149.84"/>
    <n v="413039.75"/>
    <n v="288520.40999999997"/>
    <n v="461632.66"/>
  </r>
  <r>
    <n v="4"/>
    <s v="Region IV - Southeast"/>
    <x v="22"/>
    <s v="FL"/>
    <x v="151"/>
    <n v="1"/>
    <x v="0"/>
    <n v="89874.82"/>
    <n v="157280.94"/>
    <n v="116585.55"/>
    <n v="204024.71"/>
    <n v="139666.26999999999"/>
    <n v="244415.98"/>
    <n v="166840.67000000001"/>
    <n v="291971.17"/>
    <n v="196349.05"/>
    <n v="343610.84"/>
    <n v="215224.68"/>
    <n v="376643.2"/>
    <n v="233183.49"/>
    <n v="408071.1"/>
  </r>
  <r>
    <n v="4"/>
    <s v="Region IV - Southeast"/>
    <x v="22"/>
    <s v="FL"/>
    <x v="151"/>
    <n v="2"/>
    <x v="1"/>
    <n v="77798.25"/>
    <n v="136146.94"/>
    <n v="102179.55"/>
    <n v="178814.21"/>
    <n v="124361.81"/>
    <n v="217633.17"/>
    <n v="152869.79"/>
    <n v="267522.13"/>
    <n v="181506.76"/>
    <n v="317636.83"/>
    <n v="200100.34"/>
    <n v="350175.59"/>
    <n v="217374.66"/>
    <n v="380405.65"/>
  </r>
  <r>
    <n v="4"/>
    <s v="Region IV - Southeast"/>
    <x v="22"/>
    <s v="FL"/>
    <x v="151"/>
    <n v="3"/>
    <x v="2"/>
    <n v="67010.42"/>
    <n v="117268.23"/>
    <n v="91009.78"/>
    <n v="159267.10999999999"/>
    <n v="114840.74"/>
    <n v="200971.29"/>
    <n v="150975.96"/>
    <n v="264207.92"/>
    <n v="186814.83"/>
    <n v="326925.95"/>
    <n v="210284.05"/>
    <n v="367997.08"/>
    <n v="233414.58"/>
    <n v="408475.51"/>
  </r>
  <r>
    <n v="4"/>
    <s v="Region IV - Southeast"/>
    <x v="22"/>
    <s v="FL"/>
    <x v="151"/>
    <n v="4"/>
    <x v="3"/>
    <n v="76310.92"/>
    <n v="122097.47"/>
    <n v="106835.28"/>
    <n v="170936.45"/>
    <n v="137359.65"/>
    <n v="219775.44"/>
    <n v="183146.2"/>
    <n v="293033.92"/>
    <n v="228932.75"/>
    <n v="366292.4"/>
    <n v="259457.12"/>
    <n v="415131.39"/>
    <n v="289981.48"/>
    <n v="463970.38"/>
  </r>
  <r>
    <n v="4"/>
    <s v="Region IV - Southeast"/>
    <x v="23"/>
    <s v="GA"/>
    <x v="66"/>
    <n v="1"/>
    <x v="0"/>
    <n v="85132.87"/>
    <n v="148982.51999999999"/>
    <n v="110209.39"/>
    <n v="192866.43"/>
    <n v="131867.04999999999"/>
    <n v="230767.33"/>
    <n v="157278.99"/>
    <n v="275238.24"/>
    <n v="184917.29"/>
    <n v="323605.26"/>
    <n v="202594.2"/>
    <n v="354539.85"/>
    <n v="219306.89"/>
    <n v="383787.06"/>
  </r>
  <r>
    <n v="4"/>
    <s v="Region IV - Southeast"/>
    <x v="23"/>
    <s v="GA"/>
    <x v="66"/>
    <n v="2"/>
    <x v="1"/>
    <n v="74691.83"/>
    <n v="130710.71"/>
    <n v="97754.2"/>
    <n v="171069.85"/>
    <n v="118635.06"/>
    <n v="207611.36"/>
    <n v="145200"/>
    <n v="254100.01"/>
    <n v="172084.89"/>
    <n v="301148.56"/>
    <n v="189517.94"/>
    <n v="331656.39"/>
    <n v="205638.84"/>
    <n v="359867.98"/>
  </r>
  <r>
    <n v="4"/>
    <s v="Region IV - Southeast"/>
    <x v="23"/>
    <s v="GA"/>
    <x v="66"/>
    <n v="3"/>
    <x v="2"/>
    <n v="65105.68"/>
    <n v="113934.94"/>
    <n v="88722.96"/>
    <n v="155265.19"/>
    <n v="112194.65"/>
    <n v="196340.63"/>
    <n v="147738.31"/>
    <n v="258542.05"/>
    <n v="183025.76"/>
    <n v="320295.07"/>
    <n v="206184.69"/>
    <n v="360823.2"/>
    <n v="229050.8"/>
    <n v="400838.89"/>
  </r>
  <r>
    <n v="4"/>
    <s v="Region IV - Southeast"/>
    <x v="23"/>
    <s v="GA"/>
    <x v="66"/>
    <n v="4"/>
    <x v="3"/>
    <n v="72143.350000000006"/>
    <n v="115429.36"/>
    <n v="101000.69"/>
    <n v="161601.10999999999"/>
    <n v="129858.03"/>
    <n v="207772.85"/>
    <n v="173144.04"/>
    <n v="277030.46999999997"/>
    <n v="216430.05"/>
    <n v="346288.08"/>
    <n v="245287.39"/>
    <n v="392459.83"/>
    <n v="274144.73"/>
    <n v="438631.57"/>
  </r>
  <r>
    <n v="4"/>
    <s v="Region IV - Southeast"/>
    <x v="23"/>
    <s v="GA"/>
    <x v="152"/>
    <n v="1"/>
    <x v="0"/>
    <n v="83892.02"/>
    <n v="146811.03"/>
    <n v="108750.7"/>
    <n v="190313.72"/>
    <n v="130227.47"/>
    <n v="227898.08"/>
    <n v="155484.82999999999"/>
    <n v="272098.45"/>
    <n v="182925.9"/>
    <n v="320120.33"/>
    <n v="200478.32"/>
    <n v="350837.06"/>
    <n v="217143.45"/>
    <n v="380001.04"/>
  </r>
  <r>
    <n v="4"/>
    <s v="Region IV - Southeast"/>
    <x v="23"/>
    <s v="GA"/>
    <x v="152"/>
    <n v="2"/>
    <x v="1"/>
    <n v="72947.679999999993"/>
    <n v="127658.44"/>
    <n v="95695.26"/>
    <n v="167466.71"/>
    <n v="116357.8"/>
    <n v="203626.15"/>
    <n v="142823.72"/>
    <n v="249941.5"/>
    <n v="169475.07"/>
    <n v="296581.38"/>
    <n v="186771.88"/>
    <n v="326850.78999999998"/>
    <n v="202816.7"/>
    <n v="354929.23"/>
  </r>
  <r>
    <n v="4"/>
    <s v="Region IV - Southeast"/>
    <x v="23"/>
    <s v="GA"/>
    <x v="152"/>
    <n v="3"/>
    <x v="2"/>
    <n v="63085.98"/>
    <n v="110400.46"/>
    <n v="85778.51"/>
    <n v="150112.39000000001"/>
    <n v="108318.43"/>
    <n v="189557.25"/>
    <n v="142480.64000000001"/>
    <n v="249341.12"/>
    <n v="176374.29"/>
    <n v="308655"/>
    <n v="198586.38"/>
    <n v="347526.17"/>
    <n v="220491.54"/>
    <n v="385860.19"/>
  </r>
  <r>
    <n v="4"/>
    <s v="Region IV - Southeast"/>
    <x v="23"/>
    <s v="GA"/>
    <x v="152"/>
    <n v="4"/>
    <x v="3"/>
    <n v="71184.58"/>
    <n v="113895.33"/>
    <n v="99658.41"/>
    <n v="159453.46"/>
    <n v="128132.24"/>
    <n v="205011.59"/>
    <n v="170842.99"/>
    <n v="273348.78999999998"/>
    <n v="213553.74"/>
    <n v="341685.99"/>
    <n v="242027.57"/>
    <n v="387244.12"/>
    <n v="270501.40000000002"/>
    <n v="432802.25"/>
  </r>
  <r>
    <n v="4"/>
    <s v="Region IV - Southeast"/>
    <x v="23"/>
    <s v="GA"/>
    <x v="153"/>
    <n v="1"/>
    <x v="0"/>
    <n v="92711.08"/>
    <n v="162244.39000000001"/>
    <n v="120065.5"/>
    <n v="210114.62"/>
    <n v="143692.73000000001"/>
    <n v="251462.28"/>
    <n v="171433.51"/>
    <n v="300008.65000000002"/>
    <n v="201595.68"/>
    <n v="352792.44"/>
    <n v="220887.31"/>
    <n v="386552.79"/>
    <n v="239148.35"/>
    <n v="418509.61"/>
  </r>
  <r>
    <n v="4"/>
    <s v="Region IV - Southeast"/>
    <x v="23"/>
    <s v="GA"/>
    <x v="153"/>
    <n v="2"/>
    <x v="1"/>
    <n v="81137.84"/>
    <n v="141991.23000000001"/>
    <n v="106259.74"/>
    <n v="185954.55"/>
    <n v="129025.95"/>
    <n v="225795.42"/>
    <n v="158044.75"/>
    <n v="276578.32"/>
    <n v="187371.81"/>
    <n v="327900.67"/>
    <n v="206393.14"/>
    <n v="361188"/>
    <n v="223998.22"/>
    <n v="391996.89"/>
  </r>
  <r>
    <n v="4"/>
    <s v="Region IV - Southeast"/>
    <x v="23"/>
    <s v="GA"/>
    <x v="153"/>
    <n v="3"/>
    <x v="2"/>
    <n v="70569.899999999994"/>
    <n v="123497.33"/>
    <n v="96109.92"/>
    <n v="168192.36"/>
    <n v="121488.56"/>
    <n v="212604.97"/>
    <n v="159929.09"/>
    <n v="279875.90999999997"/>
    <n v="198085.63"/>
    <n v="346649.85"/>
    <n v="223117.6"/>
    <n v="390455.79"/>
    <n v="247824.99"/>
    <n v="433693.73"/>
  </r>
  <r>
    <n v="4"/>
    <s v="Region IV - Southeast"/>
    <x v="23"/>
    <s v="GA"/>
    <x v="153"/>
    <n v="4"/>
    <x v="3"/>
    <n v="78593.97"/>
    <n v="125750.36"/>
    <n v="110031.56"/>
    <n v="176050.5"/>
    <n v="141469.15"/>
    <n v="226350.65"/>
    <n v="188625.54"/>
    <n v="301800.86"/>
    <n v="235781.92"/>
    <n v="377251.08"/>
    <n v="267219.51"/>
    <n v="427551.22"/>
    <n v="298657.09999999998"/>
    <n v="477851.36"/>
  </r>
  <r>
    <n v="4"/>
    <s v="Region IV - Southeast"/>
    <x v="23"/>
    <s v="GA"/>
    <x v="8"/>
    <n v="1"/>
    <x v="0"/>
    <n v="86240.79"/>
    <n v="150921.38"/>
    <n v="111584.69"/>
    <n v="195273.21"/>
    <n v="133470.38"/>
    <n v="233573.17"/>
    <n v="159126.88"/>
    <n v="278472.03000000003"/>
    <n v="187042.76"/>
    <n v="327324.83"/>
    <n v="204896.54"/>
    <n v="358568.95"/>
    <n v="221748.47"/>
    <n v="388059.82"/>
  </r>
  <r>
    <n v="4"/>
    <s v="Region IV - Southeast"/>
    <x v="23"/>
    <s v="GA"/>
    <x v="8"/>
    <n v="2"/>
    <x v="1"/>
    <n v="75925.59"/>
    <n v="132869.79"/>
    <n v="99279.57"/>
    <n v="173739.24"/>
    <n v="120397.82"/>
    <n v="210696.19"/>
    <n v="147193.42000000001"/>
    <n v="257588.48000000001"/>
    <n v="174364.97"/>
    <n v="305138.69"/>
    <n v="191977.83"/>
    <n v="335961.2"/>
    <n v="208245.09"/>
    <n v="364428.91"/>
  </r>
  <r>
    <n v="4"/>
    <s v="Region IV - Southeast"/>
    <x v="23"/>
    <s v="GA"/>
    <x v="8"/>
    <n v="3"/>
    <x v="2"/>
    <n v="66380.5"/>
    <n v="116165.87"/>
    <n v="90536.93"/>
    <n v="158439.62"/>
    <n v="114549.51"/>
    <n v="200461.64"/>
    <n v="150900.47"/>
    <n v="264075.82"/>
    <n v="186998.3"/>
    <n v="327247.02"/>
    <n v="210701.89"/>
    <n v="368728.31"/>
    <n v="234116.2"/>
    <n v="409703.34"/>
  </r>
  <r>
    <n v="4"/>
    <s v="Region IV - Southeast"/>
    <x v="23"/>
    <s v="GA"/>
    <x v="8"/>
    <n v="4"/>
    <x v="3"/>
    <n v="73045.19"/>
    <n v="116872.3"/>
    <n v="102263.26"/>
    <n v="163621.22"/>
    <n v="131481.34"/>
    <n v="210370.14"/>
    <n v="175308.45"/>
    <n v="280493.52"/>
    <n v="219135.56"/>
    <n v="350616.9"/>
    <n v="248353.64"/>
    <n v="397365.82"/>
    <n v="277571.71000000002"/>
    <n v="444114.74"/>
  </r>
  <r>
    <n v="4"/>
    <s v="Region IV - Southeast"/>
    <x v="23"/>
    <s v="GA"/>
    <x v="154"/>
    <n v="1"/>
    <x v="0"/>
    <n v="84645.38"/>
    <n v="148129.42000000001"/>
    <n v="109563.44"/>
    <n v="191736.01"/>
    <n v="131083.5"/>
    <n v="229396.12"/>
    <n v="156328.20000000001"/>
    <n v="273574.34999999998"/>
    <n v="183787.51999999999"/>
    <n v="321628.17"/>
    <n v="201349.8"/>
    <n v="352362.14"/>
    <n v="217947.05"/>
    <n v="381407.33"/>
  </r>
  <r>
    <n v="4"/>
    <s v="Region IV - Southeast"/>
    <x v="23"/>
    <s v="GA"/>
    <x v="154"/>
    <n v="2"/>
    <x v="1"/>
    <n v="74330.149999999994"/>
    <n v="130077.77"/>
    <n v="97258.31"/>
    <n v="170202.04"/>
    <n v="118010.94"/>
    <n v="206519.14"/>
    <n v="144394.74"/>
    <n v="252690.79"/>
    <n v="171109.73"/>
    <n v="299442.03000000003"/>
    <n v="188431.08"/>
    <n v="329754.40000000002"/>
    <n v="204443.67"/>
    <n v="357776.43"/>
  </r>
  <r>
    <n v="4"/>
    <s v="Region IV - Southeast"/>
    <x v="23"/>
    <s v="GA"/>
    <x v="154"/>
    <n v="3"/>
    <x v="2"/>
    <n v="64840.72"/>
    <n v="113471.26"/>
    <n v="88381.23"/>
    <n v="154667.16"/>
    <n v="111777.9"/>
    <n v="195611.33"/>
    <n v="147205"/>
    <n v="257608.75"/>
    <n v="182378.96"/>
    <n v="319163.17"/>
    <n v="205466.64"/>
    <n v="359566.62"/>
    <n v="228265.03"/>
    <n v="399463.81"/>
  </r>
  <r>
    <n v="4"/>
    <s v="Region IV - Southeast"/>
    <x v="23"/>
    <s v="GA"/>
    <x v="154"/>
    <n v="4"/>
    <x v="3"/>
    <n v="71720.899999999994"/>
    <n v="114753.44"/>
    <n v="100409.26"/>
    <n v="160654.82"/>
    <n v="129097.62"/>
    <n v="206556.2"/>
    <n v="172130.16"/>
    <n v="275408.26"/>
    <n v="215162.7"/>
    <n v="344260.32"/>
    <n v="243851.06"/>
    <n v="390161.7"/>
    <n v="272539.42"/>
    <n v="436063.08"/>
  </r>
  <r>
    <n v="4"/>
    <s v="Region IV - Southeast"/>
    <x v="23"/>
    <s v="GA"/>
    <x v="155"/>
    <n v="1"/>
    <x v="0"/>
    <n v="86595.34"/>
    <n v="151541.84"/>
    <n v="112147.26"/>
    <n v="196257.7"/>
    <n v="134217.69"/>
    <n v="234880.96"/>
    <n v="160131.38"/>
    <n v="280229.92"/>
    <n v="188306.6"/>
    <n v="329536.55"/>
    <n v="206327.41"/>
    <n v="361072.96"/>
    <n v="223386.44"/>
    <n v="390926.26"/>
  </r>
  <r>
    <n v="4"/>
    <s v="Region IV - Southeast"/>
    <x v="23"/>
    <s v="GA"/>
    <x v="155"/>
    <n v="2"/>
    <x v="1"/>
    <n v="75776.88"/>
    <n v="132609.54"/>
    <n v="99241.88"/>
    <n v="173673.29"/>
    <n v="120507.44"/>
    <n v="210888.02"/>
    <n v="147615.79999999999"/>
    <n v="258327.66"/>
    <n v="175010.38"/>
    <n v="306268.15999999997"/>
    <n v="192778.51"/>
    <n v="337362.4"/>
    <n v="209224.36"/>
    <n v="366142.63"/>
  </r>
  <r>
    <n v="4"/>
    <s v="Region IV - Southeast"/>
    <x v="23"/>
    <s v="GA"/>
    <x v="155"/>
    <n v="3"/>
    <x v="2"/>
    <n v="65900.570000000007"/>
    <n v="115326"/>
    <n v="89748.160000000003"/>
    <n v="157059.28"/>
    <n v="113444.88"/>
    <n v="198528.55"/>
    <n v="149338.26"/>
    <n v="261341.96"/>
    <n v="184966.16"/>
    <n v="323690.78000000003"/>
    <n v="208338.83"/>
    <n v="364592.95"/>
    <n v="231408.09"/>
    <n v="404964.16"/>
  </r>
  <r>
    <n v="4"/>
    <s v="Region IV - Southeast"/>
    <x v="23"/>
    <s v="GA"/>
    <x v="155"/>
    <n v="4"/>
    <x v="3"/>
    <n v="73410.7"/>
    <n v="117457.12"/>
    <n v="102774.98"/>
    <n v="164439.97"/>
    <n v="132139.26"/>
    <n v="211422.82"/>
    <n v="176185.68"/>
    <n v="281897.09999999998"/>
    <n v="220232.1"/>
    <n v="352371.37"/>
    <n v="249596.38"/>
    <n v="399354.22"/>
    <n v="278960.65999999997"/>
    <n v="446337.07"/>
  </r>
  <r>
    <n v="4"/>
    <s v="Region IV - Southeast"/>
    <x v="23"/>
    <s v="GA"/>
    <x v="156"/>
    <n v="1"/>
    <x v="0"/>
    <n v="90096.39"/>
    <n v="157668.68"/>
    <n v="116724.54"/>
    <n v="204267.94"/>
    <n v="139726.68"/>
    <n v="244521.69"/>
    <n v="166751.15"/>
    <n v="291814.52"/>
    <n v="196125.6"/>
    <n v="343219.81"/>
    <n v="214913.92000000001"/>
    <n v="376099.36"/>
    <n v="232719.95"/>
    <n v="407259.92"/>
  </r>
  <r>
    <n v="4"/>
    <s v="Region IV - Southeast"/>
    <x v="23"/>
    <s v="GA"/>
    <x v="156"/>
    <n v="2"/>
    <x v="1"/>
    <n v="78648.91"/>
    <n v="137635.6"/>
    <n v="103068.85"/>
    <n v="180370.48"/>
    <n v="125219.32"/>
    <n v="219133.82"/>
    <n v="153507.92000000001"/>
    <n v="268638.86"/>
    <n v="182056.34"/>
    <n v="318598.59999999998"/>
    <n v="200577.3"/>
    <n v="351010.27"/>
    <n v="217734.5"/>
    <n v="381035.38"/>
  </r>
  <r>
    <n v="4"/>
    <s v="Region IV - Southeast"/>
    <x v="23"/>
    <s v="GA"/>
    <x v="156"/>
    <n v="3"/>
    <x v="2"/>
    <n v="68251.899999999994"/>
    <n v="119440.83"/>
    <n v="92893.94"/>
    <n v="162564.4"/>
    <n v="117376.35"/>
    <n v="205408.61"/>
    <n v="154468.49"/>
    <n v="270319.86"/>
    <n v="191279.72"/>
    <n v="334739.51"/>
    <n v="215419.23"/>
    <n v="376983.65"/>
    <n v="239237.69"/>
    <n v="418665.96"/>
  </r>
  <r>
    <n v="4"/>
    <s v="Region IV - Southeast"/>
    <x v="23"/>
    <s v="GA"/>
    <x v="156"/>
    <n v="4"/>
    <x v="3"/>
    <n v="76405.81"/>
    <n v="122249.3"/>
    <n v="106968.14"/>
    <n v="171149.02"/>
    <n v="137530.46"/>
    <n v="220048.74"/>
    <n v="183373.95"/>
    <n v="293398.32"/>
    <n v="229217.43"/>
    <n v="366747.9"/>
    <n v="259779.76"/>
    <n v="415647.62"/>
    <n v="290342.08"/>
    <n v="464547.34"/>
  </r>
  <r>
    <n v="4"/>
    <s v="Region IV - Southeast"/>
    <x v="23"/>
    <s v="GA"/>
    <x v="157"/>
    <n v="1"/>
    <x v="0"/>
    <n v="80346.66"/>
    <n v="140606.65"/>
    <n v="104145.63"/>
    <n v="182254.84"/>
    <n v="124706.41"/>
    <n v="218236.21"/>
    <n v="148882.97"/>
    <n v="260545.19"/>
    <n v="175151.6"/>
    <n v="306515.3"/>
    <n v="191953.97"/>
    <n v="335919.45"/>
    <n v="207902.65"/>
    <n v="363829.64"/>
  </r>
  <r>
    <n v="4"/>
    <s v="Region IV - Southeast"/>
    <x v="23"/>
    <s v="GA"/>
    <x v="157"/>
    <n v="2"/>
    <x v="1"/>
    <n v="69905.52"/>
    <n v="122334.66"/>
    <n v="91690.44"/>
    <n v="160458.26999999999"/>
    <n v="111474.42"/>
    <n v="195080.24"/>
    <n v="136803.98000000001"/>
    <n v="239406.96"/>
    <n v="162319.20000000001"/>
    <n v="284058.59000000003"/>
    <n v="178877.71"/>
    <n v="313035.99"/>
    <n v="194234.6"/>
    <n v="339910.55"/>
  </r>
  <r>
    <n v="4"/>
    <s v="Region IV - Southeast"/>
    <x v="23"/>
    <s v="GA"/>
    <x v="157"/>
    <n v="3"/>
    <x v="2"/>
    <n v="60486.35"/>
    <n v="105851.11"/>
    <n v="82255.899999999994"/>
    <n v="143947.82"/>
    <n v="103879.85"/>
    <n v="181789.74"/>
    <n v="136651.91"/>
    <n v="239140.85"/>
    <n v="169167.76"/>
    <n v="296043.57"/>
    <n v="190478.96"/>
    <n v="333338.17"/>
    <n v="211497.33"/>
    <n v="370120.33"/>
  </r>
  <r>
    <n v="4"/>
    <s v="Region IV - Southeast"/>
    <x v="23"/>
    <s v="GA"/>
    <x v="157"/>
    <n v="4"/>
    <x v="3"/>
    <n v="68170.490000000005"/>
    <n v="109072.79"/>
    <n v="95438.69"/>
    <n v="152701.91"/>
    <n v="122706.89"/>
    <n v="196331.03"/>
    <n v="163609.19"/>
    <n v="261774.7"/>
    <n v="204511.48"/>
    <n v="327218.38"/>
    <n v="231779.68"/>
    <n v="370847.49"/>
    <n v="259047.88"/>
    <n v="414476.61"/>
  </r>
  <r>
    <n v="4"/>
    <s v="Region IV - Southeast"/>
    <x v="24"/>
    <s v="KY"/>
    <x v="158"/>
    <n v="1"/>
    <x v="0"/>
    <n v="97408.71"/>
    <n v="170465.25"/>
    <n v="126413.85"/>
    <n v="221224.24"/>
    <n v="151479.88"/>
    <n v="265089.78000000003"/>
    <n v="181013.09"/>
    <n v="316772.90000000002"/>
    <n v="213072.12"/>
    <n v="372876.22"/>
    <n v="233579.94"/>
    <n v="408764.9"/>
    <n v="253117.64"/>
    <n v="442955.87"/>
  </r>
  <r>
    <n v="4"/>
    <s v="Region IV - Southeast"/>
    <x v="24"/>
    <s v="KY"/>
    <x v="158"/>
    <n v="2"/>
    <x v="1"/>
    <n v="84074.13"/>
    <n v="147129.73000000001"/>
    <n v="110507.23"/>
    <n v="193387.65"/>
    <n v="134581.20000000001"/>
    <n v="235517.1"/>
    <n v="165586.91"/>
    <n v="289777.09000000003"/>
    <n v="196683.76"/>
    <n v="344196.57"/>
    <n v="216880.14"/>
    <n v="379540.25"/>
    <n v="235662.06"/>
    <n v="412408.61"/>
  </r>
  <r>
    <n v="4"/>
    <s v="Region IV - Southeast"/>
    <x v="24"/>
    <s v="KY"/>
    <x v="158"/>
    <n v="3"/>
    <x v="2"/>
    <n v="72226.34"/>
    <n v="126396.1"/>
    <n v="98019.9"/>
    <n v="171534.83"/>
    <n v="123627.52"/>
    <n v="216348.16"/>
    <n v="162468.23000000001"/>
    <n v="284319.40000000002"/>
    <n v="200981.72"/>
    <n v="351718"/>
    <n v="226189.91"/>
    <n v="395832.35"/>
    <n v="251024.14"/>
    <n v="439292.25"/>
  </r>
  <r>
    <n v="4"/>
    <s v="Region IV - Southeast"/>
    <x v="24"/>
    <s v="KY"/>
    <x v="158"/>
    <n v="4"/>
    <x v="3"/>
    <n v="82742.559999999998"/>
    <n v="132388.1"/>
    <n v="115839.58"/>
    <n v="185343.33"/>
    <n v="148936.60999999999"/>
    <n v="238298.57"/>
    <n v="198582.14"/>
    <n v="317731.43"/>
    <n v="248227.68"/>
    <n v="397164.29"/>
    <n v="281324.7"/>
    <n v="450119.53"/>
    <n v="314421.71999999997"/>
    <n v="503074.76"/>
  </r>
  <r>
    <n v="4"/>
    <s v="Region IV - Southeast"/>
    <x v="24"/>
    <s v="KY"/>
    <x v="159"/>
    <n v="1"/>
    <x v="0"/>
    <n v="93065.63"/>
    <n v="162864.85"/>
    <n v="120628.06"/>
    <n v="211099.1"/>
    <n v="144440.04"/>
    <n v="252770.06"/>
    <n v="172438.02"/>
    <n v="301766.53999999998"/>
    <n v="202859.51999999999"/>
    <n v="355004.15999999997"/>
    <n v="222318.17"/>
    <n v="389056.8"/>
    <n v="240786.32"/>
    <n v="421376.05"/>
  </r>
  <r>
    <n v="4"/>
    <s v="Region IV - Southeast"/>
    <x v="24"/>
    <s v="KY"/>
    <x v="159"/>
    <n v="2"/>
    <x v="1"/>
    <n v="80989.13"/>
    <n v="141730.98000000001"/>
    <n v="106222.06"/>
    <n v="185888.6"/>
    <n v="129135.57"/>
    <n v="225987.25"/>
    <n v="158467.14000000001"/>
    <n v="277317.5"/>
    <n v="188017.22"/>
    <n v="329030.14"/>
    <n v="207193.82"/>
    <n v="362589.19"/>
    <n v="224977.49"/>
    <n v="393710.61"/>
  </r>
  <r>
    <n v="4"/>
    <s v="Region IV - Southeast"/>
    <x v="24"/>
    <s v="KY"/>
    <x v="159"/>
    <n v="3"/>
    <x v="2"/>
    <n v="70089.97"/>
    <n v="122657.46"/>
    <n v="95321.16"/>
    <n v="166812.03"/>
    <n v="120383.94"/>
    <n v="210671.89"/>
    <n v="158366.89000000001"/>
    <n v="277142.06"/>
    <n v="196053.49"/>
    <n v="343093.62"/>
    <n v="220754.54"/>
    <n v="386320.44"/>
    <n v="245116.89"/>
    <n v="428954.56"/>
  </r>
  <r>
    <n v="4"/>
    <s v="Region IV - Southeast"/>
    <x v="24"/>
    <s v="KY"/>
    <x v="159"/>
    <n v="4"/>
    <x v="3"/>
    <n v="78959.490000000005"/>
    <n v="126335.18"/>
    <n v="110543.28"/>
    <n v="176869.25"/>
    <n v="142127.07999999999"/>
    <n v="227403.33"/>
    <n v="189502.77"/>
    <n v="303204.44"/>
    <n v="236878.46"/>
    <n v="379005.55"/>
    <n v="268462.26"/>
    <n v="429539.62"/>
    <n v="300046.05"/>
    <n v="480073.69"/>
  </r>
  <r>
    <n v="4"/>
    <s v="Region IV - Southeast"/>
    <x v="24"/>
    <s v="KY"/>
    <x v="160"/>
    <n v="1"/>
    <x v="0"/>
    <n v="92888.38"/>
    <n v="162554.66"/>
    <n v="120516.87"/>
    <n v="210904.52"/>
    <n v="144391.72"/>
    <n v="252685.5"/>
    <n v="172509.64"/>
    <n v="301891.86"/>
    <n v="203038.28"/>
    <n v="355316.99"/>
    <n v="222566.79"/>
    <n v="389491.88"/>
    <n v="241157.15"/>
    <n v="422025.01"/>
  </r>
  <r>
    <n v="4"/>
    <s v="Region IV - Southeast"/>
    <x v="24"/>
    <s v="KY"/>
    <x v="160"/>
    <n v="2"/>
    <x v="1"/>
    <n v="80308.600000000006"/>
    <n v="140540.06"/>
    <n v="105510.62"/>
    <n v="184643.58"/>
    <n v="128449.57"/>
    <n v="224786.74"/>
    <n v="157956.64000000001"/>
    <n v="276424.11"/>
    <n v="187577.56"/>
    <n v="328260.73"/>
    <n v="206812.26"/>
    <n v="361921.45"/>
    <n v="224689.62"/>
    <n v="393206.84"/>
  </r>
  <r>
    <n v="4"/>
    <s v="Region IV - Southeast"/>
    <x v="24"/>
    <s v="KY"/>
    <x v="160"/>
    <n v="3"/>
    <x v="2"/>
    <n v="69096.789999999994"/>
    <n v="120919.38"/>
    <n v="93813.83"/>
    <n v="164174.20000000001"/>
    <n v="118355.45"/>
    <n v="207122.03"/>
    <n v="155572.85999999999"/>
    <n v="272252.51"/>
    <n v="192481.58"/>
    <n v="336842.77"/>
    <n v="216646.39"/>
    <n v="379131.18"/>
    <n v="240458.4"/>
    <n v="420802.2"/>
  </r>
  <r>
    <n v="4"/>
    <s v="Region IV - Southeast"/>
    <x v="24"/>
    <s v="KY"/>
    <x v="160"/>
    <n v="4"/>
    <x v="3"/>
    <n v="78883.570000000007"/>
    <n v="126213.72"/>
    <n v="110437"/>
    <n v="176699.21"/>
    <n v="141990.43"/>
    <n v="227184.7"/>
    <n v="189320.58"/>
    <n v="302912.93"/>
    <n v="236650.72"/>
    <n v="378641.16"/>
    <n v="268204.15000000002"/>
    <n v="429126.65"/>
    <n v="299757.58"/>
    <n v="479612.13"/>
  </r>
  <r>
    <n v="4"/>
    <s v="Region IV - Southeast"/>
    <x v="24"/>
    <s v="KY"/>
    <x v="161"/>
    <n v="1"/>
    <x v="0"/>
    <n v="94616.72"/>
    <n v="165579.26"/>
    <n v="122621.52"/>
    <n v="214587.66"/>
    <n v="146814.84"/>
    <n v="256925.97"/>
    <n v="175254.6"/>
    <n v="306695.56"/>
    <n v="206159.45"/>
    <n v="360779.03"/>
    <n v="225927.07"/>
    <n v="395372.38"/>
    <n v="244680.44"/>
    <n v="428190.78"/>
  </r>
  <r>
    <n v="4"/>
    <s v="Region IV - Southeast"/>
    <x v="24"/>
    <s v="KY"/>
    <x v="161"/>
    <n v="2"/>
    <x v="1"/>
    <n v="82414.44"/>
    <n v="144225.26999999999"/>
    <n v="108065.46"/>
    <n v="189114.55"/>
    <n v="131350.95000000001"/>
    <n v="229864.17"/>
    <n v="161138.19"/>
    <n v="281991.84000000003"/>
    <n v="191162.54"/>
    <n v="334534.45"/>
    <n v="210645.18"/>
    <n v="368629.07"/>
    <n v="228706.94"/>
    <n v="400237.15"/>
  </r>
  <r>
    <n v="4"/>
    <s v="Region IV - Southeast"/>
    <x v="24"/>
    <s v="KY"/>
    <x v="161"/>
    <n v="3"/>
    <x v="2"/>
    <n v="71381.460000000006"/>
    <n v="124917.55"/>
    <n v="97100.01"/>
    <n v="169925.03"/>
    <n v="122648.42"/>
    <n v="214634.73"/>
    <n v="161363.85"/>
    <n v="282386.74"/>
    <n v="199779.85"/>
    <n v="349614.74"/>
    <n v="224962.75"/>
    <n v="393684.81"/>
    <n v="249803.43"/>
    <n v="437156"/>
  </r>
  <r>
    <n v="4"/>
    <s v="Region IV - Southeast"/>
    <x v="24"/>
    <s v="KY"/>
    <x v="161"/>
    <n v="4"/>
    <x v="3"/>
    <n v="80264.800000000003"/>
    <n v="128423.67999999999"/>
    <n v="112370.71"/>
    <n v="179793.15"/>
    <n v="144476.63"/>
    <n v="231162.62"/>
    <n v="192635.51"/>
    <n v="308216.82"/>
    <n v="240794.39"/>
    <n v="385271.03"/>
    <n v="272900.31"/>
    <n v="436640.5"/>
    <n v="305006.21999999997"/>
    <n v="488009.97"/>
  </r>
  <r>
    <n v="4"/>
    <s v="Region IV - Southeast"/>
    <x v="24"/>
    <s v="KY"/>
    <x v="162"/>
    <n v="1"/>
    <x v="0"/>
    <n v="94084.92"/>
    <n v="164648.60999999999"/>
    <n v="121947.77"/>
    <n v="213408.59"/>
    <n v="146019.21"/>
    <n v="255533.62"/>
    <n v="174321.71"/>
    <n v="305063"/>
    <n v="205074.37"/>
    <n v="358880.15"/>
    <n v="224744.83"/>
    <n v="393303.45"/>
    <n v="243413.31"/>
    <n v="425973.29"/>
  </r>
  <r>
    <n v="4"/>
    <s v="Region IV - Southeast"/>
    <x v="24"/>
    <s v="KY"/>
    <x v="162"/>
    <n v="2"/>
    <x v="1"/>
    <n v="81882.63"/>
    <n v="143294.6"/>
    <n v="107391.7"/>
    <n v="187935.48"/>
    <n v="130555.33"/>
    <n v="228471.82"/>
    <n v="160205.29999999999"/>
    <n v="280359.28000000003"/>
    <n v="190077.47"/>
    <n v="332635.56"/>
    <n v="209462.93"/>
    <n v="366560.13"/>
    <n v="227439.8"/>
    <n v="398019.66"/>
  </r>
  <r>
    <n v="4"/>
    <s v="Region IV - Southeast"/>
    <x v="24"/>
    <s v="KY"/>
    <x v="162"/>
    <n v="3"/>
    <x v="2"/>
    <n v="70868.2"/>
    <n v="124019.35"/>
    <n v="96381.45"/>
    <n v="168667.54"/>
    <n v="121724.55"/>
    <n v="213017.96"/>
    <n v="160132.03"/>
    <n v="280231.06"/>
    <n v="198240.07"/>
    <n v="346920.13"/>
    <n v="223217.67"/>
    <n v="390630.92"/>
    <n v="247853.04"/>
    <n v="433742.82"/>
  </r>
  <r>
    <n v="4"/>
    <s v="Region IV - Southeast"/>
    <x v="24"/>
    <s v="KY"/>
    <x v="162"/>
    <n v="4"/>
    <x v="3"/>
    <n v="79823.37"/>
    <n v="127717.39"/>
    <n v="111752.71"/>
    <n v="178804.35"/>
    <n v="143682.06"/>
    <n v="229891.3"/>
    <n v="191576.08"/>
    <n v="306521.74"/>
    <n v="239470.1"/>
    <n v="383152.17"/>
    <n v="271399.45"/>
    <n v="434239.13"/>
    <n v="303328.8"/>
    <n v="485326.08000000002"/>
  </r>
  <r>
    <n v="4"/>
    <s v="Region IV - Southeast"/>
    <x v="24"/>
    <s v="KY"/>
    <x v="163"/>
    <n v="1"/>
    <x v="0"/>
    <n v="93154.25"/>
    <n v="163019.94"/>
    <n v="120683.65"/>
    <n v="211196.39"/>
    <n v="144464.20000000001"/>
    <n v="252812.35"/>
    <n v="172402.21"/>
    <n v="301703.87"/>
    <n v="202770.14"/>
    <n v="354847.74"/>
    <n v="222193.86"/>
    <n v="388839.26"/>
    <n v="240600.9"/>
    <n v="421051.58"/>
  </r>
  <r>
    <n v="4"/>
    <s v="Region IV - Southeast"/>
    <x v="24"/>
    <s v="KY"/>
    <x v="163"/>
    <n v="2"/>
    <x v="1"/>
    <n v="81329.39"/>
    <n v="142326.44"/>
    <n v="106577.78"/>
    <n v="186511.11"/>
    <n v="129478.58"/>
    <n v="226587.51"/>
    <n v="158722.39000000001"/>
    <n v="277764.19"/>
    <n v="188237.05"/>
    <n v="329414.84999999998"/>
    <n v="207384.61"/>
    <n v="362923.06"/>
    <n v="225121.42"/>
    <n v="393962.49"/>
  </r>
  <r>
    <n v="4"/>
    <s v="Region IV - Southeast"/>
    <x v="24"/>
    <s v="KY"/>
    <x v="163"/>
    <n v="3"/>
    <x v="2"/>
    <n v="70586.570000000007"/>
    <n v="123526.49"/>
    <n v="96074.82"/>
    <n v="168130.94"/>
    <n v="121398.18"/>
    <n v="212446.81"/>
    <n v="159763.9"/>
    <n v="279586.83"/>
    <n v="197839.45"/>
    <n v="346219.04"/>
    <n v="222808.61"/>
    <n v="389915.06"/>
    <n v="247446.13"/>
    <n v="433030.73"/>
  </r>
  <r>
    <n v="4"/>
    <s v="Region IV - Southeast"/>
    <x v="24"/>
    <s v="KY"/>
    <x v="163"/>
    <n v="4"/>
    <x v="3"/>
    <n v="78997.440000000002"/>
    <n v="126395.91"/>
    <n v="110596.42"/>
    <n v="176954.28"/>
    <n v="142195.4"/>
    <n v="227512.64"/>
    <n v="189593.87"/>
    <n v="303350.19"/>
    <n v="236992.33"/>
    <n v="379187.74"/>
    <n v="268591.31"/>
    <n v="429746.1"/>
    <n v="300190.28999999998"/>
    <n v="480304.47"/>
  </r>
  <r>
    <n v="4"/>
    <s v="Region IV - Southeast"/>
    <x v="24"/>
    <s v="KY"/>
    <x v="164"/>
    <n v="1"/>
    <x v="0"/>
    <n v="93553.12"/>
    <n v="163717.96"/>
    <n v="121274.02"/>
    <n v="212229.53"/>
    <n v="145223.59"/>
    <n v="254141.28"/>
    <n v="173388.82"/>
    <n v="303430.44"/>
    <n v="203989.29"/>
    <n v="356981.26"/>
    <n v="223562.58"/>
    <n v="391234.52"/>
    <n v="242146.17"/>
    <n v="423755.8"/>
  </r>
  <r>
    <n v="4"/>
    <s v="Region IV - Southeast"/>
    <x v="24"/>
    <s v="KY"/>
    <x v="164"/>
    <n v="2"/>
    <x v="1"/>
    <n v="81350.81"/>
    <n v="142363.92000000001"/>
    <n v="106717.95"/>
    <n v="186756.42"/>
    <n v="129759.7"/>
    <n v="227079.48"/>
    <n v="159272.41"/>
    <n v="278726.71999999997"/>
    <n v="188992.39"/>
    <n v="330736.68"/>
    <n v="208280.69"/>
    <n v="364491.2"/>
    <n v="226172.67"/>
    <n v="395802.17"/>
  </r>
  <r>
    <n v="4"/>
    <s v="Region IV - Southeast"/>
    <x v="24"/>
    <s v="KY"/>
    <x v="164"/>
    <n v="3"/>
    <x v="2"/>
    <n v="70354.94"/>
    <n v="123121.14"/>
    <n v="95662.89"/>
    <n v="167410.06"/>
    <n v="120800.68"/>
    <n v="211401.2"/>
    <n v="158900.21"/>
    <n v="278075.37"/>
    <n v="196700.3"/>
    <n v="344225.52"/>
    <n v="221472.59"/>
    <n v="387577.03"/>
    <n v="245902.66"/>
    <n v="430329.65"/>
  </r>
  <r>
    <n v="4"/>
    <s v="Region IV - Southeast"/>
    <x v="24"/>
    <s v="KY"/>
    <x v="164"/>
    <n v="4"/>
    <x v="3"/>
    <n v="79381.94"/>
    <n v="127011.11"/>
    <n v="111134.72"/>
    <n v="177815.55"/>
    <n v="142887.49"/>
    <n v="228619.99"/>
    <n v="190516.65"/>
    <n v="304826.65000000002"/>
    <n v="238145.82"/>
    <n v="381033.32"/>
    <n v="269898.59000000003"/>
    <n v="431837.76"/>
    <n v="301651.37"/>
    <n v="482642.2"/>
  </r>
  <r>
    <n v="4"/>
    <s v="Region IV - Southeast"/>
    <x v="24"/>
    <s v="KY"/>
    <x v="165"/>
    <n v="1"/>
    <x v="0"/>
    <n v="91558.85"/>
    <n v="160227.99"/>
    <n v="118662.39999999999"/>
    <n v="207659.2"/>
    <n v="142077.32"/>
    <n v="248635.31"/>
    <n v="169603.54"/>
    <n v="296806.19"/>
    <n v="199514.91"/>
    <n v="349151.09"/>
    <n v="218647.12"/>
    <n v="382632.47"/>
    <n v="236799.49"/>
    <n v="414399.11"/>
  </r>
  <r>
    <n v="4"/>
    <s v="Region IV - Southeast"/>
    <x v="24"/>
    <s v="KY"/>
    <x v="165"/>
    <n v="2"/>
    <x v="1"/>
    <n v="79733.960000000006"/>
    <n v="139534.42000000001"/>
    <n v="104556.52"/>
    <n v="182973.92"/>
    <n v="127091.7"/>
    <n v="222410.47"/>
    <n v="155923.72"/>
    <n v="272866.51"/>
    <n v="184981.83"/>
    <n v="323718.19"/>
    <n v="203837.87"/>
    <n v="356716.26"/>
    <n v="221320.01"/>
    <n v="387310.02"/>
  </r>
  <r>
    <n v="4"/>
    <s v="Region IV - Southeast"/>
    <x v="24"/>
    <s v="KY"/>
    <x v="165"/>
    <n v="3"/>
    <x v="2"/>
    <n v="69046.789999999994"/>
    <n v="120831.88"/>
    <n v="93919.13"/>
    <n v="164358.48000000001"/>
    <n v="118626.58"/>
    <n v="207596.52"/>
    <n v="156068.44"/>
    <n v="273119.77"/>
    <n v="193220.12"/>
    <n v="338135.21"/>
    <n v="217573.37"/>
    <n v="380753.39"/>
    <n v="241594.98"/>
    <n v="422791.22"/>
  </r>
  <r>
    <n v="4"/>
    <s v="Region IV - Southeast"/>
    <x v="24"/>
    <s v="KY"/>
    <x v="165"/>
    <n v="4"/>
    <x v="3"/>
    <n v="77673.16"/>
    <n v="124277.06"/>
    <n v="108742.42"/>
    <n v="173987.88"/>
    <n v="139811.69"/>
    <n v="223698.7"/>
    <n v="186415.58"/>
    <n v="298264.94"/>
    <n v="233019.48"/>
    <n v="372831.17"/>
    <n v="264088.74"/>
    <n v="422542"/>
    <n v="295158.01"/>
    <n v="472252.82"/>
  </r>
  <r>
    <n v="4"/>
    <s v="Region IV - Southeast"/>
    <x v="25"/>
    <s v="MS"/>
    <x v="166"/>
    <n v="1"/>
    <x v="0"/>
    <n v="88500.98"/>
    <n v="154876.72"/>
    <n v="114703.28"/>
    <n v="200730.74"/>
    <n v="137339.79999999999"/>
    <n v="240344.65"/>
    <n v="163952.47"/>
    <n v="286916.83"/>
    <n v="192870.37"/>
    <n v="337523.15"/>
    <n v="211367.17"/>
    <n v="369892.55"/>
    <n v="228918.53"/>
    <n v="400607.43"/>
  </r>
  <r>
    <n v="4"/>
    <s v="Region IV - Southeast"/>
    <x v="25"/>
    <s v="MS"/>
    <x v="166"/>
    <n v="2"/>
    <x v="1"/>
    <n v="77053.47"/>
    <n v="134843.57999999999"/>
    <n v="101047.59"/>
    <n v="176833.28"/>
    <n v="122832.44"/>
    <n v="214956.77"/>
    <n v="150709.24"/>
    <n v="263741.18"/>
    <n v="178801.11"/>
    <n v="312901.94"/>
    <n v="197030.55"/>
    <n v="344803.46"/>
    <n v="213933.08"/>
    <n v="374382.89"/>
  </r>
  <r>
    <n v="4"/>
    <s v="Region IV - Southeast"/>
    <x v="25"/>
    <s v="MS"/>
    <x v="166"/>
    <n v="3"/>
    <x v="2"/>
    <n v="66712.12"/>
    <n v="116746.22"/>
    <n v="90738.25"/>
    <n v="158791.94"/>
    <n v="114604.74"/>
    <n v="200558.3"/>
    <n v="150773.01999999999"/>
    <n v="263852.78999999998"/>
    <n v="186660.38"/>
    <n v="326655.67"/>
    <n v="210183.98"/>
    <n v="367821.96"/>
    <n v="233386.53"/>
    <n v="408426.42"/>
  </r>
  <r>
    <n v="4"/>
    <s v="Region IV - Southeast"/>
    <x v="25"/>
    <s v="MS"/>
    <x v="166"/>
    <n v="4"/>
    <x v="3"/>
    <n v="75081.52"/>
    <n v="120130.44"/>
    <n v="105114.13"/>
    <n v="168182.62"/>
    <n v="135146.74"/>
    <n v="216234.79"/>
    <n v="180195.66"/>
    <n v="288313.06"/>
    <n v="225244.57"/>
    <n v="360391.32"/>
    <n v="255277.18"/>
    <n v="408443.5"/>
    <n v="285309.78999999998"/>
    <n v="456495.67"/>
  </r>
  <r>
    <n v="4"/>
    <s v="Region IV - Southeast"/>
    <x v="25"/>
    <s v="MS"/>
    <x v="154"/>
    <n v="1"/>
    <x v="0"/>
    <n v="82739.789999999994"/>
    <n v="144794.64000000001"/>
    <n v="107347.6"/>
    <n v="187858.31"/>
    <n v="128612.06"/>
    <n v="225071.1"/>
    <n v="153654.85"/>
    <n v="268895.99"/>
    <n v="180845.13"/>
    <n v="316478.98"/>
    <n v="198238.13"/>
    <n v="346916.74"/>
    <n v="214794.59"/>
    <n v="375890.54"/>
  </r>
  <r>
    <n v="4"/>
    <s v="Region IV - Southeast"/>
    <x v="25"/>
    <s v="MS"/>
    <x v="154"/>
    <n v="2"/>
    <x v="1"/>
    <n v="71543.789999999994"/>
    <n v="125201.64"/>
    <n v="93992.04"/>
    <n v="164486.07"/>
    <n v="114423.55"/>
    <n v="200241.21"/>
    <n v="140702.68"/>
    <n v="246229.7"/>
    <n v="167085.09"/>
    <n v="292398.90000000002"/>
    <n v="184216.6"/>
    <n v="322379.06"/>
    <n v="200138.49"/>
    <n v="350242.36"/>
  </r>
  <r>
    <n v="4"/>
    <s v="Region IV - Southeast"/>
    <x v="25"/>
    <s v="MS"/>
    <x v="154"/>
    <n v="3"/>
    <x v="2"/>
    <n v="61562.87"/>
    <n v="107735.01"/>
    <n v="83587.72"/>
    <n v="146278.51"/>
    <n v="105456.45"/>
    <n v="184548.79"/>
    <n v="138619.99"/>
    <n v="242584.98"/>
    <n v="171508.78"/>
    <n v="300140.37"/>
    <n v="193042.15"/>
    <n v="337823.77"/>
    <n v="214261.53"/>
    <n v="374957.68"/>
  </r>
  <r>
    <n v="4"/>
    <s v="Region IV - Southeast"/>
    <x v="25"/>
    <s v="MS"/>
    <x v="154"/>
    <n v="4"/>
    <x v="3"/>
    <n v="70263.77"/>
    <n v="112422.03"/>
    <n v="98369.27"/>
    <n v="157390.84"/>
    <n v="126474.78"/>
    <n v="202359.65"/>
    <n v="168633.04"/>
    <n v="269812.87"/>
    <n v="210791.3"/>
    <n v="337266.09"/>
    <n v="238896.81"/>
    <n v="382234.9"/>
    <n v="267002.31"/>
    <n v="427203.71"/>
  </r>
  <r>
    <n v="4"/>
    <s v="Region IV - Southeast"/>
    <x v="25"/>
    <s v="MS"/>
    <x v="167"/>
    <n v="1"/>
    <x v="0"/>
    <n v="86905.58"/>
    <n v="152084.76"/>
    <n v="112682.03"/>
    <n v="197193.55"/>
    <n v="134952.92000000001"/>
    <n v="236167.61"/>
    <n v="161153.79999999999"/>
    <n v="282019.15000000002"/>
    <n v="189615.14"/>
    <n v="331826.49"/>
    <n v="207820.43"/>
    <n v="363685.76"/>
    <n v="225117.12"/>
    <n v="393954.96"/>
  </r>
  <r>
    <n v="4"/>
    <s v="Region IV - Southeast"/>
    <x v="25"/>
    <s v="MS"/>
    <x v="167"/>
    <n v="2"/>
    <x v="1"/>
    <n v="75458.039999999994"/>
    <n v="132051.56"/>
    <n v="99026.34"/>
    <n v="173296.09"/>
    <n v="120445.56"/>
    <n v="210779.73"/>
    <n v="147910.57"/>
    <n v="258843.5"/>
    <n v="175545.88"/>
    <n v="307205.28999999998"/>
    <n v="193483.81"/>
    <n v="338596.67"/>
    <n v="210131.67"/>
    <n v="367730.42"/>
  </r>
  <r>
    <n v="4"/>
    <s v="Region IV - Southeast"/>
    <x v="25"/>
    <s v="MS"/>
    <x v="167"/>
    <n v="3"/>
    <x v="2"/>
    <n v="65172.35"/>
    <n v="114051.61"/>
    <n v="88582.56"/>
    <n v="155019.49"/>
    <n v="111833.15"/>
    <n v="195708.01"/>
    <n v="147077.56"/>
    <n v="257385.73"/>
    <n v="182041.05"/>
    <n v="318571.84000000003"/>
    <n v="204948.74"/>
    <n v="358660.29"/>
    <n v="227535.38"/>
    <n v="398186.91"/>
  </r>
  <r>
    <n v="4"/>
    <s v="Region IV - Southeast"/>
    <x v="25"/>
    <s v="MS"/>
    <x v="167"/>
    <n v="4"/>
    <x v="3"/>
    <n v="73757.240000000005"/>
    <n v="118011.59"/>
    <n v="103260.14"/>
    <n v="165216.22"/>
    <n v="132763.03"/>
    <n v="212420.85"/>
    <n v="177017.38"/>
    <n v="283227.8"/>
    <n v="221271.72"/>
    <n v="354034.76"/>
    <n v="250774.62"/>
    <n v="401239.39"/>
    <n v="280277.51"/>
    <n v="448444.02"/>
  </r>
  <r>
    <n v="4"/>
    <s v="Region IV - Southeast"/>
    <x v="25"/>
    <s v="MS"/>
    <x v="168"/>
    <n v="1"/>
    <x v="0"/>
    <n v="87570.31"/>
    <n v="153248.04999999999"/>
    <n v="113439.16"/>
    <n v="198518.54"/>
    <n v="135784.78"/>
    <n v="237623.37"/>
    <n v="162032.97"/>
    <n v="283557.71000000002"/>
    <n v="190566.14"/>
    <n v="333490.74"/>
    <n v="208816.21"/>
    <n v="365428.37"/>
    <n v="226106.13"/>
    <n v="395685.72"/>
  </r>
  <r>
    <n v="4"/>
    <s v="Region IV - Southeast"/>
    <x v="25"/>
    <s v="MS"/>
    <x v="168"/>
    <n v="2"/>
    <x v="1"/>
    <n v="76500.240000000005"/>
    <n v="133875.42000000001"/>
    <n v="100233.66"/>
    <n v="175408.91"/>
    <n v="121755.69"/>
    <n v="213072.45"/>
    <n v="149226.32999999999"/>
    <n v="261146.09"/>
    <n v="176960.7"/>
    <n v="309681.21999999997"/>
    <n v="194952.22"/>
    <n v="341166.39"/>
    <n v="211614.7"/>
    <n v="370325.73"/>
  </r>
  <r>
    <n v="4"/>
    <s v="Region IV - Southeast"/>
    <x v="25"/>
    <s v="MS"/>
    <x v="168"/>
    <n v="3"/>
    <x v="2"/>
    <n v="66430.490000000005"/>
    <n v="116253.37"/>
    <n v="90431.62"/>
    <n v="158255.32999999999"/>
    <n v="114278.37"/>
    <n v="199987.15"/>
    <n v="150404.89000000001"/>
    <n v="263208.56"/>
    <n v="186259.76"/>
    <n v="325954.57"/>
    <n v="209774.92"/>
    <n v="367106.11"/>
    <n v="232979.62"/>
    <n v="407714.33"/>
  </r>
  <r>
    <n v="4"/>
    <s v="Region IV - Southeast"/>
    <x v="25"/>
    <s v="MS"/>
    <x v="168"/>
    <n v="4"/>
    <x v="3"/>
    <n v="74255.600000000006"/>
    <n v="118808.96000000001"/>
    <n v="103957.84"/>
    <n v="166332.54999999999"/>
    <n v="133660.07999999999"/>
    <n v="213856.13"/>
    <n v="178213.44"/>
    <n v="285141.51"/>
    <n v="222766.8"/>
    <n v="356426.89"/>
    <n v="252469.04"/>
    <n v="403950.47"/>
    <n v="282171.28000000003"/>
    <n v="451474.06"/>
  </r>
  <r>
    <n v="4"/>
    <s v="Region IV - Southeast"/>
    <x v="25"/>
    <s v="MS"/>
    <x v="169"/>
    <n v="1"/>
    <x v="0"/>
    <n v="84335.19"/>
    <n v="147586.59"/>
    <n v="109368.86"/>
    <n v="191395.5"/>
    <n v="130998.94"/>
    <n v="229248.14"/>
    <n v="156453.53"/>
    <n v="273793.67"/>
    <n v="184100.36"/>
    <n v="322175.63"/>
    <n v="201784.88"/>
    <n v="353123.53"/>
    <n v="218596"/>
    <n v="382543.01"/>
  </r>
  <r>
    <n v="4"/>
    <s v="Region IV - Southeast"/>
    <x v="25"/>
    <s v="MS"/>
    <x v="169"/>
    <n v="2"/>
    <x v="1"/>
    <n v="73139.23"/>
    <n v="127993.65"/>
    <n v="96013.29"/>
    <n v="168023.26"/>
    <n v="116810.42"/>
    <n v="204418.24"/>
    <n v="143501.35999999999"/>
    <n v="251127.37"/>
    <n v="170340.32"/>
    <n v="298095.55"/>
    <n v="187763.34"/>
    <n v="328585.84999999998"/>
    <n v="203939.9"/>
    <n v="356894.83"/>
  </r>
  <r>
    <n v="4"/>
    <s v="Region IV - Southeast"/>
    <x v="25"/>
    <s v="MS"/>
    <x v="169"/>
    <n v="3"/>
    <x v="2"/>
    <n v="63102.64"/>
    <n v="110429.62"/>
    <n v="85743.41"/>
    <n v="150050.96"/>
    <n v="108228.05"/>
    <n v="189399.09"/>
    <n v="142315.45000000001"/>
    <n v="249052.04"/>
    <n v="176128.11"/>
    <n v="308224.19"/>
    <n v="198277.39"/>
    <n v="346985.44"/>
    <n v="220112.68"/>
    <n v="385197.19"/>
  </r>
  <r>
    <n v="4"/>
    <s v="Region IV - Southeast"/>
    <x v="25"/>
    <s v="MS"/>
    <x v="169"/>
    <n v="4"/>
    <x v="3"/>
    <n v="71588.05"/>
    <n v="114540.88"/>
    <n v="100223.27"/>
    <n v="160357.24"/>
    <n v="128858.49"/>
    <n v="206173.59"/>
    <n v="171811.32"/>
    <n v="274898.12"/>
    <n v="214764.15"/>
    <n v="343622.65"/>
    <n v="243399.37"/>
    <n v="389439"/>
    <n v="272034.59000000003"/>
    <n v="435255.36"/>
  </r>
  <r>
    <n v="4"/>
    <s v="Region IV - Southeast"/>
    <x v="25"/>
    <s v="MS"/>
    <x v="170"/>
    <n v="1"/>
    <x v="0"/>
    <n v="86905.58"/>
    <n v="152084.76"/>
    <n v="112682.03"/>
    <n v="197193.55"/>
    <n v="134952.92000000001"/>
    <n v="236167.61"/>
    <n v="161153.79999999999"/>
    <n v="282019.15000000002"/>
    <n v="189615.14"/>
    <n v="331826.49"/>
    <n v="207820.43"/>
    <n v="363685.76"/>
    <n v="225117.12"/>
    <n v="393954.96"/>
  </r>
  <r>
    <n v="4"/>
    <s v="Region IV - Southeast"/>
    <x v="25"/>
    <s v="MS"/>
    <x v="170"/>
    <n v="2"/>
    <x v="1"/>
    <n v="75458.039999999994"/>
    <n v="132051.56"/>
    <n v="99026.34"/>
    <n v="173296.09"/>
    <n v="120445.56"/>
    <n v="210779.73"/>
    <n v="147910.57"/>
    <n v="258843.5"/>
    <n v="175545.88"/>
    <n v="307205.28999999998"/>
    <n v="193483.81"/>
    <n v="338596.67"/>
    <n v="210131.67"/>
    <n v="367730.42"/>
  </r>
  <r>
    <n v="4"/>
    <s v="Region IV - Southeast"/>
    <x v="25"/>
    <s v="MS"/>
    <x v="170"/>
    <n v="3"/>
    <x v="2"/>
    <n v="65172.35"/>
    <n v="114051.61"/>
    <n v="88582.56"/>
    <n v="155019.49"/>
    <n v="111833.15"/>
    <n v="195708.01"/>
    <n v="147077.56"/>
    <n v="257385.73"/>
    <n v="182041.05"/>
    <n v="318571.84000000003"/>
    <n v="204948.74"/>
    <n v="358660.29"/>
    <n v="227535.38"/>
    <n v="398186.91"/>
  </r>
  <r>
    <n v="4"/>
    <s v="Region IV - Southeast"/>
    <x v="25"/>
    <s v="MS"/>
    <x v="170"/>
    <n v="4"/>
    <x v="3"/>
    <n v="73757.240000000005"/>
    <n v="118011.59"/>
    <n v="103260.14"/>
    <n v="165216.22"/>
    <n v="132763.03"/>
    <n v="212420.85"/>
    <n v="177017.38"/>
    <n v="283227.8"/>
    <n v="221271.72"/>
    <n v="354034.76"/>
    <n v="250774.62"/>
    <n v="401239.39"/>
    <n v="280277.51"/>
    <n v="448444.02"/>
  </r>
  <r>
    <n v="4"/>
    <s v="Region IV - Southeast"/>
    <x v="25"/>
    <s v="MS"/>
    <x v="171"/>
    <n v="1"/>
    <x v="0"/>
    <n v="82739.789999999994"/>
    <n v="144794.64000000001"/>
    <n v="107347.6"/>
    <n v="187858.31"/>
    <n v="128612.06"/>
    <n v="225071.1"/>
    <n v="153654.85"/>
    <n v="268895.99"/>
    <n v="180845.13"/>
    <n v="316478.98"/>
    <n v="198238.13"/>
    <n v="346916.74"/>
    <n v="214794.59"/>
    <n v="375890.54"/>
  </r>
  <r>
    <n v="4"/>
    <s v="Region IV - Southeast"/>
    <x v="25"/>
    <s v="MS"/>
    <x v="171"/>
    <n v="2"/>
    <x v="1"/>
    <n v="71543.789999999994"/>
    <n v="125201.64"/>
    <n v="93992.04"/>
    <n v="164486.07"/>
    <n v="114423.55"/>
    <n v="200241.21"/>
    <n v="140702.68"/>
    <n v="246229.7"/>
    <n v="167085.09"/>
    <n v="292398.90000000002"/>
    <n v="184216.6"/>
    <n v="322379.06"/>
    <n v="200138.49"/>
    <n v="350242.36"/>
  </r>
  <r>
    <n v="4"/>
    <s v="Region IV - Southeast"/>
    <x v="25"/>
    <s v="MS"/>
    <x v="171"/>
    <n v="3"/>
    <x v="2"/>
    <n v="61562.87"/>
    <n v="107735.01"/>
    <n v="83587.72"/>
    <n v="146278.51"/>
    <n v="105456.45"/>
    <n v="184548.79"/>
    <n v="138619.99"/>
    <n v="242584.98"/>
    <n v="171508.78"/>
    <n v="300140.37"/>
    <n v="193042.15"/>
    <n v="337823.77"/>
    <n v="214261.53"/>
    <n v="374957.68"/>
  </r>
  <r>
    <n v="4"/>
    <s v="Region IV - Southeast"/>
    <x v="25"/>
    <s v="MS"/>
    <x v="171"/>
    <n v="4"/>
    <x v="3"/>
    <n v="70263.77"/>
    <n v="112422.03"/>
    <n v="98369.27"/>
    <n v="157390.84"/>
    <n v="126474.78"/>
    <n v="202359.65"/>
    <n v="168633.04"/>
    <n v="269812.87"/>
    <n v="210791.3"/>
    <n v="337266.09"/>
    <n v="238896.81"/>
    <n v="382234.9"/>
    <n v="267002.31"/>
    <n v="427203.71"/>
  </r>
  <r>
    <n v="4"/>
    <s v="Region IV - Southeast"/>
    <x v="26"/>
    <s v="NC"/>
    <x v="172"/>
    <n v="1"/>
    <x v="0"/>
    <n v="96300.75"/>
    <n v="168526.31"/>
    <n v="124698.37"/>
    <n v="218222.14"/>
    <n v="149225.88"/>
    <n v="261145.29"/>
    <n v="178017.47"/>
    <n v="311530.57"/>
    <n v="209325.29"/>
    <n v="366319.26"/>
    <n v="229349.51"/>
    <n v="401361.64"/>
    <n v="248296.44"/>
    <n v="434518.77"/>
  </r>
  <r>
    <n v="4"/>
    <s v="Region IV - Southeast"/>
    <x v="26"/>
    <s v="NC"/>
    <x v="172"/>
    <n v="2"/>
    <x v="1"/>
    <n v="84350.14"/>
    <n v="147612.75"/>
    <n v="110442.43"/>
    <n v="193274.25"/>
    <n v="134080.84"/>
    <n v="234641.46"/>
    <n v="164192.12"/>
    <n v="287336.21000000002"/>
    <n v="194637.6"/>
    <n v="340615.81"/>
    <n v="214382.7"/>
    <n v="375169.73"/>
    <n v="232652.29"/>
    <n v="407141.5"/>
  </r>
  <r>
    <n v="4"/>
    <s v="Region IV - Southeast"/>
    <x v="26"/>
    <s v="NC"/>
    <x v="172"/>
    <n v="3"/>
    <x v="2"/>
    <n v="73417.83"/>
    <n v="128481.2"/>
    <n v="100009.37"/>
    <n v="175016.39"/>
    <n v="126434.26"/>
    <n v="221259.95"/>
    <n v="166456.32999999999"/>
    <n v="291298.58"/>
    <n v="206185.14"/>
    <n v="360824"/>
    <n v="232252.06"/>
    <n v="406441.11"/>
    <n v="257983.83"/>
    <n v="451471.69"/>
  </r>
  <r>
    <n v="4"/>
    <s v="Region IV - Southeast"/>
    <x v="26"/>
    <s v="NC"/>
    <x v="172"/>
    <n v="4"/>
    <x v="3"/>
    <n v="81627.039999999994"/>
    <n v="130603.26"/>
    <n v="114277.85"/>
    <n v="182844.57"/>
    <n v="146928.67000000001"/>
    <n v="235085.87"/>
    <n v="195904.89"/>
    <n v="313447.83"/>
    <n v="244881.11"/>
    <n v="391809.78"/>
    <n v="277531.93"/>
    <n v="444051.09"/>
    <n v="310182.74"/>
    <n v="496292.39"/>
  </r>
  <r>
    <n v="4"/>
    <s v="Region IV - Southeast"/>
    <x v="26"/>
    <s v="NC"/>
    <x v="173"/>
    <n v="1"/>
    <x v="0"/>
    <n v="96034.82"/>
    <n v="168060.94"/>
    <n v="124191.4"/>
    <n v="217334.94"/>
    <n v="148502.73000000001"/>
    <n v="259879.79"/>
    <n v="176977.15"/>
    <n v="309710.02"/>
    <n v="207972.07"/>
    <n v="363951.12"/>
    <n v="227794.33"/>
    <n v="398640.09"/>
    <n v="246473.05"/>
    <n v="431327.84"/>
  </r>
  <r>
    <n v="4"/>
    <s v="Region IV - Southeast"/>
    <x v="26"/>
    <s v="NC"/>
    <x v="173"/>
    <n v="2"/>
    <x v="1"/>
    <n v="84839.12"/>
    <n v="148468.46"/>
    <n v="110835.83"/>
    <n v="193962.71"/>
    <n v="134314.22"/>
    <n v="235049.89"/>
    <n v="164024.98000000001"/>
    <n v="287043.71999999997"/>
    <n v="194212.02"/>
    <n v="339871.04"/>
    <n v="213772.79999999999"/>
    <n v="374102.41"/>
    <n v="231816.95"/>
    <n v="405679.67"/>
  </r>
  <r>
    <n v="4"/>
    <s v="Region IV - Southeast"/>
    <x v="26"/>
    <s v="NC"/>
    <x v="173"/>
    <n v="3"/>
    <x v="2"/>
    <n v="74394.350000000006"/>
    <n v="130190.11"/>
    <n v="101551.8"/>
    <n v="177715.65"/>
    <n v="128553.12"/>
    <n v="224967.97"/>
    <n v="169415.55"/>
    <n v="296477.21000000002"/>
    <n v="210003.23"/>
    <n v="367505.66"/>
    <n v="236669.2"/>
    <n v="414171.1"/>
    <n v="263021.17"/>
    <n v="460287.05"/>
  </r>
  <r>
    <n v="4"/>
    <s v="Region IV - Southeast"/>
    <x v="26"/>
    <s v="NC"/>
    <x v="173"/>
    <n v="4"/>
    <x v="3"/>
    <n v="81299.48"/>
    <n v="130079.17"/>
    <n v="113819.27"/>
    <n v="182110.84"/>
    <n v="146339.06"/>
    <n v="234142.5"/>
    <n v="195118.75"/>
    <n v="312190.01"/>
    <n v="243898.44"/>
    <n v="390237.51"/>
    <n v="276418.23"/>
    <n v="442269.17"/>
    <n v="308938.02"/>
    <n v="494300.84"/>
  </r>
  <r>
    <n v="4"/>
    <s v="Region IV - Southeast"/>
    <x v="26"/>
    <s v="NC"/>
    <x v="174"/>
    <n v="1"/>
    <x v="0"/>
    <n v="96389.37"/>
    <n v="168681.4"/>
    <n v="124753.96"/>
    <n v="218319.43"/>
    <n v="149250.04"/>
    <n v="261187.57"/>
    <n v="177981.66"/>
    <n v="311467.90999999997"/>
    <n v="209235.91"/>
    <n v="366162.84"/>
    <n v="229225.2"/>
    <n v="401144.1"/>
    <n v="248111.02"/>
    <n v="434194.29"/>
  </r>
  <r>
    <n v="4"/>
    <s v="Region IV - Southeast"/>
    <x v="26"/>
    <s v="NC"/>
    <x v="174"/>
    <n v="2"/>
    <x v="1"/>
    <n v="84690.4"/>
    <n v="148208.21"/>
    <n v="110798.15"/>
    <n v="193896.76"/>
    <n v="134423.84"/>
    <n v="235241.72"/>
    <n v="164447.37"/>
    <n v="287782.90000000002"/>
    <n v="194857.44"/>
    <n v="341000.51"/>
    <n v="214573.49"/>
    <n v="375503.6"/>
    <n v="232796.22"/>
    <n v="407393.39"/>
  </r>
  <r>
    <n v="4"/>
    <s v="Region IV - Southeast"/>
    <x v="26"/>
    <s v="NC"/>
    <x v="174"/>
    <n v="3"/>
    <x v="2"/>
    <n v="73914.42"/>
    <n v="129350.24"/>
    <n v="100763.03"/>
    <n v="176335.31"/>
    <n v="127448.5"/>
    <n v="223034.88"/>
    <n v="167853.34"/>
    <n v="293743.34999999998"/>
    <n v="207971.1"/>
    <n v="363949.42"/>
    <n v="234306.13"/>
    <n v="410035.73"/>
    <n v="260313.07"/>
    <n v="455547.87"/>
  </r>
  <r>
    <n v="4"/>
    <s v="Region IV - Southeast"/>
    <x v="26"/>
    <s v="NC"/>
    <x v="174"/>
    <n v="4"/>
    <x v="3"/>
    <n v="81664.990000000005"/>
    <n v="130663.99"/>
    <n v="114330.99"/>
    <n v="182929.59"/>
    <n v="146996.99"/>
    <n v="235195.19"/>
    <n v="195995.99"/>
    <n v="313593.58"/>
    <n v="244994.98"/>
    <n v="391991.98"/>
    <n v="277660.98"/>
    <n v="444257.57"/>
    <n v="310326.98"/>
    <n v="496523.17"/>
  </r>
  <r>
    <n v="4"/>
    <s v="Region IV - Southeast"/>
    <x v="26"/>
    <s v="NC"/>
    <x v="175"/>
    <n v="1"/>
    <x v="0"/>
    <n v="93331.5"/>
    <n v="163330.13"/>
    <n v="120794.84"/>
    <n v="211390.97"/>
    <n v="144512.51999999999"/>
    <n v="252896.91"/>
    <n v="172330.6"/>
    <n v="301578.53999999998"/>
    <n v="202591.37"/>
    <n v="354534.9"/>
    <n v="221945.25"/>
    <n v="388404.18"/>
    <n v="240230.07"/>
    <n v="420402.62"/>
  </r>
  <r>
    <n v="4"/>
    <s v="Region IV - Southeast"/>
    <x v="26"/>
    <s v="NC"/>
    <x v="175"/>
    <n v="2"/>
    <x v="1"/>
    <n v="82009.919999999998"/>
    <n v="143517.35999999999"/>
    <n v="107289.22"/>
    <n v="187756.13"/>
    <n v="130164.58"/>
    <n v="227788.02"/>
    <n v="159232.9"/>
    <n v="278657.57"/>
    <n v="188676.72"/>
    <n v="330184.26"/>
    <n v="207766.17"/>
    <n v="363590.8"/>
    <n v="225409.29"/>
    <n v="394466.26"/>
  </r>
  <r>
    <n v="4"/>
    <s v="Region IV - Southeast"/>
    <x v="26"/>
    <s v="NC"/>
    <x v="175"/>
    <n v="3"/>
    <x v="2"/>
    <n v="71579.759999999995"/>
    <n v="125264.57"/>
    <n v="97582.15"/>
    <n v="170768.76"/>
    <n v="123426.67"/>
    <n v="215996.67"/>
    <n v="162557.93"/>
    <n v="284476.38"/>
    <n v="201411.36"/>
    <n v="352469.89"/>
    <n v="226916.75"/>
    <n v="397104.32"/>
    <n v="252104.62"/>
    <n v="441183.09"/>
  </r>
  <r>
    <n v="4"/>
    <s v="Region IV - Southeast"/>
    <x v="26"/>
    <s v="NC"/>
    <x v="175"/>
    <n v="4"/>
    <x v="3"/>
    <n v="79073.36"/>
    <n v="126517.37"/>
    <n v="110702.7"/>
    <n v="177124.32"/>
    <n v="142332.04"/>
    <n v="227731.27"/>
    <n v="189776.06"/>
    <n v="303641.7"/>
    <n v="237220.07"/>
    <n v="379552.12"/>
    <n v="268849.42"/>
    <n v="430159.07"/>
    <n v="300478.76"/>
    <n v="480766.02"/>
  </r>
  <r>
    <n v="4"/>
    <s v="Region IV - Southeast"/>
    <x v="26"/>
    <s v="NC"/>
    <x v="176"/>
    <n v="1"/>
    <x v="0"/>
    <n v="95458.71"/>
    <n v="167052.74"/>
    <n v="123489.85"/>
    <n v="216107.24"/>
    <n v="147695.03"/>
    <n v="258466.3"/>
    <n v="176062.17"/>
    <n v="308108.78999999998"/>
    <n v="206931.68"/>
    <n v="362130.45"/>
    <n v="226674.24"/>
    <n v="396679.92"/>
    <n v="245298.62"/>
    <n v="429272.59"/>
  </r>
  <r>
    <n v="4"/>
    <s v="Region IV - Southeast"/>
    <x v="26"/>
    <s v="NC"/>
    <x v="176"/>
    <n v="2"/>
    <x v="1"/>
    <n v="84137.17"/>
    <n v="147240.06"/>
    <n v="109984.22"/>
    <n v="192472.39"/>
    <n v="133347.09"/>
    <n v="233357.41"/>
    <n v="162964.47"/>
    <n v="285187.82"/>
    <n v="193017.03"/>
    <n v="337779.81"/>
    <n v="212495.17"/>
    <n v="371866.54"/>
    <n v="230477.85"/>
    <n v="403336.24"/>
  </r>
  <r>
    <n v="4"/>
    <s v="Region IV - Southeast"/>
    <x v="26"/>
    <s v="NC"/>
    <x v="176"/>
    <n v="3"/>
    <x v="2"/>
    <n v="73632.789999999994"/>
    <n v="128857.39"/>
    <n v="100456.4"/>
    <n v="175798.71"/>
    <n v="127122.14"/>
    <n v="222463.74"/>
    <n v="167485.22"/>
    <n v="293099.14"/>
    <n v="207570.48"/>
    <n v="363248.34"/>
    <n v="233897.08"/>
    <n v="409319.9"/>
    <n v="259906.17"/>
    <n v="454835.79"/>
  </r>
  <r>
    <n v="4"/>
    <s v="Region IV - Southeast"/>
    <x v="26"/>
    <s v="NC"/>
    <x v="176"/>
    <n v="4"/>
    <x v="3"/>
    <n v="80839.070000000007"/>
    <n v="129342.52"/>
    <n v="113174.7"/>
    <n v="181079.53"/>
    <n v="145510.32999999999"/>
    <n v="232816.53"/>
    <n v="194013.78"/>
    <n v="310422.03999999998"/>
    <n v="242517.22"/>
    <n v="388027.56"/>
    <n v="274852.84999999998"/>
    <n v="439764.56"/>
    <n v="307188.47999999998"/>
    <n v="491501.57"/>
  </r>
  <r>
    <n v="4"/>
    <s v="Region IV - Southeast"/>
    <x v="26"/>
    <s v="NC"/>
    <x v="177"/>
    <n v="1"/>
    <x v="0"/>
    <n v="95370.08"/>
    <n v="166897.65"/>
    <n v="123434.25"/>
    <n v="216009.95"/>
    <n v="147670.87"/>
    <n v="258424.02"/>
    <n v="176097.97"/>
    <n v="308171.45"/>
    <n v="207021.07"/>
    <n v="362286.87"/>
    <n v="226798.55"/>
    <n v="396897.46"/>
    <n v="245484.04"/>
    <n v="429597.07"/>
  </r>
  <r>
    <n v="4"/>
    <s v="Region IV - Southeast"/>
    <x v="26"/>
    <s v="NC"/>
    <x v="177"/>
    <n v="2"/>
    <x v="1"/>
    <n v="83796.91"/>
    <n v="146644.59"/>
    <n v="109628.5"/>
    <n v="191849.88"/>
    <n v="133004.09"/>
    <n v="232757.16"/>
    <n v="162709.21"/>
    <n v="284741.12"/>
    <n v="192797.2"/>
    <n v="337395.1"/>
    <n v="212304.38"/>
    <n v="371532.67"/>
    <n v="230333.91"/>
    <n v="403084.35"/>
  </r>
  <r>
    <n v="4"/>
    <s v="Region IV - Southeast"/>
    <x v="26"/>
    <s v="NC"/>
    <x v="177"/>
    <n v="3"/>
    <x v="2"/>
    <n v="73136.2"/>
    <n v="127988.35"/>
    <n v="99702.74"/>
    <n v="174479.79"/>
    <n v="126107.89"/>
    <n v="220688.81"/>
    <n v="166088.21"/>
    <n v="290654.36"/>
    <n v="205784.52"/>
    <n v="360122.91"/>
    <n v="231843.01"/>
    <n v="405725.26"/>
    <n v="257576.92"/>
    <n v="450759.61"/>
  </r>
  <r>
    <n v="4"/>
    <s v="Region IV - Southeast"/>
    <x v="26"/>
    <s v="NC"/>
    <x v="177"/>
    <n v="4"/>
    <x v="3"/>
    <n v="80801.119999999995"/>
    <n v="129281.79"/>
    <n v="113121.56"/>
    <n v="180994.5"/>
    <n v="145442.01"/>
    <n v="232707.22"/>
    <n v="193922.68"/>
    <n v="310276.28999999998"/>
    <n v="242403.35"/>
    <n v="387845.36"/>
    <n v="274723.78999999998"/>
    <n v="439558.08"/>
    <n v="307044.24"/>
    <n v="491270.79"/>
  </r>
  <r>
    <n v="4"/>
    <s v="Region IV - Southeast"/>
    <x v="26"/>
    <s v="NC"/>
    <x v="178"/>
    <n v="1"/>
    <x v="0"/>
    <n v="92356.53"/>
    <n v="161623.92000000001"/>
    <n v="119502.93"/>
    <n v="209130.13"/>
    <n v="142945.43"/>
    <n v="250154.5"/>
    <n v="170429.01"/>
    <n v="298250.76"/>
    <n v="200331.84"/>
    <n v="350580.72"/>
    <n v="219456.45"/>
    <n v="384048.78"/>
    <n v="237510.38"/>
    <n v="415643.16"/>
  </r>
  <r>
    <n v="4"/>
    <s v="Region IV - Southeast"/>
    <x v="26"/>
    <s v="NC"/>
    <x v="178"/>
    <n v="2"/>
    <x v="1"/>
    <n v="81286.559999999998"/>
    <n v="142251.48000000001"/>
    <n v="106297.43"/>
    <n v="186020.51"/>
    <n v="128916.33"/>
    <n v="225603.58"/>
    <n v="157622.37"/>
    <n v="275839.14"/>
    <n v="186726.39999999999"/>
    <n v="326771.20000000001"/>
    <n v="205592.46"/>
    <n v="359786.8"/>
    <n v="223018.95"/>
    <n v="390283.17"/>
  </r>
  <r>
    <n v="4"/>
    <s v="Region IV - Southeast"/>
    <x v="26"/>
    <s v="NC"/>
    <x v="178"/>
    <n v="3"/>
    <x v="2"/>
    <n v="71049.83"/>
    <n v="124337.2"/>
    <n v="96898.69"/>
    <n v="169572.71"/>
    <n v="122593.18"/>
    <n v="214538.06"/>
    <n v="161491.29999999999"/>
    <n v="282609.77"/>
    <n v="200117.76000000001"/>
    <n v="350206.09"/>
    <n v="225480.66"/>
    <n v="394591.16"/>
    <n v="250533.09"/>
    <n v="438432.91"/>
  </r>
  <r>
    <n v="4"/>
    <s v="Region IV - Southeast"/>
    <x v="26"/>
    <s v="NC"/>
    <x v="178"/>
    <n v="4"/>
    <x v="3"/>
    <n v="78228.460000000006"/>
    <n v="125165.54"/>
    <n v="109519.84"/>
    <n v="175231.75"/>
    <n v="140811.23000000001"/>
    <n v="225297.96"/>
    <n v="187748.3"/>
    <n v="300397.28999999998"/>
    <n v="234685.38"/>
    <n v="375496.61"/>
    <n v="265976.76"/>
    <n v="425562.82"/>
    <n v="297268.14"/>
    <n v="475629.04"/>
  </r>
  <r>
    <n v="4"/>
    <s v="Region IV - Southeast"/>
    <x v="26"/>
    <s v="NC"/>
    <x v="179"/>
    <n v="1"/>
    <x v="0"/>
    <n v="95325.77"/>
    <n v="166820.1"/>
    <n v="123406.46"/>
    <n v="215961.3"/>
    <n v="147658.79"/>
    <n v="258402.88"/>
    <n v="176115.88"/>
    <n v="308202.78999999998"/>
    <n v="207065.76"/>
    <n v="362365.08"/>
    <n v="226860.7"/>
    <n v="397006.23"/>
    <n v="245576.75"/>
    <n v="429759.31"/>
  </r>
  <r>
    <n v="4"/>
    <s v="Region IV - Southeast"/>
    <x v="26"/>
    <s v="NC"/>
    <x v="179"/>
    <n v="2"/>
    <x v="1"/>
    <n v="83626.78"/>
    <n v="146346.85999999999"/>
    <n v="109450.64"/>
    <n v="191538.63"/>
    <n v="132832.59"/>
    <n v="232457.03"/>
    <n v="162581.59"/>
    <n v="284517.78000000003"/>
    <n v="192687.28"/>
    <n v="337202.75"/>
    <n v="212208.99"/>
    <n v="371365.74"/>
    <n v="230261.95"/>
    <n v="402958.41"/>
  </r>
  <r>
    <n v="4"/>
    <s v="Region IV - Southeast"/>
    <x v="26"/>
    <s v="NC"/>
    <x v="179"/>
    <n v="3"/>
    <x v="2"/>
    <n v="72887.899999999994"/>
    <n v="127553.83"/>
    <n v="99325.91"/>
    <n v="173820.34"/>
    <n v="125600.77"/>
    <n v="219801.35"/>
    <n v="165389.70000000001"/>
    <n v="289431.98"/>
    <n v="204891.54"/>
    <n v="358560.2"/>
    <n v="230815.97"/>
    <n v="403927.95"/>
    <n v="256412.3"/>
    <n v="448721.52"/>
  </r>
  <r>
    <n v="4"/>
    <s v="Region IV - Southeast"/>
    <x v="26"/>
    <s v="NC"/>
    <x v="179"/>
    <n v="4"/>
    <x v="3"/>
    <n v="80782.14"/>
    <n v="129251.42"/>
    <n v="113094.99"/>
    <n v="180951.99"/>
    <n v="145407.85"/>
    <n v="232652.56"/>
    <n v="193877.13"/>
    <n v="310203.40999999997"/>
    <n v="242346.41"/>
    <n v="387754.27"/>
    <n v="274659.27"/>
    <n v="439454.84"/>
    <n v="306972.12"/>
    <n v="491155.4"/>
  </r>
  <r>
    <n v="4"/>
    <s v="Region IV - Southeast"/>
    <x v="26"/>
    <s v="NC"/>
    <x v="180"/>
    <n v="1"/>
    <x v="0"/>
    <n v="93287.19"/>
    <n v="163252.59"/>
    <n v="120767.05"/>
    <n v="211342.33"/>
    <n v="144500.44"/>
    <n v="252875.77"/>
    <n v="172348.51"/>
    <n v="301609.88"/>
    <n v="202636.07"/>
    <n v="354613.12"/>
    <n v="222007.41"/>
    <n v="388512.97"/>
    <n v="240322.78"/>
    <n v="420564.87"/>
  </r>
  <r>
    <n v="4"/>
    <s v="Region IV - Southeast"/>
    <x v="26"/>
    <s v="NC"/>
    <x v="180"/>
    <n v="2"/>
    <x v="1"/>
    <n v="81839.789999999994"/>
    <n v="143219.64000000001"/>
    <n v="107111.36"/>
    <n v="187444.88"/>
    <n v="129993.09"/>
    <n v="227487.9"/>
    <n v="159105.26999999999"/>
    <n v="278434.23"/>
    <n v="188566.81"/>
    <n v="329991.92"/>
    <n v="207670.79"/>
    <n v="363423.88"/>
    <n v="225337.33"/>
    <n v="394340.33"/>
  </r>
  <r>
    <n v="4"/>
    <s v="Region IV - Southeast"/>
    <x v="26"/>
    <s v="NC"/>
    <x v="180"/>
    <n v="3"/>
    <x v="2"/>
    <n v="71331.460000000006"/>
    <n v="124830.06"/>
    <n v="97205.32"/>
    <n v="170109.31"/>
    <n v="122919.55"/>
    <n v="215109.21"/>
    <n v="161859.43"/>
    <n v="283254"/>
    <n v="200518.39"/>
    <n v="350907.18"/>
    <n v="225889.72"/>
    <n v="395307.01"/>
    <n v="250940"/>
    <n v="439145.01"/>
  </r>
  <r>
    <n v="4"/>
    <s v="Region IV - Southeast"/>
    <x v="26"/>
    <s v="NC"/>
    <x v="180"/>
    <n v="4"/>
    <x v="3"/>
    <n v="79054.38"/>
    <n v="126487.01"/>
    <n v="110676.13"/>
    <n v="177081.82"/>
    <n v="142297.89000000001"/>
    <n v="227676.62"/>
    <n v="189730.52"/>
    <n v="303568.83"/>
    <n v="237163.15"/>
    <n v="379461.04"/>
    <n v="268784.90000000002"/>
    <n v="430055.84"/>
    <n v="300406.65000000002"/>
    <n v="480650.65"/>
  </r>
  <r>
    <n v="4"/>
    <s v="Region IV - Southeast"/>
    <x v="26"/>
    <s v="NC"/>
    <x v="91"/>
    <n v="1"/>
    <x v="0"/>
    <n v="93331.5"/>
    <n v="163330.13"/>
    <n v="120794.84"/>
    <n v="211390.97"/>
    <n v="144512.51999999999"/>
    <n v="252896.91"/>
    <n v="172330.6"/>
    <n v="301578.53999999998"/>
    <n v="202591.37"/>
    <n v="354534.9"/>
    <n v="221945.25"/>
    <n v="388404.18"/>
    <n v="240230.07"/>
    <n v="420402.62"/>
  </r>
  <r>
    <n v="4"/>
    <s v="Region IV - Southeast"/>
    <x v="26"/>
    <s v="NC"/>
    <x v="91"/>
    <n v="2"/>
    <x v="1"/>
    <n v="82009.919999999998"/>
    <n v="143517.35999999999"/>
    <n v="107289.22"/>
    <n v="187756.13"/>
    <n v="130164.58"/>
    <n v="227788.02"/>
    <n v="159232.9"/>
    <n v="278657.57"/>
    <n v="188676.72"/>
    <n v="330184.26"/>
    <n v="207766.17"/>
    <n v="363590.8"/>
    <n v="225409.29"/>
    <n v="394466.26"/>
  </r>
  <r>
    <n v="4"/>
    <s v="Region IV - Southeast"/>
    <x v="26"/>
    <s v="NC"/>
    <x v="91"/>
    <n v="3"/>
    <x v="2"/>
    <n v="71579.759999999995"/>
    <n v="125264.57"/>
    <n v="97582.15"/>
    <n v="170768.76"/>
    <n v="123426.67"/>
    <n v="215996.67"/>
    <n v="162557.93"/>
    <n v="284476.38"/>
    <n v="201411.36"/>
    <n v="352469.89"/>
    <n v="226916.75"/>
    <n v="397104.32"/>
    <n v="252104.62"/>
    <n v="441183.09"/>
  </r>
  <r>
    <n v="4"/>
    <s v="Region IV - Southeast"/>
    <x v="26"/>
    <s v="NC"/>
    <x v="91"/>
    <n v="4"/>
    <x v="3"/>
    <n v="79073.36"/>
    <n v="126517.37"/>
    <n v="110702.7"/>
    <n v="177124.32"/>
    <n v="142332.04"/>
    <n v="227731.27"/>
    <n v="189776.06"/>
    <n v="303641.7"/>
    <n v="237220.07"/>
    <n v="379552.12"/>
    <n v="268849.42"/>
    <n v="430159.07"/>
    <n v="300478.76"/>
    <n v="480766.02"/>
  </r>
  <r>
    <n v="4"/>
    <s v="Region IV - Southeast"/>
    <x v="26"/>
    <s v="NC"/>
    <x v="181"/>
    <n v="1"/>
    <x v="0"/>
    <n v="94395.11"/>
    <n v="165191.43"/>
    <n v="122142.34"/>
    <n v="213749.1"/>
    <n v="146103.76999999999"/>
    <n v="255681.6"/>
    <n v="174196.38"/>
    <n v="304843.65999999997"/>
    <n v="204761.53"/>
    <n v="358332.67"/>
    <n v="224309.74"/>
    <n v="392542.05"/>
    <n v="242764.34"/>
    <n v="424837.6"/>
  </r>
  <r>
    <n v="4"/>
    <s v="Region IV - Southeast"/>
    <x v="26"/>
    <s v="NC"/>
    <x v="181"/>
    <n v="2"/>
    <x v="1"/>
    <n v="83073.55"/>
    <n v="145378.71"/>
    <n v="108636.72"/>
    <n v="190114.26"/>
    <n v="131755.84"/>
    <n v="230572.71"/>
    <n v="161098.68"/>
    <n v="281922.69"/>
    <n v="190846.87"/>
    <n v="333982.03000000003"/>
    <n v="210130.67"/>
    <n v="367728.66"/>
    <n v="227943.57"/>
    <n v="398901.24"/>
  </r>
  <r>
    <n v="4"/>
    <s v="Region IV - Southeast"/>
    <x v="26"/>
    <s v="NC"/>
    <x v="181"/>
    <n v="3"/>
    <x v="2"/>
    <n v="72606.27"/>
    <n v="127060.98"/>
    <n v="99019.28"/>
    <n v="173283.73"/>
    <n v="125274.4"/>
    <n v="219230.2"/>
    <n v="165021.57"/>
    <n v="288787.75"/>
    <n v="204490.92"/>
    <n v="357859.1"/>
    <n v="230406.91"/>
    <n v="403212.1"/>
    <n v="256005.39"/>
    <n v="448009.43"/>
  </r>
  <r>
    <n v="4"/>
    <s v="Region IV - Southeast"/>
    <x v="26"/>
    <s v="NC"/>
    <x v="181"/>
    <n v="4"/>
    <x v="3"/>
    <n v="79956.210000000006"/>
    <n v="127929.94"/>
    <n v="111938.7"/>
    <n v="179101.92"/>
    <n v="143921.19"/>
    <n v="230273.9"/>
    <n v="191894.91"/>
    <n v="307031.87"/>
    <n v="239868.64"/>
    <n v="383789.83"/>
    <n v="271851.13"/>
    <n v="434961.81"/>
    <n v="303833.61"/>
    <n v="486133.79"/>
  </r>
  <r>
    <n v="4"/>
    <s v="Region IV - Southeast"/>
    <x v="27"/>
    <s v="SC"/>
    <x v="125"/>
    <n v="1"/>
    <x v="0"/>
    <n v="95990.51"/>
    <n v="167983.39"/>
    <n v="124163.6"/>
    <n v="217286.3"/>
    <n v="148490.65"/>
    <n v="259858.65"/>
    <n v="176995.06"/>
    <n v="309741.34999999998"/>
    <n v="208016.76"/>
    <n v="364029.33"/>
    <n v="227856.49"/>
    <n v="398748.86"/>
    <n v="246565.76000000001"/>
    <n v="431490.08"/>
  </r>
  <r>
    <n v="4"/>
    <s v="Region IV - Southeast"/>
    <x v="27"/>
    <s v="SC"/>
    <x v="125"/>
    <n v="2"/>
    <x v="1"/>
    <n v="84668.99"/>
    <n v="148170.73000000001"/>
    <n v="110657.97"/>
    <n v="193651.46"/>
    <n v="134142.72"/>
    <n v="234749.76"/>
    <n v="163897.35999999999"/>
    <n v="286820.37"/>
    <n v="194102.11"/>
    <n v="339678.69"/>
    <n v="213677.41"/>
    <n v="373935.47"/>
    <n v="231744.99"/>
    <n v="405553.73"/>
  </r>
  <r>
    <n v="4"/>
    <s v="Region IV - Southeast"/>
    <x v="27"/>
    <s v="SC"/>
    <x v="125"/>
    <n v="3"/>
    <x v="2"/>
    <n v="74146.05"/>
    <n v="129755.59"/>
    <n v="101174.97"/>
    <n v="177056.19"/>
    <n v="128046"/>
    <n v="224080.51"/>
    <n v="168717.04"/>
    <n v="295254.83"/>
    <n v="209110.26"/>
    <n v="365942.95"/>
    <n v="235642.16"/>
    <n v="412373.79"/>
    <n v="261856.55"/>
    <n v="458248.96000000002"/>
  </r>
  <r>
    <n v="4"/>
    <s v="Region IV - Southeast"/>
    <x v="27"/>
    <s v="SC"/>
    <x v="125"/>
    <n v="4"/>
    <x v="3"/>
    <n v="81280.5"/>
    <n v="130048.8"/>
    <n v="113792.7"/>
    <n v="182068.33"/>
    <n v="146304.9"/>
    <n v="234087.85"/>
    <n v="195073.2"/>
    <n v="312117.13"/>
    <n v="243841.5"/>
    <n v="390146.41"/>
    <n v="276353.7"/>
    <n v="442165.93"/>
    <n v="308865.90000000002"/>
    <n v="494185.45"/>
  </r>
  <r>
    <n v="4"/>
    <s v="Region IV - Southeast"/>
    <x v="27"/>
    <s v="SC"/>
    <x v="182"/>
    <n v="1"/>
    <x v="0"/>
    <n v="93553.07"/>
    <n v="163717.87"/>
    <n v="120933.83"/>
    <n v="211634.2"/>
    <n v="144572.92000000001"/>
    <n v="253002.62"/>
    <n v="172241.08"/>
    <n v="301421.89"/>
    <n v="202367.92"/>
    <n v="354143.87"/>
    <n v="221634.48"/>
    <n v="387860.35"/>
    <n v="239766.54"/>
    <n v="419591.44"/>
  </r>
  <r>
    <n v="4"/>
    <s v="Region IV - Southeast"/>
    <x v="27"/>
    <s v="SC"/>
    <x v="182"/>
    <n v="2"/>
    <x v="1"/>
    <n v="82860.58"/>
    <n v="145006.01999999999"/>
    <n v="108178.52"/>
    <n v="189312.4"/>
    <n v="131022.1"/>
    <n v="229288.67"/>
    <n v="159871.03"/>
    <n v="279774.3"/>
    <n v="189226.31"/>
    <n v="331146.03999999998"/>
    <n v="208243.13"/>
    <n v="364425.48"/>
    <n v="225769.14"/>
    <n v="395095.99"/>
  </r>
  <r>
    <n v="4"/>
    <s v="Region IV - Southeast"/>
    <x v="27"/>
    <s v="SC"/>
    <x v="182"/>
    <n v="3"/>
    <x v="2"/>
    <n v="72821.240000000005"/>
    <n v="127437.17"/>
    <n v="99466.31"/>
    <n v="174066.05"/>
    <n v="125962.28"/>
    <n v="220433.99"/>
    <n v="166050.47"/>
    <n v="290588.32"/>
    <n v="205876.26"/>
    <n v="360283.45"/>
    <n v="232051.94"/>
    <n v="406090.89"/>
    <n v="257927.73"/>
    <n v="451373.54"/>
  </r>
  <r>
    <n v="4"/>
    <s v="Region IV - Southeast"/>
    <x v="27"/>
    <s v="SC"/>
    <x v="182"/>
    <n v="4"/>
    <x v="3"/>
    <n v="79168.25"/>
    <n v="126669.21"/>
    <n v="110835.55"/>
    <n v="177336.89"/>
    <n v="142502.85"/>
    <n v="228004.57"/>
    <n v="190003.81"/>
    <n v="304006.09000000003"/>
    <n v="237504.76"/>
    <n v="380007.62"/>
    <n v="269172.06"/>
    <n v="430675.3"/>
    <n v="300839.36"/>
    <n v="481342.98"/>
  </r>
  <r>
    <n v="4"/>
    <s v="Region IV - Southeast"/>
    <x v="27"/>
    <s v="SC"/>
    <x v="183"/>
    <n v="1"/>
    <x v="0"/>
    <n v="91381.55"/>
    <n v="159917.71"/>
    <n v="118211.02"/>
    <n v="206869.29"/>
    <n v="141378.32999999999"/>
    <n v="247412.09"/>
    <n v="168527.42"/>
    <n v="294922.98"/>
    <n v="198072.3"/>
    <n v="346626.53"/>
    <n v="216967.64"/>
    <n v="379693.38"/>
    <n v="234790.69"/>
    <n v="410883.7"/>
  </r>
  <r>
    <n v="4"/>
    <s v="Region IV - Southeast"/>
    <x v="27"/>
    <s v="SC"/>
    <x v="183"/>
    <n v="2"/>
    <x v="1"/>
    <n v="80563.199999999997"/>
    <n v="140985.60000000001"/>
    <n v="105305.65"/>
    <n v="184284.88"/>
    <n v="127668.08"/>
    <n v="223419.15"/>
    <n v="156011.84"/>
    <n v="273020.71000000002"/>
    <n v="184776.08"/>
    <n v="323358.14"/>
    <n v="203418.75"/>
    <n v="355982.81"/>
    <n v="220628.61"/>
    <n v="386100.07"/>
  </r>
  <r>
    <n v="4"/>
    <s v="Region IV - Southeast"/>
    <x v="27"/>
    <s v="SC"/>
    <x v="183"/>
    <n v="3"/>
    <x v="2"/>
    <n v="70519.91"/>
    <n v="123409.84"/>
    <n v="96215.23"/>
    <n v="168376.65"/>
    <n v="121759.69"/>
    <n v="213079.46"/>
    <n v="160424.67000000001"/>
    <n v="280743.17"/>
    <n v="198824.17"/>
    <n v="347942.29"/>
    <n v="224044.57"/>
    <n v="392078"/>
    <n v="248961.57"/>
    <n v="435682.74"/>
  </r>
  <r>
    <n v="4"/>
    <s v="Region IV - Southeast"/>
    <x v="27"/>
    <s v="SC"/>
    <x v="183"/>
    <n v="4"/>
    <x v="3"/>
    <n v="77383.56"/>
    <n v="123813.7"/>
    <n v="108336.98"/>
    <n v="173339.18"/>
    <n v="139290.41"/>
    <n v="222864.65"/>
    <n v="185720.54"/>
    <n v="297152.87"/>
    <n v="232150.68"/>
    <n v="371441.09"/>
    <n v="263104.09999999998"/>
    <n v="420966.57"/>
    <n v="294057.53000000003"/>
    <n v="470492.05"/>
  </r>
  <r>
    <n v="4"/>
    <s v="Region IV - Southeast"/>
    <x v="27"/>
    <s v="SC"/>
    <x v="167"/>
    <n v="1"/>
    <x v="0"/>
    <n v="95946.2"/>
    <n v="167905.85"/>
    <n v="124135.81"/>
    <n v="217237.66"/>
    <n v="148478.57999999999"/>
    <n v="259837.51"/>
    <n v="177012.97"/>
    <n v="309772.69"/>
    <n v="208061.46"/>
    <n v="364107.55"/>
    <n v="227918.65"/>
    <n v="398857.64"/>
    <n v="246658.48"/>
    <n v="431652.34"/>
  </r>
  <r>
    <n v="4"/>
    <s v="Region IV - Southeast"/>
    <x v="27"/>
    <s v="SC"/>
    <x v="167"/>
    <n v="2"/>
    <x v="1"/>
    <n v="84498.86"/>
    <n v="147873"/>
    <n v="110480.12"/>
    <n v="193340.21"/>
    <n v="133971.22"/>
    <n v="234449.64"/>
    <n v="163769.74"/>
    <n v="286597.03999999998"/>
    <n v="193992.2"/>
    <n v="339486.35"/>
    <n v="213582.03"/>
    <n v="373768.55"/>
    <n v="231673.03"/>
    <n v="405427.8"/>
  </r>
  <r>
    <n v="4"/>
    <s v="Region IV - Southeast"/>
    <x v="27"/>
    <s v="SC"/>
    <x v="167"/>
    <n v="3"/>
    <x v="2"/>
    <n v="73897.759999999995"/>
    <n v="129321.08"/>
    <n v="100798.14"/>
    <n v="176396.74"/>
    <n v="127538.88"/>
    <n v="223193.05"/>
    <n v="168018.54"/>
    <n v="294032.45"/>
    <n v="208217.28"/>
    <n v="364380.24"/>
    <n v="234615.13"/>
    <n v="410576.48"/>
    <n v="260691.94"/>
    <n v="456210.89"/>
  </r>
  <r>
    <n v="4"/>
    <s v="Region IV - Southeast"/>
    <x v="27"/>
    <s v="SC"/>
    <x v="167"/>
    <n v="4"/>
    <x v="3"/>
    <n v="81261.53"/>
    <n v="130018.44"/>
    <n v="113766.14"/>
    <n v="182025.82"/>
    <n v="146270.75"/>
    <n v="234033.2"/>
    <n v="195027.66"/>
    <n v="312044.26"/>
    <n v="243784.58"/>
    <n v="390055.33"/>
    <n v="276289.19"/>
    <n v="442062.7"/>
    <n v="308793.8"/>
    <n v="494070.08"/>
  </r>
  <r>
    <n v="4"/>
    <s v="Region IV - Southeast"/>
    <x v="27"/>
    <s v="SC"/>
    <x v="184"/>
    <n v="1"/>
    <x v="0"/>
    <n v="93951.93"/>
    <n v="164415.88"/>
    <n v="121524.19"/>
    <n v="212667.32"/>
    <n v="145332.31"/>
    <n v="254331.53"/>
    <n v="173227.68"/>
    <n v="303148.44"/>
    <n v="203587.07"/>
    <n v="356277.37"/>
    <n v="223003.19"/>
    <n v="390255.58"/>
    <n v="241311.79"/>
    <n v="422295.63"/>
  </r>
  <r>
    <n v="4"/>
    <s v="Region IV - Southeast"/>
    <x v="27"/>
    <s v="SC"/>
    <x v="184"/>
    <n v="2"/>
    <x v="1"/>
    <n v="82882"/>
    <n v="145043.5"/>
    <n v="108318.69"/>
    <n v="189557.7"/>
    <n v="131303.21"/>
    <n v="229780.62"/>
    <n v="160421.04"/>
    <n v="280736.82"/>
    <n v="189981.63"/>
    <n v="332467.84999999998"/>
    <n v="209139.20000000001"/>
    <n v="365993.6"/>
    <n v="226820.36"/>
    <n v="396935.64"/>
  </r>
  <r>
    <n v="4"/>
    <s v="Region IV - Southeast"/>
    <x v="27"/>
    <s v="SC"/>
    <x v="184"/>
    <n v="3"/>
    <x v="2"/>
    <n v="72589.61"/>
    <n v="127031.81"/>
    <n v="99054.38"/>
    <n v="173345.16"/>
    <n v="125364.78"/>
    <n v="219388.36"/>
    <n v="165186.76"/>
    <n v="289076.84000000003"/>
    <n v="204737.09"/>
    <n v="358289.91999999998"/>
    <n v="230715.9"/>
    <n v="403752.83"/>
    <n v="256384.25"/>
    <n v="448672.43"/>
  </r>
  <r>
    <n v="4"/>
    <s v="Region IV - Southeast"/>
    <x v="27"/>
    <s v="SC"/>
    <x v="184"/>
    <n v="4"/>
    <x v="3"/>
    <n v="79552.740000000005"/>
    <n v="127284.39"/>
    <n v="111373.84"/>
    <n v="178198.15"/>
    <n v="143194.94"/>
    <n v="229111.9"/>
    <n v="190926.58"/>
    <n v="305482.53999999998"/>
    <n v="238658.23"/>
    <n v="381853.17"/>
    <n v="270479.33"/>
    <n v="432766.93"/>
    <n v="302300.42"/>
    <n v="483680.68"/>
  </r>
  <r>
    <n v="4"/>
    <s v="Region IV - Southeast"/>
    <x v="27"/>
    <s v="SC"/>
    <x v="185"/>
    <n v="1"/>
    <x v="0"/>
    <n v="95990.51"/>
    <n v="167983.39"/>
    <n v="124163.6"/>
    <n v="217286.3"/>
    <n v="148490.65"/>
    <n v="259858.65"/>
    <n v="176995.06"/>
    <n v="309741.34999999998"/>
    <n v="208016.76"/>
    <n v="364029.33"/>
    <n v="227856.49"/>
    <n v="398748.86"/>
    <n v="246565.76000000001"/>
    <n v="431490.08"/>
  </r>
  <r>
    <n v="4"/>
    <s v="Region IV - Southeast"/>
    <x v="27"/>
    <s v="SC"/>
    <x v="185"/>
    <n v="2"/>
    <x v="1"/>
    <n v="84668.99"/>
    <n v="148170.73000000001"/>
    <n v="110657.97"/>
    <n v="193651.46"/>
    <n v="134142.72"/>
    <n v="234749.76"/>
    <n v="163897.35999999999"/>
    <n v="286820.37"/>
    <n v="194102.11"/>
    <n v="339678.69"/>
    <n v="213677.41"/>
    <n v="373935.47"/>
    <n v="231744.99"/>
    <n v="405553.73"/>
  </r>
  <r>
    <n v="4"/>
    <s v="Region IV - Southeast"/>
    <x v="27"/>
    <s v="SC"/>
    <x v="185"/>
    <n v="3"/>
    <x v="2"/>
    <n v="74146.05"/>
    <n v="129755.59"/>
    <n v="101174.97"/>
    <n v="177056.19"/>
    <n v="128046"/>
    <n v="224080.51"/>
    <n v="168717.04"/>
    <n v="295254.83"/>
    <n v="209110.26"/>
    <n v="365942.95"/>
    <n v="235642.16"/>
    <n v="412373.79"/>
    <n v="261856.55"/>
    <n v="458248.96000000002"/>
  </r>
  <r>
    <n v="4"/>
    <s v="Region IV - Southeast"/>
    <x v="27"/>
    <s v="SC"/>
    <x v="185"/>
    <n v="4"/>
    <x v="3"/>
    <n v="81280.5"/>
    <n v="130048.8"/>
    <n v="113792.7"/>
    <n v="182068.33"/>
    <n v="146304.9"/>
    <n v="234087.85"/>
    <n v="195073.2"/>
    <n v="312117.13"/>
    <n v="243841.5"/>
    <n v="390146.41"/>
    <n v="276353.7"/>
    <n v="442165.93"/>
    <n v="308865.90000000002"/>
    <n v="494185.45"/>
  </r>
  <r>
    <n v="4"/>
    <s v="Region IV - Southeast"/>
    <x v="28"/>
    <s v="TN"/>
    <x v="186"/>
    <n v="1"/>
    <x v="0"/>
    <n v="90539.56"/>
    <n v="158444.23000000001"/>
    <n v="117342.69"/>
    <n v="205349.71"/>
    <n v="140498.15"/>
    <n v="245871.76"/>
    <n v="167719.85"/>
    <n v="293509.74"/>
    <n v="197300.06"/>
    <n v="345275.11"/>
    <n v="216220.48"/>
    <n v="378385.83"/>
    <n v="234172.51"/>
    <n v="409801.89"/>
  </r>
  <r>
    <n v="4"/>
    <s v="Region IV - Southeast"/>
    <x v="28"/>
    <s v="TN"/>
    <x v="186"/>
    <n v="2"/>
    <x v="1"/>
    <n v="78840.460000000006"/>
    <n v="137970.81"/>
    <n v="103386.88"/>
    <n v="180927.04"/>
    <n v="125671.95"/>
    <n v="219925.91"/>
    <n v="154185.56"/>
    <n v="269824.73"/>
    <n v="182921.59"/>
    <n v="320112.78000000003"/>
    <n v="201568.76"/>
    <n v="352745.34"/>
    <n v="218857.7"/>
    <n v="383000.98"/>
  </r>
  <r>
    <n v="4"/>
    <s v="Region IV - Southeast"/>
    <x v="28"/>
    <s v="TN"/>
    <x v="186"/>
    <n v="3"/>
    <x v="2"/>
    <n v="68268.570000000007"/>
    <n v="119470"/>
    <n v="92858.84"/>
    <n v="162502.97"/>
    <n v="117285.97"/>
    <n v="205250.45"/>
    <n v="154303.29999999999"/>
    <n v="270030.78000000003"/>
    <n v="191033.54"/>
    <n v="334308.7"/>
    <n v="215110.24"/>
    <n v="376442.92"/>
    <n v="238858.83"/>
    <n v="418002.96"/>
  </r>
  <r>
    <n v="4"/>
    <s v="Region IV - Southeast"/>
    <x v="28"/>
    <s v="TN"/>
    <x v="186"/>
    <n v="4"/>
    <x v="3"/>
    <n v="76809.279999999999"/>
    <n v="122894.85"/>
    <n v="107533"/>
    <n v="172052.79"/>
    <n v="138256.71"/>
    <n v="221210.74"/>
    <n v="184342.28"/>
    <n v="294947.65000000002"/>
    <n v="230427.85"/>
    <n v="368684.56"/>
    <n v="261151.56"/>
    <n v="417842.5"/>
    <n v="291875.27"/>
    <n v="467000.44"/>
  </r>
  <r>
    <n v="4"/>
    <s v="Region IV - Southeast"/>
    <x v="28"/>
    <s v="TN"/>
    <x v="182"/>
    <n v="1"/>
    <x v="0"/>
    <n v="83360.22"/>
    <n v="145880.38"/>
    <n v="108076.95"/>
    <n v="189134.66"/>
    <n v="129431.85"/>
    <n v="226505.73"/>
    <n v="154551.94"/>
    <n v="270465.89"/>
    <n v="181840.83"/>
    <n v="318221.45"/>
    <n v="199296.07"/>
    <n v="348768.13"/>
    <n v="215876.31"/>
    <n v="377783.55"/>
  </r>
  <r>
    <n v="4"/>
    <s v="Region IV - Southeast"/>
    <x v="28"/>
    <s v="TN"/>
    <x v="182"/>
    <n v="2"/>
    <x v="1"/>
    <n v="72415.87"/>
    <n v="126727.77"/>
    <n v="95021.51"/>
    <n v="166287.64000000001"/>
    <n v="115562.18"/>
    <n v="202233.81"/>
    <n v="141890.82999999999"/>
    <n v="248308.95"/>
    <n v="168390"/>
    <n v="294682.49"/>
    <n v="185589.63"/>
    <n v="324781.86"/>
    <n v="201549.56"/>
    <n v="352711.74"/>
  </r>
  <r>
    <n v="4"/>
    <s v="Region IV - Southeast"/>
    <x v="28"/>
    <s v="TN"/>
    <x v="182"/>
    <n v="3"/>
    <x v="2"/>
    <n v="62572.72"/>
    <n v="109502.25"/>
    <n v="85059.95"/>
    <n v="148854.91"/>
    <n v="107394.56"/>
    <n v="187940.48000000001"/>
    <n v="141248.82"/>
    <n v="247185.44"/>
    <n v="174834.51"/>
    <n v="305960.40000000002"/>
    <n v="196841.3"/>
    <n v="344472.28"/>
    <n v="218541.16"/>
    <n v="382447.02"/>
  </r>
  <r>
    <n v="4"/>
    <s v="Region IV - Southeast"/>
    <x v="28"/>
    <s v="TN"/>
    <x v="182"/>
    <n v="4"/>
    <x v="3"/>
    <n v="70743.149999999994"/>
    <n v="113189.04"/>
    <n v="99040.41"/>
    <n v="158464.66"/>
    <n v="127337.67"/>
    <n v="203740.28"/>
    <n v="169783.56"/>
    <n v="271653.71000000002"/>
    <n v="212229.45"/>
    <n v="339567.13"/>
    <n v="240526.72"/>
    <n v="384842.75"/>
    <n v="268823.98"/>
    <n v="430118.37"/>
  </r>
  <r>
    <n v="4"/>
    <s v="Region IV - Southeast"/>
    <x v="28"/>
    <s v="TN"/>
    <x v="168"/>
    <n v="1"/>
    <x v="0"/>
    <n v="83759.08"/>
    <n v="146578.39000000001"/>
    <n v="108667.31"/>
    <n v="190167.79"/>
    <n v="130191.23"/>
    <n v="227834.66"/>
    <n v="155538.54"/>
    <n v="272192.44"/>
    <n v="183059.98"/>
    <n v="320354.96000000002"/>
    <n v="200664.78"/>
    <n v="351163.37"/>
    <n v="217421.57"/>
    <n v="380487.75"/>
  </r>
  <r>
    <n v="4"/>
    <s v="Region IV - Southeast"/>
    <x v="28"/>
    <s v="TN"/>
    <x v="168"/>
    <n v="2"/>
    <x v="1"/>
    <n v="72437.289999999994"/>
    <n v="126765.25"/>
    <n v="95161.68"/>
    <n v="166532.95000000001"/>
    <n v="115843.3"/>
    <n v="202725.77"/>
    <n v="142440.84"/>
    <n v="249271.47"/>
    <n v="169145.32"/>
    <n v="296004.32"/>
    <n v="186485.71"/>
    <n v="326349.99"/>
    <n v="202600.8"/>
    <n v="354551.4"/>
  </r>
  <r>
    <n v="4"/>
    <s v="Region IV - Southeast"/>
    <x v="28"/>
    <s v="TN"/>
    <x v="168"/>
    <n v="3"/>
    <x v="2"/>
    <n v="62341.09"/>
    <n v="109096.9"/>
    <n v="84648.01"/>
    <n v="148134.01999999999"/>
    <n v="106797.06"/>
    <n v="186894.86"/>
    <n v="140385.13"/>
    <n v="245673.97"/>
    <n v="173695.35999999999"/>
    <n v="303966.87"/>
    <n v="195505.28"/>
    <n v="342134.24"/>
    <n v="216997.68"/>
    <n v="379745.94"/>
  </r>
  <r>
    <n v="4"/>
    <s v="Region IV - Southeast"/>
    <x v="28"/>
    <s v="TN"/>
    <x v="168"/>
    <n v="4"/>
    <x v="3"/>
    <n v="71127.64"/>
    <n v="113804.23"/>
    <n v="99578.7"/>
    <n v="159325.93"/>
    <n v="128029.75999999999"/>
    <n v="204847.62"/>
    <n v="170706.35"/>
    <n v="273130.15999999997"/>
    <n v="213382.93"/>
    <n v="341412.7"/>
    <n v="241833.99"/>
    <n v="386934.39"/>
    <n v="270285.05"/>
    <n v="432456.08"/>
  </r>
  <r>
    <n v="4"/>
    <s v="Region IV - Southeast"/>
    <x v="28"/>
    <s v="TN"/>
    <x v="187"/>
    <n v="1"/>
    <x v="0"/>
    <n v="82872.73"/>
    <n v="145027.28"/>
    <n v="107430.99"/>
    <n v="188004.24"/>
    <n v="128648.3"/>
    <n v="225134.53"/>
    <n v="153601.14000000001"/>
    <n v="268802"/>
    <n v="180711.06"/>
    <n v="316244.34999999998"/>
    <n v="198051.67"/>
    <n v="346590.43"/>
    <n v="214516.47"/>
    <n v="375403.82"/>
  </r>
  <r>
    <n v="4"/>
    <s v="Region IV - Southeast"/>
    <x v="28"/>
    <s v="TN"/>
    <x v="187"/>
    <n v="2"/>
    <x v="1"/>
    <n v="72054.19"/>
    <n v="126094.83"/>
    <n v="94525.62"/>
    <n v="165419.82999999999"/>
    <n v="114938.05"/>
    <n v="201141.59"/>
    <n v="141085.56"/>
    <n v="246899.73"/>
    <n v="167414.84"/>
    <n v="292975.96000000002"/>
    <n v="184502.78"/>
    <n v="322879.86"/>
    <n v="200354.39"/>
    <n v="350620.19"/>
  </r>
  <r>
    <n v="4"/>
    <s v="Region IV - Southeast"/>
    <x v="28"/>
    <s v="TN"/>
    <x v="187"/>
    <n v="3"/>
    <x v="2"/>
    <n v="62307.75"/>
    <n v="109038.57"/>
    <n v="84718.22"/>
    <n v="148256.88"/>
    <n v="106977.82"/>
    <n v="187211.18"/>
    <n v="140715.51"/>
    <n v="246252.14"/>
    <n v="174187.71"/>
    <n v="304828.5"/>
    <n v="196123.26"/>
    <n v="343215.7"/>
    <n v="217755.39"/>
    <n v="381071.94"/>
  </r>
  <r>
    <n v="4"/>
    <s v="Region IV - Southeast"/>
    <x v="28"/>
    <s v="TN"/>
    <x v="187"/>
    <n v="4"/>
    <x v="3"/>
    <n v="70320.7"/>
    <n v="112513.12"/>
    <n v="98448.98"/>
    <n v="157518.37"/>
    <n v="126577.26"/>
    <n v="202523.62"/>
    <n v="168769.68"/>
    <n v="270031.5"/>
    <n v="210962.11"/>
    <n v="337539.37"/>
    <n v="239090.39"/>
    <n v="382544.62"/>
    <n v="267218.67"/>
    <n v="427549.87"/>
  </r>
  <r>
    <n v="4"/>
    <s v="Region IV - Southeast"/>
    <x v="28"/>
    <s v="TN"/>
    <x v="188"/>
    <n v="1"/>
    <x v="0"/>
    <n v="88944.16"/>
    <n v="155652.26999999999"/>
    <n v="115321.44"/>
    <n v="201812.51"/>
    <n v="138111.26"/>
    <n v="241694.71"/>
    <n v="164921.17000000001"/>
    <n v="288612.05"/>
    <n v="194044.83"/>
    <n v="339578.45"/>
    <n v="212673.73"/>
    <n v="372179.02"/>
    <n v="230371.09"/>
    <n v="403149.4"/>
  </r>
  <r>
    <n v="4"/>
    <s v="Region IV - Southeast"/>
    <x v="28"/>
    <s v="TN"/>
    <x v="188"/>
    <n v="2"/>
    <x v="1"/>
    <n v="77245.02"/>
    <n v="135178.79"/>
    <n v="101365.62"/>
    <n v="177389.84"/>
    <n v="123285.06"/>
    <n v="215748.86"/>
    <n v="151386.88"/>
    <n v="264927.05"/>
    <n v="179666.35"/>
    <n v="314416.12"/>
    <n v="198022.02"/>
    <n v="346538.53"/>
    <n v="215056.29"/>
    <n v="376348.5"/>
  </r>
  <r>
    <n v="4"/>
    <s v="Region IV - Southeast"/>
    <x v="28"/>
    <s v="TN"/>
    <x v="188"/>
    <n v="3"/>
    <x v="2"/>
    <n v="66728.789999999994"/>
    <n v="116775.38"/>
    <n v="90703.15"/>
    <n v="158730.51"/>
    <n v="114514.37"/>
    <n v="200400.14"/>
    <n v="150607.82999999999"/>
    <n v="263563.71000000002"/>
    <n v="186414.2"/>
    <n v="326224.86"/>
    <n v="209874.99"/>
    <n v="367281.23"/>
    <n v="233007.67"/>
    <n v="407763.42"/>
  </r>
  <r>
    <n v="4"/>
    <s v="Region IV - Southeast"/>
    <x v="28"/>
    <s v="TN"/>
    <x v="188"/>
    <n v="4"/>
    <x v="3"/>
    <n v="75485"/>
    <n v="120775.99"/>
    <n v="105678.99"/>
    <n v="169086.39"/>
    <n v="135872.99"/>
    <n v="217396.79"/>
    <n v="181163.99"/>
    <n v="289862.39"/>
    <n v="226454.99"/>
    <n v="362327.98"/>
    <n v="256648.98"/>
    <n v="410638.38"/>
    <n v="286842.98"/>
    <n v="458948.78"/>
  </r>
  <r>
    <n v="4"/>
    <s v="Region IV - Southeast"/>
    <x v="28"/>
    <s v="TN"/>
    <x v="189"/>
    <n v="1"/>
    <x v="0"/>
    <n v="93065.63"/>
    <n v="162864.85"/>
    <n v="120628.06"/>
    <n v="211099.1"/>
    <n v="144440.04"/>
    <n v="252770.06"/>
    <n v="172438.02"/>
    <n v="301766.53999999998"/>
    <n v="202859.51999999999"/>
    <n v="355004.15999999997"/>
    <n v="222318.17"/>
    <n v="389056.8"/>
    <n v="240786.32"/>
    <n v="421376.05"/>
  </r>
  <r>
    <n v="4"/>
    <s v="Region IV - Southeast"/>
    <x v="28"/>
    <s v="TN"/>
    <x v="189"/>
    <n v="2"/>
    <x v="1"/>
    <n v="80989.13"/>
    <n v="141730.98000000001"/>
    <n v="106222.06"/>
    <n v="185888.6"/>
    <n v="129135.57"/>
    <n v="225987.25"/>
    <n v="158467.14000000001"/>
    <n v="277317.5"/>
    <n v="188017.22"/>
    <n v="329030.14"/>
    <n v="207193.82"/>
    <n v="362589.19"/>
    <n v="224977.49"/>
    <n v="393710.61"/>
  </r>
  <r>
    <n v="4"/>
    <s v="Region IV - Southeast"/>
    <x v="28"/>
    <s v="TN"/>
    <x v="189"/>
    <n v="3"/>
    <x v="2"/>
    <n v="70089.97"/>
    <n v="122657.46"/>
    <n v="95321.16"/>
    <n v="166812.03"/>
    <n v="120383.94"/>
    <n v="210671.89"/>
    <n v="158366.89000000001"/>
    <n v="277142.06"/>
    <n v="196053.49"/>
    <n v="343093.62"/>
    <n v="220754.54"/>
    <n v="386320.44"/>
    <n v="245116.89"/>
    <n v="428954.56"/>
  </r>
  <r>
    <n v="4"/>
    <s v="Region IV - Southeast"/>
    <x v="28"/>
    <s v="TN"/>
    <x v="189"/>
    <n v="4"/>
    <x v="3"/>
    <n v="78959.490000000005"/>
    <n v="126335.18"/>
    <n v="110543.28"/>
    <n v="176869.25"/>
    <n v="142127.07999999999"/>
    <n v="227403.33"/>
    <n v="189502.77"/>
    <n v="303204.44"/>
    <n v="236878.46"/>
    <n v="379005.55"/>
    <n v="268462.26"/>
    <n v="429539.62"/>
    <n v="300046.05"/>
    <n v="480073.69"/>
  </r>
  <r>
    <n v="4"/>
    <s v="Region IV - Southeast"/>
    <x v="28"/>
    <s v="TN"/>
    <x v="190"/>
    <n v="1"/>
    <x v="0"/>
    <n v="90628.19"/>
    <n v="158599.32999999999"/>
    <n v="117398.29"/>
    <n v="205447"/>
    <n v="140522.31"/>
    <n v="245914.04"/>
    <n v="167684.04"/>
    <n v="293447.08"/>
    <n v="197210.68"/>
    <n v="345118.69"/>
    <n v="216096.17"/>
    <n v="378168.29"/>
    <n v="233987.09"/>
    <n v="409477.41"/>
  </r>
  <r>
    <n v="4"/>
    <s v="Region IV - Southeast"/>
    <x v="28"/>
    <s v="TN"/>
    <x v="190"/>
    <n v="2"/>
    <x v="1"/>
    <n v="79180.73"/>
    <n v="138566.26999999999"/>
    <n v="103742.6"/>
    <n v="181549.55"/>
    <n v="126014.95"/>
    <n v="220526.16"/>
    <n v="154440.81"/>
    <n v="270271.42"/>
    <n v="183141.42"/>
    <n v="320497.49"/>
    <n v="201759.55"/>
    <n v="353079.2"/>
    <n v="219001.64"/>
    <n v="383252.87"/>
  </r>
  <r>
    <n v="4"/>
    <s v="Region IV - Southeast"/>
    <x v="28"/>
    <s v="TN"/>
    <x v="190"/>
    <n v="3"/>
    <x v="2"/>
    <n v="68765.16"/>
    <n v="120339.03"/>
    <n v="93612.5"/>
    <n v="163821.88"/>
    <n v="118300.21"/>
    <n v="207025.37"/>
    <n v="155700.31"/>
    <n v="272475.55"/>
    <n v="192819.5"/>
    <n v="337434.12"/>
    <n v="217164.31"/>
    <n v="380037.54"/>
    <n v="241188.07"/>
    <n v="422079.13"/>
  </r>
  <r>
    <n v="4"/>
    <s v="Region IV - Southeast"/>
    <x v="28"/>
    <s v="TN"/>
    <x v="190"/>
    <n v="4"/>
    <x v="3"/>
    <n v="76847.240000000005"/>
    <n v="122955.58"/>
    <n v="107586.13"/>
    <n v="172137.82"/>
    <n v="138325.03"/>
    <n v="221320.05"/>
    <n v="184433.37"/>
    <n v="295093.40000000002"/>
    <n v="230541.72"/>
    <n v="368866.75"/>
    <n v="261280.61"/>
    <n v="418048.99"/>
    <n v="292019.51"/>
    <n v="467231.22"/>
  </r>
  <r>
    <n v="5"/>
    <s v="Region V - Midwest"/>
    <x v="29"/>
    <s v="IL"/>
    <x v="191"/>
    <n v="1"/>
    <x v="0"/>
    <n v="108789.12"/>
    <n v="190380.96"/>
    <n v="141091.68"/>
    <n v="246910.44"/>
    <n v="169002.88"/>
    <n v="295755.03000000003"/>
    <n v="201853.08"/>
    <n v="353242.89"/>
    <n v="237530.5"/>
    <n v="415678.38"/>
    <n v="260351.95"/>
    <n v="455615.92"/>
    <n v="282051.08"/>
    <n v="493589.39"/>
  </r>
  <r>
    <n v="5"/>
    <s v="Region V - Midwest"/>
    <x v="29"/>
    <s v="IL"/>
    <x v="191"/>
    <n v="2"/>
    <x v="1"/>
    <n v="94301.88"/>
    <n v="165028.29"/>
    <n v="123809.99"/>
    <n v="216667.49"/>
    <n v="150643.38"/>
    <n v="263625.90999999997"/>
    <n v="185093.37"/>
    <n v="323913.40000000002"/>
    <n v="219725.43"/>
    <n v="384519.5"/>
    <n v="242208.52"/>
    <n v="423864.92"/>
    <n v="263086.53999999998"/>
    <n v="460401.44"/>
  </r>
  <r>
    <n v="5"/>
    <s v="Region V - Midwest"/>
    <x v="29"/>
    <s v="IL"/>
    <x v="191"/>
    <n v="3"/>
    <x v="2"/>
    <n v="81326.64"/>
    <n v="142321.60999999999"/>
    <n v="110492.59"/>
    <n v="193362.04"/>
    <n v="139456.53"/>
    <n v="244048.94"/>
    <n v="183368.84"/>
    <n v="320895.46999999997"/>
    <n v="226925.63"/>
    <n v="397119.86"/>
    <n v="255455.63"/>
    <n v="447047.35"/>
    <n v="283579.32"/>
    <n v="496263.81"/>
  </r>
  <r>
    <n v="5"/>
    <s v="Region V - Midwest"/>
    <x v="29"/>
    <s v="IL"/>
    <x v="191"/>
    <n v="4"/>
    <x v="3"/>
    <n v="92352.15"/>
    <n v="147763.45000000001"/>
    <n v="129293.01"/>
    <n v="206868.82"/>
    <n v="166233.87"/>
    <n v="265974.2"/>
    <n v="221645.17"/>
    <n v="354632.27"/>
    <n v="277056.46000000002"/>
    <n v="443290.34"/>
    <n v="313997.32"/>
    <n v="502395.72"/>
    <n v="350938.18"/>
    <n v="561501.1"/>
  </r>
  <r>
    <n v="5"/>
    <s v="Region V - Midwest"/>
    <x v="29"/>
    <s v="IL"/>
    <x v="192"/>
    <n v="1"/>
    <x v="0"/>
    <n v="104810.08"/>
    <n v="183417.64"/>
    <n v="135850.10999999999"/>
    <n v="237737.7"/>
    <n v="162666.46"/>
    <n v="284666.3"/>
    <n v="194196.71"/>
    <n v="339844.24"/>
    <n v="228456.36"/>
    <n v="399798.62"/>
    <n v="250370.02"/>
    <n v="438147.53"/>
    <n v="271167.89"/>
    <n v="474543.81"/>
  </r>
  <r>
    <n v="5"/>
    <s v="Region V - Midwest"/>
    <x v="29"/>
    <s v="IL"/>
    <x v="192"/>
    <n v="2"/>
    <x v="1"/>
    <n v="91212.47"/>
    <n v="159621.82"/>
    <n v="119629.58"/>
    <n v="209351.76"/>
    <n v="145434.29999999999"/>
    <n v="254510.02"/>
    <n v="178466.1"/>
    <n v="312315.68"/>
    <n v="211744.57"/>
    <n v="370553"/>
    <n v="233340.66"/>
    <n v="408346.15"/>
    <n v="253367.84"/>
    <n v="443393.72"/>
  </r>
  <r>
    <n v="5"/>
    <s v="Region V - Midwest"/>
    <x v="29"/>
    <s v="IL"/>
    <x v="192"/>
    <n v="3"/>
    <x v="2"/>
    <n v="78939.710000000006"/>
    <n v="138144.5"/>
    <n v="107357.51"/>
    <n v="187875.64"/>
    <n v="135585.69"/>
    <n v="237274.96"/>
    <n v="178365.71"/>
    <n v="312140"/>
    <n v="220812.06"/>
    <n v="386421.11"/>
    <n v="248632.94"/>
    <n v="435107.64"/>
    <n v="276072.46999999997"/>
    <n v="483126.82"/>
  </r>
  <r>
    <n v="5"/>
    <s v="Region V - Midwest"/>
    <x v="29"/>
    <s v="IL"/>
    <x v="192"/>
    <n v="4"/>
    <x v="3"/>
    <n v="88923.4"/>
    <n v="142277.44"/>
    <n v="124492.76"/>
    <n v="199188.42"/>
    <n v="160062.12"/>
    <n v="256099.4"/>
    <n v="213416.16"/>
    <n v="341465.87"/>
    <n v="266770.21000000002"/>
    <n v="426832.33"/>
    <n v="302339.57"/>
    <n v="483743.31"/>
    <n v="337908.93"/>
    <n v="540654.29"/>
  </r>
  <r>
    <n v="5"/>
    <s v="Region V - Midwest"/>
    <x v="29"/>
    <s v="IL"/>
    <x v="193"/>
    <n v="1"/>
    <x v="0"/>
    <n v="107390.41"/>
    <n v="187933.21"/>
    <n v="139176.46"/>
    <n v="243558.8"/>
    <n v="166636.42000000001"/>
    <n v="291613.74"/>
    <n v="198916.38"/>
    <n v="348103.66"/>
    <n v="233994.18"/>
    <n v="409489.81"/>
    <n v="256430.95"/>
    <n v="448754.17"/>
    <n v="277716.75"/>
    <n v="486004.31"/>
  </r>
  <r>
    <n v="5"/>
    <s v="Region V - Midwest"/>
    <x v="29"/>
    <s v="IL"/>
    <x v="193"/>
    <n v="2"/>
    <x v="1"/>
    <n v="93538.65"/>
    <n v="163692.63"/>
    <n v="122652.74"/>
    <n v="214642.29"/>
    <n v="149082.16"/>
    <n v="260893.78"/>
    <n v="182891.74"/>
    <n v="320060.55"/>
    <n v="216970.02"/>
    <n v="379697.54"/>
    <n v="239083.29"/>
    <n v="418395.75"/>
    <n v="259583.98"/>
    <n v="454271.97"/>
  </r>
  <r>
    <n v="5"/>
    <s v="Region V - Midwest"/>
    <x v="29"/>
    <s v="IL"/>
    <x v="193"/>
    <n v="3"/>
    <x v="2"/>
    <n v="81014.820000000007"/>
    <n v="141775.94"/>
    <n v="110203.63"/>
    <n v="192856.36"/>
    <n v="139199.28"/>
    <n v="243598.74"/>
    <n v="183138.69"/>
    <n v="320492.71000000002"/>
    <n v="226738.19"/>
    <n v="396791.83"/>
    <n v="255318.92"/>
    <n v="446808.12"/>
    <n v="283511.18"/>
    <n v="496144.57"/>
  </r>
  <r>
    <n v="5"/>
    <s v="Region V - Midwest"/>
    <x v="29"/>
    <s v="IL"/>
    <x v="193"/>
    <n v="4"/>
    <x v="3"/>
    <n v="91101.21"/>
    <n v="145761.93"/>
    <n v="127541.69"/>
    <n v="204066.71"/>
    <n v="163982.17000000001"/>
    <n v="262371.48"/>
    <n v="218642.9"/>
    <n v="349828.64"/>
    <n v="273303.62"/>
    <n v="437285.8"/>
    <n v="309744.09999999998"/>
    <n v="495590.57"/>
    <n v="346184.59"/>
    <n v="553895.35"/>
  </r>
  <r>
    <n v="5"/>
    <s v="Region V - Midwest"/>
    <x v="29"/>
    <s v="IL"/>
    <x v="194"/>
    <n v="1"/>
    <x v="0"/>
    <n v="107882.87"/>
    <n v="188795.02"/>
    <n v="139829"/>
    <n v="244700.75"/>
    <n v="167427.96"/>
    <n v="292998.93"/>
    <n v="199876.87"/>
    <n v="349784.53"/>
    <n v="235135.47"/>
    <n v="411487.08"/>
    <n v="257688.05"/>
    <n v="450954.09"/>
    <n v="279090.46999999997"/>
    <n v="488408.32000000001"/>
  </r>
  <r>
    <n v="5"/>
    <s v="Region V - Midwest"/>
    <x v="29"/>
    <s v="IL"/>
    <x v="194"/>
    <n v="2"/>
    <x v="1"/>
    <n v="93904.02"/>
    <n v="164332.03"/>
    <n v="123153.69"/>
    <n v="215518.96"/>
    <n v="149712.65"/>
    <n v="261997.15"/>
    <n v="183705.22"/>
    <n v="321484.14"/>
    <n v="217955.14"/>
    <n v="381421.49"/>
    <n v="240181.23"/>
    <n v="420317.16"/>
    <n v="260791.35"/>
    <n v="456384.86"/>
  </r>
  <r>
    <n v="5"/>
    <s v="Region V - Midwest"/>
    <x v="29"/>
    <s v="IL"/>
    <x v="194"/>
    <n v="3"/>
    <x v="2"/>
    <n v="81282.490000000005"/>
    <n v="142244.35999999999"/>
    <n v="110548.85"/>
    <n v="193460.49"/>
    <n v="139620.28"/>
    <n v="244335.49"/>
    <n v="183677.45"/>
    <n v="321435.53999999998"/>
    <n v="227391.59"/>
    <n v="397935.28"/>
    <n v="256044.3"/>
    <n v="448077.52"/>
    <n v="284304.96999999997"/>
    <n v="497533.69"/>
  </r>
  <r>
    <n v="5"/>
    <s v="Region V - Midwest"/>
    <x v="29"/>
    <s v="IL"/>
    <x v="194"/>
    <n v="4"/>
    <x v="3"/>
    <n v="91527.97"/>
    <n v="146444.75"/>
    <n v="128139.15"/>
    <n v="205022.65"/>
    <n v="164750.34"/>
    <n v="263600.55"/>
    <n v="219667.12"/>
    <n v="351467.4"/>
    <n v="274583.90000000002"/>
    <n v="439334.25"/>
    <n v="311195.09000000003"/>
    <n v="497912.15"/>
    <n v="347806.28"/>
    <n v="556490.05000000005"/>
  </r>
  <r>
    <n v="5"/>
    <s v="Region V - Midwest"/>
    <x v="29"/>
    <s v="IL"/>
    <x v="195"/>
    <n v="1"/>
    <x v="0"/>
    <n v="129510.44"/>
    <n v="226643.26"/>
    <n v="167744.87"/>
    <n v="293553.53000000003"/>
    <n v="200770.77"/>
    <n v="351348.84"/>
    <n v="239555.24"/>
    <n v="419221.67"/>
    <n v="281720.67"/>
    <n v="493011.17"/>
    <n v="308689.8"/>
    <n v="540207.15"/>
    <n v="334228.78999999998"/>
    <n v="584900.39"/>
  </r>
  <r>
    <n v="5"/>
    <s v="Region V - Midwest"/>
    <x v="29"/>
    <s v="IL"/>
    <x v="195"/>
    <n v="2"/>
    <x v="1"/>
    <n v="113244.22"/>
    <n v="198177.39"/>
    <n v="148340.87"/>
    <n v="259596.53"/>
    <n v="180156.59"/>
    <n v="315274.03000000003"/>
    <n v="220737.32"/>
    <n v="386290.31"/>
    <n v="261729.01"/>
    <n v="458025.76"/>
    <n v="288318.23"/>
    <n v="504556.9"/>
    <n v="312935.27"/>
    <n v="547636.72"/>
  </r>
  <r>
    <n v="5"/>
    <s v="Region V - Midwest"/>
    <x v="29"/>
    <s v="IL"/>
    <x v="195"/>
    <n v="3"/>
    <x v="2"/>
    <n v="98418.71"/>
    <n v="172232.74"/>
    <n v="134008.29"/>
    <n v="234514.5"/>
    <n v="169371.04"/>
    <n v="296399.31"/>
    <n v="222938.83"/>
    <n v="390142.96"/>
    <n v="276107.46000000002"/>
    <n v="483188.06"/>
    <n v="310982.96999999997"/>
    <n v="544220.19999999995"/>
    <n v="345402.29"/>
    <n v="604454.01"/>
  </r>
  <r>
    <n v="5"/>
    <s v="Region V - Midwest"/>
    <x v="29"/>
    <s v="IL"/>
    <x v="195"/>
    <n v="4"/>
    <x v="3"/>
    <n v="109803.94"/>
    <n v="175686.31"/>
    <n v="153725.51999999999"/>
    <n v="245960.84"/>
    <n v="197647.1"/>
    <n v="316235.36"/>
    <n v="263529.46999999997"/>
    <n v="421647.15"/>
    <n v="329411.83"/>
    <n v="527058.93999999994"/>
    <n v="373333.41"/>
    <n v="597333.46"/>
    <n v="417254.99"/>
    <n v="667607.99"/>
  </r>
  <r>
    <n v="5"/>
    <s v="Region V - Midwest"/>
    <x v="29"/>
    <s v="IL"/>
    <x v="196"/>
    <n v="1"/>
    <x v="0"/>
    <n v="106484.15"/>
    <n v="186347.27"/>
    <n v="137913.76999999999"/>
    <n v="241349.1"/>
    <n v="165061.5"/>
    <n v="288857.62"/>
    <n v="196940.16"/>
    <n v="344645.28"/>
    <n v="231599.13"/>
    <n v="405298.48"/>
    <n v="253767.04000000001"/>
    <n v="444092.32"/>
    <n v="274756.12"/>
    <n v="480823.21"/>
  </r>
  <r>
    <n v="5"/>
    <s v="Region V - Midwest"/>
    <x v="29"/>
    <s v="IL"/>
    <x v="196"/>
    <n v="2"/>
    <x v="1"/>
    <n v="93140.78"/>
    <n v="162996.37"/>
    <n v="121996.43"/>
    <n v="213493.74"/>
    <n v="148151.43"/>
    <n v="259265.01"/>
    <n v="181503.59"/>
    <n v="317631.27"/>
    <n v="215199.72"/>
    <n v="376599.51"/>
    <n v="237055.98"/>
    <n v="414847.97"/>
    <n v="257288.78"/>
    <n v="450255.35999999999"/>
  </r>
  <r>
    <n v="5"/>
    <s v="Region V - Midwest"/>
    <x v="29"/>
    <s v="IL"/>
    <x v="196"/>
    <n v="3"/>
    <x v="2"/>
    <n v="80970.67"/>
    <n v="141698.68"/>
    <n v="110259.88"/>
    <n v="192954.79"/>
    <n v="139363.01999999999"/>
    <n v="243885.28"/>
    <n v="183447.3"/>
    <n v="321032.77"/>
    <n v="227204.14"/>
    <n v="397607.24"/>
    <n v="255907.59"/>
    <n v="447838.28"/>
    <n v="284236.82"/>
    <n v="497414.43"/>
  </r>
  <r>
    <n v="5"/>
    <s v="Region V - Midwest"/>
    <x v="29"/>
    <s v="IL"/>
    <x v="196"/>
    <n v="4"/>
    <x v="3"/>
    <n v="90277.02"/>
    <n v="144443.23000000001"/>
    <n v="126387.82"/>
    <n v="202220.52"/>
    <n v="162498.63"/>
    <n v="259997.81"/>
    <n v="216664.84"/>
    <n v="346663.75"/>
    <n v="270831.05"/>
    <n v="433329.68"/>
    <n v="306941.86"/>
    <n v="491106.98"/>
    <n v="343052.66"/>
    <n v="548884.27"/>
  </r>
  <r>
    <n v="5"/>
    <s v="Region V - Midwest"/>
    <x v="29"/>
    <s v="IL"/>
    <x v="197"/>
    <n v="1"/>
    <x v="0"/>
    <n v="108867.8"/>
    <n v="190518.64"/>
    <n v="141134.09"/>
    <n v="246984.66"/>
    <n v="169011.05"/>
    <n v="295769.33"/>
    <n v="201797.87"/>
    <n v="353146.27"/>
    <n v="237418.06"/>
    <n v="415481.61"/>
    <n v="260202.25"/>
    <n v="455353.94"/>
    <n v="281837.90999999997"/>
    <n v="493216.34"/>
  </r>
  <r>
    <n v="5"/>
    <s v="Region V - Midwest"/>
    <x v="29"/>
    <s v="IL"/>
    <x v="197"/>
    <n v="2"/>
    <x v="1"/>
    <n v="94634.76"/>
    <n v="165610.84"/>
    <n v="124155.59"/>
    <n v="217272.29"/>
    <n v="150973.64000000001"/>
    <n v="264203.87"/>
    <n v="185332.19"/>
    <n v="324331.33"/>
    <n v="219925.36"/>
    <n v="384869.38"/>
    <n v="242377.13"/>
    <n v="424159.97"/>
    <n v="263206.08"/>
    <n v="460610.64"/>
  </r>
  <r>
    <n v="5"/>
    <s v="Region V - Midwest"/>
    <x v="29"/>
    <s v="IL"/>
    <x v="197"/>
    <n v="3"/>
    <x v="2"/>
    <n v="81817.820000000007"/>
    <n v="143181.19"/>
    <n v="111239.28"/>
    <n v="194668.75"/>
    <n v="140462.26999999999"/>
    <n v="245808.98"/>
    <n v="184754.97"/>
    <n v="323321.19"/>
    <n v="228698.39"/>
    <n v="400222.18"/>
    <n v="257495.04000000001"/>
    <n v="450616.32000000001"/>
    <n v="285892.53000000003"/>
    <n v="500311.92"/>
  </r>
  <r>
    <n v="5"/>
    <s v="Region V - Midwest"/>
    <x v="29"/>
    <s v="IL"/>
    <x v="197"/>
    <n v="4"/>
    <x v="3"/>
    <n v="92381.49"/>
    <n v="147810.38"/>
    <n v="129334.08"/>
    <n v="206934.54"/>
    <n v="166286.68"/>
    <n v="266058.69"/>
    <n v="221715.57"/>
    <n v="354744.92"/>
    <n v="277144.46000000002"/>
    <n v="443431.15"/>
    <n v="314097.06"/>
    <n v="502555.3"/>
    <n v="351049.65"/>
    <n v="561679.44999999995"/>
  </r>
  <r>
    <n v="5"/>
    <s v="Region V - Midwest"/>
    <x v="29"/>
    <s v="IL"/>
    <x v="198"/>
    <n v="1"/>
    <x v="0"/>
    <n v="106366.15"/>
    <n v="186140.75"/>
    <n v="137850.16"/>
    <n v="241237.78"/>
    <n v="165049.25"/>
    <n v="288836.19"/>
    <n v="197022.99"/>
    <n v="344790.23"/>
    <n v="231767.8"/>
    <n v="405593.66"/>
    <n v="253991.61"/>
    <n v="444485.32"/>
    <n v="275075.89"/>
    <n v="481382.81"/>
  </r>
  <r>
    <n v="5"/>
    <s v="Region V - Midwest"/>
    <x v="29"/>
    <s v="IL"/>
    <x v="198"/>
    <n v="2"/>
    <x v="1"/>
    <n v="92641.46"/>
    <n v="162122.56"/>
    <n v="121478.03"/>
    <n v="212586.56"/>
    <n v="147656.04"/>
    <n v="258398.07"/>
    <n v="181145.37"/>
    <n v="317004.39"/>
    <n v="214899.84"/>
    <n v="376074.72"/>
    <n v="236803.1"/>
    <n v="414405.42"/>
    <n v="257109.48"/>
    <n v="449941.59"/>
  </r>
  <r>
    <n v="5"/>
    <s v="Region V - Midwest"/>
    <x v="29"/>
    <s v="IL"/>
    <x v="198"/>
    <n v="3"/>
    <x v="2"/>
    <n v="80233.899999999994"/>
    <n v="140409.32"/>
    <n v="109139.85"/>
    <n v="190994.74"/>
    <n v="137854.42000000001"/>
    <n v="241245.23"/>
    <n v="181368.11"/>
    <n v="317394.2"/>
    <n v="224545.01"/>
    <n v="392953.77"/>
    <n v="252848.47"/>
    <n v="442484.83"/>
    <n v="280767.02"/>
    <n v="491342.28"/>
  </r>
  <r>
    <n v="5"/>
    <s v="Region V - Midwest"/>
    <x v="29"/>
    <s v="IL"/>
    <x v="198"/>
    <n v="4"/>
    <x v="3"/>
    <n v="90233.02"/>
    <n v="144372.82999999999"/>
    <n v="126326.23"/>
    <n v="202121.96"/>
    <n v="162419.43"/>
    <n v="259871.1"/>
    <n v="216559.24"/>
    <n v="346494.8"/>
    <n v="270699.05"/>
    <n v="433118.49"/>
    <n v="306792.26"/>
    <n v="490867.63"/>
    <n v="342885.47"/>
    <n v="548616.76"/>
  </r>
  <r>
    <n v="5"/>
    <s v="Region V - Midwest"/>
    <x v="29"/>
    <s v="IL"/>
    <x v="199"/>
    <n v="1"/>
    <x v="0"/>
    <n v="126930.11"/>
    <n v="222127.69"/>
    <n v="164418.53"/>
    <n v="287732.42"/>
    <n v="196800.8"/>
    <n v="344401.41"/>
    <n v="234835.57"/>
    <n v="410962.26"/>
    <n v="276182.84999999998"/>
    <n v="483319.99"/>
    <n v="302628.86"/>
    <n v="529600.51"/>
    <n v="327679.94"/>
    <n v="573439.89"/>
  </r>
  <r>
    <n v="5"/>
    <s v="Region V - Midwest"/>
    <x v="29"/>
    <s v="IL"/>
    <x v="199"/>
    <n v="2"/>
    <x v="1"/>
    <n v="110918.04"/>
    <n v="194106.58"/>
    <n v="145317.71"/>
    <n v="254306"/>
    <n v="176508.72"/>
    <n v="308890.27"/>
    <n v="216311.67999999999"/>
    <n v="378545.45"/>
    <n v="256503.55"/>
    <n v="448881.22"/>
    <n v="282575.59999999998"/>
    <n v="494507.29"/>
    <n v="306719.13"/>
    <n v="536758.47"/>
  </r>
  <r>
    <n v="5"/>
    <s v="Region V - Midwest"/>
    <x v="29"/>
    <s v="IL"/>
    <x v="199"/>
    <n v="3"/>
    <x v="2"/>
    <n v="96343.6"/>
    <n v="168601.3"/>
    <n v="131162.16"/>
    <n v="229533.79"/>
    <n v="165757.44"/>
    <n v="290075.53000000003"/>
    <n v="218165.85"/>
    <n v="381790.24"/>
    <n v="270181.33"/>
    <n v="472817.33"/>
    <n v="304296.99"/>
    <n v="532519.73"/>
    <n v="337963.58"/>
    <n v="591436.26"/>
  </r>
  <r>
    <n v="5"/>
    <s v="Region V - Midwest"/>
    <x v="29"/>
    <s v="IL"/>
    <x v="199"/>
    <n v="4"/>
    <x v="3"/>
    <n v="107626.14"/>
    <n v="172201.82"/>
    <n v="150676.59"/>
    <n v="241082.55"/>
    <n v="193727.05"/>
    <n v="309963.28000000003"/>
    <n v="258302.73"/>
    <n v="413284.38"/>
    <n v="322878.42"/>
    <n v="516605.47"/>
    <n v="365928.87"/>
    <n v="585486.19999999995"/>
    <n v="408979.33"/>
    <n v="654366.93000000005"/>
  </r>
  <r>
    <n v="5"/>
    <s v="Region V - Midwest"/>
    <x v="29"/>
    <s v="IL"/>
    <x v="200"/>
    <n v="1"/>
    <x v="0"/>
    <n v="124113.75"/>
    <n v="217199.05"/>
    <n v="160964.94"/>
    <n v="281688.65000000002"/>
    <n v="192806.32"/>
    <n v="337411.07"/>
    <n v="230281.53"/>
    <n v="402992.68"/>
    <n v="270982.33"/>
    <n v="474219.08"/>
    <n v="297017.02"/>
    <n v="519779.79"/>
    <n v="321770.57"/>
    <n v="563098.5"/>
  </r>
  <r>
    <n v="5"/>
    <s v="Region V - Midwest"/>
    <x v="29"/>
    <s v="IL"/>
    <x v="200"/>
    <n v="2"/>
    <x v="1"/>
    <n v="107593.21"/>
    <n v="188288.12"/>
    <n v="141257.75"/>
    <n v="247201.07"/>
    <n v="171870.05"/>
    <n v="300772.59000000003"/>
    <n v="211169.58"/>
    <n v="369546.77"/>
    <n v="250678.3"/>
    <n v="438687.02"/>
    <n v="276327.15000000002"/>
    <n v="483572.5"/>
    <n v="300144.34000000003"/>
    <n v="525252.59"/>
  </r>
  <r>
    <n v="5"/>
    <s v="Region V - Midwest"/>
    <x v="29"/>
    <s v="IL"/>
    <x v="200"/>
    <n v="3"/>
    <x v="2"/>
    <n v="92794.93"/>
    <n v="162391.12"/>
    <n v="126075.96"/>
    <n v="220632.94"/>
    <n v="159126.63"/>
    <n v="278471.59999999998"/>
    <n v="209234.48"/>
    <n v="366160.34"/>
    <n v="258936.92"/>
    <n v="453139.61"/>
    <n v="291492.73"/>
    <n v="510112.29"/>
    <n v="323585.23"/>
    <n v="566274.15"/>
  </r>
  <r>
    <n v="5"/>
    <s v="Region V - Midwest"/>
    <x v="29"/>
    <s v="IL"/>
    <x v="200"/>
    <n v="4"/>
    <x v="3"/>
    <n v="105360.32000000001"/>
    <n v="168576.52"/>
    <n v="147504.45000000001"/>
    <n v="236007.13"/>
    <n v="189648.58"/>
    <n v="303437.73"/>
    <n v="252864.77"/>
    <n v="404583.64"/>
    <n v="316080.96999999997"/>
    <n v="505729.55"/>
    <n v="358225.1"/>
    <n v="573160.16"/>
    <n v="400369.22"/>
    <n v="640590.77"/>
  </r>
  <r>
    <n v="5"/>
    <s v="Region V - Midwest"/>
    <x v="29"/>
    <s v="IL"/>
    <x v="201"/>
    <n v="1"/>
    <x v="0"/>
    <n v="110502.54"/>
    <n v="193379.44"/>
    <n v="143176.54999999999"/>
    <n v="250558.97"/>
    <n v="171402.01"/>
    <n v="299953.52"/>
    <n v="204568.94"/>
    <n v="357995.64"/>
    <n v="240617.07"/>
    <n v="421079.88"/>
    <n v="263674.14"/>
    <n v="461429.74"/>
    <n v="285532.74"/>
    <n v="499682.29"/>
  </r>
  <r>
    <n v="5"/>
    <s v="Region V - Midwest"/>
    <x v="29"/>
    <s v="IL"/>
    <x v="201"/>
    <n v="2"/>
    <x v="1"/>
    <n v="96396.64"/>
    <n v="168694.12"/>
    <n v="126349.65"/>
    <n v="221111.88"/>
    <n v="153525.65"/>
    <n v="268669.89"/>
    <n v="188250.27"/>
    <n v="329437.96999999997"/>
    <n v="223280.55"/>
    <n v="390740.97"/>
    <n v="246008.17"/>
    <n v="430514.29"/>
    <n v="267067.26"/>
    <n v="467367.71"/>
  </r>
  <r>
    <n v="5"/>
    <s v="Region V - Midwest"/>
    <x v="29"/>
    <s v="IL"/>
    <x v="201"/>
    <n v="3"/>
    <x v="2"/>
    <n v="83603.19"/>
    <n v="146305.57999999999"/>
    <n v="113768.32000000001"/>
    <n v="199094.55"/>
    <n v="143736.74"/>
    <n v="251539.29"/>
    <n v="189143.49"/>
    <n v="331001.11"/>
    <n v="234204.09"/>
    <n v="409857.17"/>
    <n v="263749.99"/>
    <n v="461562.48"/>
    <n v="292900.28000000003"/>
    <n v="512575.49"/>
  </r>
  <r>
    <n v="5"/>
    <s v="Region V - Midwest"/>
    <x v="29"/>
    <s v="IL"/>
    <x v="201"/>
    <n v="4"/>
    <x v="3"/>
    <n v="93720.44"/>
    <n v="149952.71"/>
    <n v="131208.62"/>
    <n v="209933.79"/>
    <n v="168696.79"/>
    <n v="269914.87"/>
    <n v="224929.06"/>
    <n v="359886.49"/>
    <n v="281161.32"/>
    <n v="449858.12"/>
    <n v="318649.5"/>
    <n v="509839.2"/>
    <n v="356137.67"/>
    <n v="569820.28"/>
  </r>
  <r>
    <n v="5"/>
    <s v="Region V - Midwest"/>
    <x v="29"/>
    <s v="IL"/>
    <x v="202"/>
    <n v="1"/>
    <x v="0"/>
    <n v="109360.26"/>
    <n v="191380.45"/>
    <n v="141786.64000000001"/>
    <n v="248126.62"/>
    <n v="169802.59"/>
    <n v="297154.53000000003"/>
    <n v="202758.37"/>
    <n v="354827.14"/>
    <n v="238559.35999999999"/>
    <n v="417478.88"/>
    <n v="261459.35"/>
    <n v="457553.86"/>
    <n v="283211.63"/>
    <n v="495620.36"/>
  </r>
  <r>
    <n v="5"/>
    <s v="Region V - Midwest"/>
    <x v="29"/>
    <s v="IL"/>
    <x v="202"/>
    <n v="2"/>
    <x v="1"/>
    <n v="95000.13"/>
    <n v="166250.23999999999"/>
    <n v="124656.54"/>
    <n v="218148.95"/>
    <n v="151604.13"/>
    <n v="265307.24"/>
    <n v="186145.67"/>
    <n v="325754.92"/>
    <n v="220910.47"/>
    <n v="386593.32"/>
    <n v="243475.07"/>
    <n v="426081.38"/>
    <n v="264413.44"/>
    <n v="462723.53"/>
  </r>
  <r>
    <n v="5"/>
    <s v="Region V - Midwest"/>
    <x v="29"/>
    <s v="IL"/>
    <x v="202"/>
    <n v="3"/>
    <x v="2"/>
    <n v="82085.490000000005"/>
    <n v="143649.60000000001"/>
    <n v="111584.5"/>
    <n v="195272.88"/>
    <n v="140883.26999999999"/>
    <n v="246545.72"/>
    <n v="185293.72"/>
    <n v="324264.02"/>
    <n v="229351.79"/>
    <n v="401365.63"/>
    <n v="258220.41"/>
    <n v="451885.72"/>
    <n v="286686.31"/>
    <n v="501701.04"/>
  </r>
  <r>
    <n v="5"/>
    <s v="Region V - Midwest"/>
    <x v="29"/>
    <s v="IL"/>
    <x v="202"/>
    <n v="4"/>
    <x v="3"/>
    <n v="92808.25"/>
    <n v="148493.20000000001"/>
    <n v="129931.55"/>
    <n v="207890.48"/>
    <n v="167054.85"/>
    <n v="267287.76"/>
    <n v="222739.8"/>
    <n v="356383.68"/>
    <n v="278424.74"/>
    <n v="445479.6"/>
    <n v="315548.03999999998"/>
    <n v="504876.88"/>
    <n v="352671.34"/>
    <n v="564274.16"/>
  </r>
  <r>
    <n v="5"/>
    <s v="Region V - Midwest"/>
    <x v="29"/>
    <s v="IL"/>
    <x v="203"/>
    <n v="1"/>
    <x v="0"/>
    <n v="101658.61"/>
    <n v="177902.56"/>
    <n v="131828.79999999999"/>
    <n v="230700.4"/>
    <n v="157896.76999999999"/>
    <n v="276319.34999999998"/>
    <n v="188571.74"/>
    <n v="330000.55"/>
    <n v="221889.66"/>
    <n v="388306.9"/>
    <n v="243201.66"/>
    <n v="425602.91"/>
    <n v="263458.46000000002"/>
    <n v="461052.31"/>
  </r>
  <r>
    <n v="5"/>
    <s v="Region V - Midwest"/>
    <x v="29"/>
    <s v="IL"/>
    <x v="203"/>
    <n v="2"/>
    <x v="1"/>
    <n v="88188.03"/>
    <n v="154329.04999999999"/>
    <n v="115759.86"/>
    <n v="202579.76"/>
    <n v="140825.66"/>
    <n v="246444.9"/>
    <n v="172988.15"/>
    <n v="302729.26"/>
    <n v="205334.06"/>
    <n v="359334.61"/>
    <n v="226331.45"/>
    <n v="396080.05"/>
    <n v="245824.76"/>
    <n v="430193.34"/>
  </r>
  <r>
    <n v="5"/>
    <s v="Region V - Midwest"/>
    <x v="29"/>
    <s v="IL"/>
    <x v="203"/>
    <n v="3"/>
    <x v="2"/>
    <n v="76105.75"/>
    <n v="133185.06"/>
    <n v="103419.47"/>
    <n v="180984.07"/>
    <n v="130545.35"/>
    <n v="228454.36"/>
    <n v="171667.84"/>
    <n v="300418.71000000002"/>
    <n v="212459.76"/>
    <n v="371804.58"/>
    <n v="239182.15"/>
    <n v="418568.76"/>
    <n v="265526.75"/>
    <n v="464671.81"/>
  </r>
  <r>
    <n v="5"/>
    <s v="Region V - Midwest"/>
    <x v="29"/>
    <s v="IL"/>
    <x v="203"/>
    <n v="4"/>
    <x v="3"/>
    <n v="86289.49"/>
    <n v="138063.19"/>
    <n v="120805.29"/>
    <n v="193288.47"/>
    <n v="155321.09"/>
    <n v="248513.74"/>
    <n v="207094.78"/>
    <n v="331351.65999999997"/>
    <n v="258868.48000000001"/>
    <n v="414189.57"/>
    <n v="293384.28000000003"/>
    <n v="469414.85"/>
    <n v="327900.07"/>
    <n v="524640.13"/>
  </r>
  <r>
    <n v="5"/>
    <s v="Region V - Midwest"/>
    <x v="29"/>
    <s v="IL"/>
    <x v="204"/>
    <n v="1"/>
    <x v="0"/>
    <n v="117101.25"/>
    <n v="204927.19"/>
    <n v="151765.69"/>
    <n v="265589.95"/>
    <n v="181712.49"/>
    <n v="317996.86"/>
    <n v="216917.39"/>
    <n v="379605.43"/>
    <n v="255172.85"/>
    <n v="446552.48"/>
    <n v="279642.19"/>
    <n v="489373.84"/>
    <n v="302858.23"/>
    <n v="530001.9"/>
  </r>
  <r>
    <n v="5"/>
    <s v="Region V - Midwest"/>
    <x v="29"/>
    <s v="IL"/>
    <x v="204"/>
    <n v="2"/>
    <x v="1"/>
    <n v="101978.69"/>
    <n v="178462.7"/>
    <n v="133726.03"/>
    <n v="234020.55"/>
    <n v="162547.75"/>
    <n v="284458.56"/>
    <n v="199422.6"/>
    <n v="348989.56"/>
    <n v="236586.85"/>
    <n v="414026.98"/>
    <n v="260703"/>
    <n v="456230.25"/>
    <n v="283061.90000000002"/>
    <n v="495358.33"/>
  </r>
  <r>
    <n v="5"/>
    <s v="Region V - Midwest"/>
    <x v="29"/>
    <s v="IL"/>
    <x v="204"/>
    <n v="3"/>
    <x v="2"/>
    <n v="88310.82"/>
    <n v="154543.94"/>
    <n v="120122.88"/>
    <n v="210215.04000000001"/>
    <n v="151724.06"/>
    <n v="265517.11"/>
    <n v="199612.68"/>
    <n v="349322.19"/>
    <n v="247130.2"/>
    <n v="432477.85"/>
    <n v="278278.40000000002"/>
    <n v="486987.2"/>
    <n v="309002.48"/>
    <n v="540754.34"/>
  </r>
  <r>
    <n v="5"/>
    <s v="Region V - Midwest"/>
    <x v="29"/>
    <s v="IL"/>
    <x v="204"/>
    <n v="4"/>
    <x v="3"/>
    <n v="99341.67"/>
    <n v="158946.68"/>
    <n v="139078.34"/>
    <n v="222525.35"/>
    <n v="178815.01"/>
    <n v="286104.02"/>
    <n v="238420.02"/>
    <n v="381472.03"/>
    <n v="298025.02"/>
    <n v="476840.04"/>
    <n v="337761.69"/>
    <n v="540418.71"/>
    <n v="377498.36"/>
    <n v="603997.39"/>
  </r>
  <r>
    <n v="5"/>
    <s v="Region V - Midwest"/>
    <x v="29"/>
    <s v="IL"/>
    <x v="18"/>
    <n v="1"/>
    <x v="0"/>
    <n v="109517.61"/>
    <n v="191655.82"/>
    <n v="141871.46"/>
    <n v="248275.06"/>
    <n v="169818.93"/>
    <n v="297183.12"/>
    <n v="202647.94"/>
    <n v="354633.9"/>
    <n v="238334.48"/>
    <n v="417085.34"/>
    <n v="261159.94"/>
    <n v="457029.9"/>
    <n v="282785.3"/>
    <n v="494874.27"/>
  </r>
  <r>
    <n v="5"/>
    <s v="Region V - Midwest"/>
    <x v="29"/>
    <s v="IL"/>
    <x v="18"/>
    <n v="2"/>
    <x v="1"/>
    <n v="95665.9"/>
    <n v="167415.32"/>
    <n v="125347.74"/>
    <n v="219358.55"/>
    <n v="152264.67000000001"/>
    <n v="266463.17"/>
    <n v="186623.31"/>
    <n v="326590.78999999998"/>
    <n v="221310.33"/>
    <n v="387293.08"/>
    <n v="243812.28"/>
    <n v="426671.48"/>
    <n v="264652.53000000003"/>
    <n v="463141.93"/>
  </r>
  <r>
    <n v="5"/>
    <s v="Region V - Midwest"/>
    <x v="29"/>
    <s v="IL"/>
    <x v="18"/>
    <n v="3"/>
    <x v="2"/>
    <n v="83067.86"/>
    <n v="145368.75"/>
    <n v="113077.88"/>
    <n v="197886.29"/>
    <n v="142894.74"/>
    <n v="250065.8"/>
    <n v="188065.98"/>
    <n v="329115.46000000002"/>
    <n v="232897.3"/>
    <n v="407570.27"/>
    <n v="262299.25"/>
    <n v="459023.68"/>
    <n v="291312.71999999997"/>
    <n v="509797.26"/>
  </r>
  <r>
    <n v="5"/>
    <s v="Region V - Midwest"/>
    <x v="29"/>
    <s v="IL"/>
    <x v="18"/>
    <n v="4"/>
    <x v="3"/>
    <n v="92866.92"/>
    <n v="148587.07"/>
    <n v="130013.69"/>
    <n v="208021.9"/>
    <n v="167160.45000000001"/>
    <n v="267456.73"/>
    <n v="222880.61"/>
    <n v="356608.97"/>
    <n v="278600.76"/>
    <n v="445761.22"/>
    <n v="315747.52"/>
    <n v="505196.05"/>
    <n v="352894.29"/>
    <n v="564630.88"/>
  </r>
  <r>
    <n v="5"/>
    <s v="Region V - Midwest"/>
    <x v="30"/>
    <s v="IN"/>
    <x v="205"/>
    <n v="1"/>
    <x v="0"/>
    <n v="95591.7"/>
    <n v="167285.47"/>
    <n v="123913.43"/>
    <n v="216848.5"/>
    <n v="148381.93"/>
    <n v="259668.38"/>
    <n v="177156.19"/>
    <n v="310023.34000000003"/>
    <n v="208418.98"/>
    <n v="364733.22"/>
    <n v="228415.88"/>
    <n v="399727.78"/>
    <n v="247400.13"/>
    <n v="432950.24"/>
  </r>
  <r>
    <n v="5"/>
    <s v="Region V - Midwest"/>
    <x v="30"/>
    <s v="IN"/>
    <x v="205"/>
    <n v="2"/>
    <x v="1"/>
    <n v="83137.8"/>
    <n v="145491.15"/>
    <n v="109057.24"/>
    <n v="190850.17"/>
    <n v="132599.20000000001"/>
    <n v="232048.61"/>
    <n v="162748.72"/>
    <n v="284810.26"/>
    <n v="193112.86"/>
    <n v="337947.51"/>
    <n v="212818.89"/>
    <n v="372433.06"/>
    <n v="231097.28"/>
    <n v="404420.24"/>
  </r>
  <r>
    <n v="5"/>
    <s v="Region V - Midwest"/>
    <x v="30"/>
    <s v="IN"/>
    <x v="205"/>
    <n v="3"/>
    <x v="2"/>
    <n v="71911.38"/>
    <n v="125844.92"/>
    <n v="97783.48"/>
    <n v="171121.08"/>
    <n v="123481.91"/>
    <n v="216093.33"/>
    <n v="162430.48000000001"/>
    <n v="284253.34999999998"/>
    <n v="201073.45"/>
    <n v="351878.54"/>
    <n v="226398.84"/>
    <n v="396197.97"/>
    <n v="251374.95"/>
    <n v="439906.17"/>
  </r>
  <r>
    <n v="5"/>
    <s v="Region V - Midwest"/>
    <x v="30"/>
    <s v="IN"/>
    <x v="205"/>
    <n v="4"/>
    <x v="3"/>
    <n v="81109.7"/>
    <n v="129775.51"/>
    <n v="113553.57"/>
    <n v="181685.72"/>
    <n v="145997.45000000001"/>
    <n v="233595.93"/>
    <n v="194663.27"/>
    <n v="311461.23"/>
    <n v="243329.09"/>
    <n v="389326.54"/>
    <n v="275772.96000000002"/>
    <n v="441236.75"/>
    <n v="308216.84000000003"/>
    <n v="493146.95"/>
  </r>
  <r>
    <n v="5"/>
    <s v="Region V - Midwest"/>
    <x v="30"/>
    <s v="IN"/>
    <x v="191"/>
    <n v="1"/>
    <x v="0"/>
    <n v="98703.83"/>
    <n v="172731.7"/>
    <n v="127913.53"/>
    <n v="223848.67"/>
    <n v="153147.51999999999"/>
    <n v="268008.17"/>
    <n v="182808.76"/>
    <n v="319915.33"/>
    <n v="215041.88"/>
    <n v="376323.3"/>
    <n v="235659.07"/>
    <n v="412403.37"/>
    <n v="255216.13"/>
    <n v="446628.23"/>
  </r>
  <r>
    <n v="5"/>
    <s v="Region V - Midwest"/>
    <x v="30"/>
    <s v="IN"/>
    <x v="191"/>
    <n v="2"/>
    <x v="1"/>
    <n v="85995.8"/>
    <n v="150492.65"/>
    <n v="112754.15"/>
    <n v="197319.76"/>
    <n v="137042.70000000001"/>
    <n v="239824.72"/>
    <n v="168107.26"/>
    <n v="294187.7"/>
    <n v="199423.4"/>
    <n v="348990.94"/>
    <n v="219743.78"/>
    <n v="384551.61"/>
    <n v="238580.57"/>
    <n v="417516"/>
  </r>
  <r>
    <n v="5"/>
    <s v="Region V - Midwest"/>
    <x v="30"/>
    <s v="IN"/>
    <x v="191"/>
    <n v="3"/>
    <x v="2"/>
    <n v="74499.75"/>
    <n v="130374.57"/>
    <n v="101348.17"/>
    <n v="177359.29"/>
    <n v="128019.37"/>
    <n v="224033.9"/>
    <n v="168435.29"/>
    <n v="294761.76"/>
    <n v="208539.36"/>
    <n v="364943.89"/>
    <n v="234829.91"/>
    <n v="410952.35"/>
    <n v="260764.06"/>
    <n v="456337.11"/>
  </r>
  <r>
    <n v="5"/>
    <s v="Region V - Midwest"/>
    <x v="30"/>
    <s v="IN"/>
    <x v="191"/>
    <n v="4"/>
    <x v="3"/>
    <n v="83728.929999999993"/>
    <n v="133966.29"/>
    <n v="117220.5"/>
    <n v="187552.81"/>
    <n v="150712.07999999999"/>
    <n v="241139.32"/>
    <n v="200949.43"/>
    <n v="321519.09999999998"/>
    <n v="251186.79"/>
    <n v="401898.87"/>
    <n v="284678.36"/>
    <n v="455485.39"/>
    <n v="318169.94"/>
    <n v="509071.91"/>
  </r>
  <r>
    <n v="5"/>
    <s v="Region V - Midwest"/>
    <x v="30"/>
    <s v="IN"/>
    <x v="154"/>
    <n v="1"/>
    <x v="0"/>
    <n v="96162.84"/>
    <n v="168284.97"/>
    <n v="124608.39"/>
    <n v="218064.68"/>
    <n v="149181.65"/>
    <n v="261067.88"/>
    <n v="178061.48"/>
    <n v="311607.59999999998"/>
    <n v="209447.84"/>
    <n v="366533.73"/>
    <n v="229523.28"/>
    <n v="401665.74"/>
    <n v="248560.7"/>
    <n v="434981.22"/>
  </r>
  <r>
    <n v="5"/>
    <s v="Region V - Midwest"/>
    <x v="30"/>
    <s v="IN"/>
    <x v="154"/>
    <n v="2"/>
    <x v="1"/>
    <n v="83836.06"/>
    <n v="146713.1"/>
    <n v="109903.79"/>
    <n v="192331.64"/>
    <n v="133559.97"/>
    <n v="233729.94"/>
    <n v="163801.03"/>
    <n v="286651.8"/>
    <n v="194297.91"/>
    <n v="340021.34"/>
    <n v="214085.45"/>
    <n v="374649.53"/>
    <n v="232424.2"/>
    <n v="406742.35"/>
  </r>
  <r>
    <n v="5"/>
    <s v="Region V - Midwest"/>
    <x v="30"/>
    <s v="IN"/>
    <x v="154"/>
    <n v="3"/>
    <x v="2"/>
    <n v="72670.240000000005"/>
    <n v="127172.91"/>
    <n v="98875.39"/>
    <n v="173031.93"/>
    <n v="124908.65"/>
    <n v="218590.13"/>
    <n v="164355.38"/>
    <n v="287621.90999999997"/>
    <n v="203499.61"/>
    <n v="356124.32"/>
    <n v="229163.64"/>
    <n v="401036.36"/>
    <n v="254481.95"/>
    <n v="445343.41"/>
  </r>
  <r>
    <n v="5"/>
    <s v="Region V - Midwest"/>
    <x v="30"/>
    <s v="IN"/>
    <x v="154"/>
    <n v="4"/>
    <x v="3"/>
    <n v="81565.789999999994"/>
    <n v="130505.27"/>
    <n v="114192.11"/>
    <n v="182707.38"/>
    <n v="146818.43"/>
    <n v="234909.49"/>
    <n v="195757.9"/>
    <n v="313212.65000000002"/>
    <n v="244697.38"/>
    <n v="391515.81"/>
    <n v="277323.7"/>
    <n v="443717.92"/>
    <n v="309950.02"/>
    <n v="495920.03"/>
  </r>
  <r>
    <n v="5"/>
    <s v="Region V - Midwest"/>
    <x v="30"/>
    <s v="IN"/>
    <x v="206"/>
    <n v="1"/>
    <x v="0"/>
    <n v="98546.47"/>
    <n v="172456.33"/>
    <n v="127828.7"/>
    <n v="223700.22"/>
    <n v="153131.18"/>
    <n v="267979.57"/>
    <n v="182919.18"/>
    <n v="320108.56"/>
    <n v="215266.75"/>
    <n v="376716.82"/>
    <n v="235958.47"/>
    <n v="412927.32"/>
    <n v="255642.46"/>
    <n v="447374.31"/>
  </r>
  <r>
    <n v="5"/>
    <s v="Region V - Midwest"/>
    <x v="30"/>
    <s v="IN"/>
    <x v="206"/>
    <n v="2"/>
    <x v="1"/>
    <n v="85330.03"/>
    <n v="149327.54999999999"/>
    <n v="112062.95"/>
    <n v="196110.16"/>
    <n v="136382.16"/>
    <n v="238668.79"/>
    <n v="167629.62"/>
    <n v="293351.83"/>
    <n v="199023.53"/>
    <n v="348291.17"/>
    <n v="219406.57"/>
    <n v="383961.49"/>
    <n v="238341.48"/>
    <n v="417097.58"/>
  </r>
  <r>
    <n v="5"/>
    <s v="Region V - Midwest"/>
    <x v="30"/>
    <s v="IN"/>
    <x v="206"/>
    <n v="3"/>
    <x v="2"/>
    <n v="73517.38"/>
    <n v="128655.41"/>
    <n v="99854.78"/>
    <n v="174745.87"/>
    <n v="126007.89"/>
    <n v="220513.8"/>
    <n v="165663.03"/>
    <n v="289910.3"/>
    <n v="204993.85"/>
    <n v="358739.23"/>
    <n v="230751.07"/>
    <n v="403814.37"/>
    <n v="256137.64"/>
    <n v="448240.87"/>
  </r>
  <r>
    <n v="5"/>
    <s v="Region V - Midwest"/>
    <x v="30"/>
    <s v="IN"/>
    <x v="206"/>
    <n v="4"/>
    <x v="3"/>
    <n v="83670.259999999995"/>
    <n v="133872.41"/>
    <n v="117138.36"/>
    <n v="187421.38"/>
    <n v="150606.46"/>
    <n v="240970.34"/>
    <n v="200808.62"/>
    <n v="321293.78999999998"/>
    <n v="251010.77"/>
    <n v="401617.24"/>
    <n v="284478.88"/>
    <n v="455166.21"/>
    <n v="317946.98"/>
    <n v="508715.17"/>
  </r>
  <r>
    <n v="5"/>
    <s v="Region V - Midwest"/>
    <x v="30"/>
    <s v="IN"/>
    <x v="207"/>
    <n v="1"/>
    <x v="0"/>
    <n v="96005.48"/>
    <n v="168009.60000000001"/>
    <n v="124523.56"/>
    <n v="217916.23"/>
    <n v="149165.29999999999"/>
    <n v="261039.28"/>
    <n v="178171.9"/>
    <n v="311800.83"/>
    <n v="209672.71"/>
    <n v="366927.25"/>
    <n v="229822.68"/>
    <n v="402189.69"/>
    <n v="248987.02"/>
    <n v="435727.29"/>
  </r>
  <r>
    <n v="5"/>
    <s v="Region V - Midwest"/>
    <x v="30"/>
    <s v="IN"/>
    <x v="207"/>
    <n v="2"/>
    <x v="1"/>
    <n v="83170.289999999994"/>
    <n v="145548.01"/>
    <n v="109212.59"/>
    <n v="191122.04"/>
    <n v="132899.43"/>
    <n v="232574"/>
    <n v="163323.39000000001"/>
    <n v="285815.93"/>
    <n v="193898.04"/>
    <n v="339321.57"/>
    <n v="213748.24"/>
    <n v="374059.41"/>
    <n v="232185.1"/>
    <n v="406323.93"/>
  </r>
  <r>
    <n v="5"/>
    <s v="Region V - Midwest"/>
    <x v="30"/>
    <s v="IN"/>
    <x v="207"/>
    <n v="3"/>
    <x v="2"/>
    <n v="71687.86"/>
    <n v="125453.75999999999"/>
    <n v="97382"/>
    <n v="170418.51"/>
    <n v="122897.16"/>
    <n v="215070.04"/>
    <n v="161583.10999999999"/>
    <n v="282770.45"/>
    <n v="199954.1"/>
    <n v="349919.67"/>
    <n v="225084.79"/>
    <n v="393898.39"/>
    <n v="249855.53"/>
    <n v="437247.18"/>
  </r>
  <r>
    <n v="5"/>
    <s v="Region V - Midwest"/>
    <x v="30"/>
    <s v="IN"/>
    <x v="207"/>
    <n v="4"/>
    <x v="3"/>
    <n v="81507.12"/>
    <n v="130411.39"/>
    <n v="114109.97"/>
    <n v="182575.95"/>
    <n v="146712.82"/>
    <n v="234740.51"/>
    <n v="195617.09"/>
    <n v="312987.34999999998"/>
    <n v="244521.36"/>
    <n v="391234.18"/>
    <n v="277124.21000000002"/>
    <n v="443398.74"/>
    <n v="309727.06"/>
    <n v="495563.3"/>
  </r>
  <r>
    <n v="5"/>
    <s v="Region V - Midwest"/>
    <x v="30"/>
    <s v="IN"/>
    <x v="208"/>
    <n v="1"/>
    <x v="0"/>
    <n v="114777.35"/>
    <n v="200860.37"/>
    <n v="148964.65"/>
    <n v="260688.13"/>
    <n v="178509.55"/>
    <n v="312391.71000000002"/>
    <n v="213323.84"/>
    <n v="373316.73"/>
    <n v="251113.63"/>
    <n v="439448.84"/>
    <n v="275287.45"/>
    <n v="481753.04"/>
    <n v="298322.58"/>
    <n v="522064.52"/>
  </r>
  <r>
    <n v="5"/>
    <s v="Region V - Midwest"/>
    <x v="30"/>
    <s v="IN"/>
    <x v="208"/>
    <n v="2"/>
    <x v="1"/>
    <n v="99019.23"/>
    <n v="173283.64"/>
    <n v="130167.02"/>
    <n v="227792.29"/>
    <n v="158539.57"/>
    <n v="277444.24"/>
    <n v="195093.98"/>
    <n v="341414.47"/>
    <n v="231746.7"/>
    <n v="405556.73"/>
    <n v="255552.49"/>
    <n v="447216.86"/>
    <n v="277694.48"/>
    <n v="485965.34"/>
  </r>
  <r>
    <n v="5"/>
    <s v="Region V - Midwest"/>
    <x v="30"/>
    <s v="IN"/>
    <x v="208"/>
    <n v="3"/>
    <x v="2"/>
    <n v="85029.82"/>
    <n v="148802.18"/>
    <n v="115381.9"/>
    <n v="201918.33"/>
    <n v="145514.23999999999"/>
    <n v="254649.92"/>
    <n v="191220.06"/>
    <n v="334635.11"/>
    <n v="236539.19"/>
    <n v="413943.58"/>
    <n v="266199.52"/>
    <n v="465849.16"/>
    <n v="295417.90999999997"/>
    <n v="516981.35"/>
  </r>
  <r>
    <n v="5"/>
    <s v="Region V - Midwest"/>
    <x v="30"/>
    <s v="IN"/>
    <x v="208"/>
    <n v="4"/>
    <x v="3"/>
    <n v="97502.62"/>
    <n v="156004.19"/>
    <n v="136503.66"/>
    <n v="218405.87"/>
    <n v="175504.71"/>
    <n v="280807.53999999998"/>
    <n v="234006.28"/>
    <n v="374410.06"/>
    <n v="292507.84999999998"/>
    <n v="468012.57"/>
    <n v="331508.90000000002"/>
    <n v="530414.25"/>
    <n v="370509.95"/>
    <n v="592815.92000000004"/>
  </r>
  <r>
    <n v="5"/>
    <s v="Region V - Midwest"/>
    <x v="30"/>
    <s v="IN"/>
    <x v="209"/>
    <n v="1"/>
    <x v="0"/>
    <n v="98664.49"/>
    <n v="172662.86"/>
    <n v="127892.32"/>
    <n v="223811.56"/>
    <n v="153143.44"/>
    <n v="268001.02"/>
    <n v="182836.36"/>
    <n v="319963.64"/>
    <n v="215098.1"/>
    <n v="376421.68"/>
    <n v="235733.92"/>
    <n v="412534.36"/>
    <n v="255322.72"/>
    <n v="446814.76"/>
  </r>
  <r>
    <n v="5"/>
    <s v="Region V - Midwest"/>
    <x v="30"/>
    <s v="IN"/>
    <x v="209"/>
    <n v="2"/>
    <x v="1"/>
    <n v="85829.36"/>
    <n v="150201.37"/>
    <n v="112581.35"/>
    <n v="197017.37"/>
    <n v="136877.57"/>
    <n v="239535.74"/>
    <n v="167987.85"/>
    <n v="293978.73"/>
    <n v="199323.43"/>
    <n v="348816"/>
    <n v="219659.48"/>
    <n v="384404.09"/>
    <n v="238520.8"/>
    <n v="417411.4"/>
  </r>
  <r>
    <n v="5"/>
    <s v="Region V - Midwest"/>
    <x v="30"/>
    <s v="IN"/>
    <x v="209"/>
    <n v="3"/>
    <x v="2"/>
    <n v="74254.16"/>
    <n v="129944.78"/>
    <n v="100974.82"/>
    <n v="176705.94"/>
    <n v="127516.5"/>
    <n v="223153.87"/>
    <n v="167742.23000000001"/>
    <n v="293548.90000000002"/>
    <n v="207652.99"/>
    <n v="363392.73"/>
    <n v="233810.21"/>
    <n v="409167.86"/>
    <n v="259607.46"/>
    <n v="454313.05"/>
  </r>
  <r>
    <n v="5"/>
    <s v="Region V - Midwest"/>
    <x v="30"/>
    <s v="IN"/>
    <x v="209"/>
    <n v="4"/>
    <x v="3"/>
    <n v="83714.259999999995"/>
    <n v="133942.82"/>
    <n v="117199.97"/>
    <n v="187519.95"/>
    <n v="150685.67000000001"/>
    <n v="241097.08"/>
    <n v="200914.23"/>
    <n v="321462.78000000003"/>
    <n v="251142.79"/>
    <n v="401828.47"/>
    <n v="284628.49"/>
    <n v="455405.6"/>
    <n v="318114.2"/>
    <n v="508982.73"/>
  </r>
  <r>
    <n v="5"/>
    <s v="Region V - Midwest"/>
    <x v="30"/>
    <s v="IN"/>
    <x v="210"/>
    <n v="1"/>
    <x v="0"/>
    <n v="96576.62"/>
    <n v="169009.09"/>
    <n v="125218.52"/>
    <n v="219132.41"/>
    <n v="149965.01999999999"/>
    <n v="262438.78000000003"/>
    <n v="179077.19"/>
    <n v="313385.08"/>
    <n v="210701.57"/>
    <n v="368727.75"/>
    <n v="230930.07"/>
    <n v="404127.63"/>
    <n v="250147.58"/>
    <n v="437758.26"/>
  </r>
  <r>
    <n v="5"/>
    <s v="Region V - Midwest"/>
    <x v="30"/>
    <s v="IN"/>
    <x v="210"/>
    <n v="2"/>
    <x v="1"/>
    <n v="83868.539999999994"/>
    <n v="146769.95000000001"/>
    <n v="110059.14"/>
    <n v="192603.5"/>
    <n v="133860.19"/>
    <n v="234255.33"/>
    <n v="164375.69"/>
    <n v="287657.45"/>
    <n v="195083.08"/>
    <n v="341395.4"/>
    <n v="215014.78"/>
    <n v="376275.87"/>
    <n v="233512.01"/>
    <n v="408646.02"/>
  </r>
  <r>
    <n v="5"/>
    <s v="Region V - Midwest"/>
    <x v="30"/>
    <s v="IN"/>
    <x v="210"/>
    <n v="3"/>
    <x v="2"/>
    <n v="72446.710000000006"/>
    <n v="126781.75"/>
    <n v="98473.91"/>
    <n v="172329.34"/>
    <n v="124323.9"/>
    <n v="217566.82"/>
    <n v="163508"/>
    <n v="286139"/>
    <n v="202380.25"/>
    <n v="354165.44"/>
    <n v="227849.58"/>
    <n v="398736.77"/>
    <n v="252962.52"/>
    <n v="442684.4"/>
  </r>
  <r>
    <n v="5"/>
    <s v="Region V - Midwest"/>
    <x v="30"/>
    <s v="IN"/>
    <x v="210"/>
    <n v="4"/>
    <x v="3"/>
    <n v="81963.22"/>
    <n v="131141.15"/>
    <n v="114748.5"/>
    <n v="183597.61"/>
    <n v="147533.79"/>
    <n v="236054.07"/>
    <n v="196711.72"/>
    <n v="314738.75"/>
    <n v="245889.65"/>
    <n v="393423.44"/>
    <n v="278674.93"/>
    <n v="445879.9"/>
    <n v="311460.21999999997"/>
    <n v="498336.36"/>
  </r>
  <r>
    <n v="5"/>
    <s v="Region V - Midwest"/>
    <x v="30"/>
    <s v="IN"/>
    <x v="211"/>
    <n v="1"/>
    <x v="0"/>
    <n v="97147.77"/>
    <n v="170008.59"/>
    <n v="125913.48"/>
    <n v="220348.59"/>
    <n v="150764.73000000001"/>
    <n v="263838.28000000003"/>
    <n v="179982.48"/>
    <n v="314969.34000000003"/>
    <n v="211730.44"/>
    <n v="370528.26"/>
    <n v="232037.48"/>
    <n v="406065.58"/>
    <n v="251308.14"/>
    <n v="439789.24"/>
  </r>
  <r>
    <n v="5"/>
    <s v="Region V - Midwest"/>
    <x v="30"/>
    <s v="IN"/>
    <x v="211"/>
    <n v="2"/>
    <x v="1"/>
    <n v="84566.8"/>
    <n v="147991.9"/>
    <n v="110905.7"/>
    <n v="194084.97"/>
    <n v="134820.95000000001"/>
    <n v="235936.67"/>
    <n v="165427.99"/>
    <n v="289498.99"/>
    <n v="196268.13"/>
    <n v="343469.23"/>
    <n v="216281.34"/>
    <n v="378492.34"/>
    <n v="234838.93"/>
    <n v="410968.13"/>
  </r>
  <r>
    <n v="5"/>
    <s v="Region V - Midwest"/>
    <x v="30"/>
    <s v="IN"/>
    <x v="211"/>
    <n v="3"/>
    <x v="2"/>
    <n v="73205.570000000007"/>
    <n v="128109.74"/>
    <n v="99565.82"/>
    <n v="174240.19"/>
    <n v="125750.64"/>
    <n v="220063.62"/>
    <n v="165432.89000000001"/>
    <n v="289507.56"/>
    <n v="204806.41"/>
    <n v="358411.22"/>
    <n v="230614.38"/>
    <n v="403575.17"/>
    <n v="256069.51"/>
    <n v="448121.65"/>
  </r>
  <r>
    <n v="5"/>
    <s v="Region V - Midwest"/>
    <x v="30"/>
    <s v="IN"/>
    <x v="211"/>
    <n v="4"/>
    <x v="3"/>
    <n v="82419.31"/>
    <n v="131870.9"/>
    <n v="115387.04"/>
    <n v="184619.27"/>
    <n v="148354.76999999999"/>
    <n v="237367.63"/>
    <n v="197806.35"/>
    <n v="316490.17"/>
    <n v="247257.94"/>
    <n v="395612.71"/>
    <n v="280225.67"/>
    <n v="448361.08"/>
    <n v="313193.39"/>
    <n v="501109.44"/>
  </r>
  <r>
    <n v="5"/>
    <s v="Region V - Midwest"/>
    <x v="30"/>
    <s v="IN"/>
    <x v="212"/>
    <n v="1"/>
    <x v="0"/>
    <n v="96615.96"/>
    <n v="169077.93"/>
    <n v="125239.72"/>
    <n v="219169.52"/>
    <n v="149969.1"/>
    <n v="262445.92"/>
    <n v="179049.58"/>
    <n v="313336.77"/>
    <n v="210645.35"/>
    <n v="368629.37"/>
    <n v="230855.22"/>
    <n v="403996.64"/>
    <n v="250040.99"/>
    <n v="437571.74"/>
  </r>
  <r>
    <n v="5"/>
    <s v="Region V - Midwest"/>
    <x v="30"/>
    <s v="IN"/>
    <x v="212"/>
    <n v="2"/>
    <x v="1"/>
    <n v="84034.98"/>
    <n v="147061.22"/>
    <n v="110231.94"/>
    <n v="192905.9"/>
    <n v="134025.32"/>
    <n v="234544.31"/>
    <n v="164495.1"/>
    <n v="287866.42"/>
    <n v="195183.05"/>
    <n v="341570.34"/>
    <n v="215099.08"/>
    <n v="376423.4"/>
    <n v="233571.78"/>
    <n v="408750.62"/>
  </r>
  <r>
    <n v="5"/>
    <s v="Region V - Midwest"/>
    <x v="30"/>
    <s v="IN"/>
    <x v="212"/>
    <n v="3"/>
    <x v="2"/>
    <n v="72692.31"/>
    <n v="127211.54"/>
    <n v="98847.26"/>
    <n v="172982.7"/>
    <n v="124826.77"/>
    <n v="218446.84"/>
    <n v="164201.06"/>
    <n v="287351.86"/>
    <n v="203266.63"/>
    <n v="355716.6"/>
    <n v="228869.29"/>
    <n v="400521.26"/>
    <n v="254119.12"/>
    <n v="444708.46"/>
  </r>
  <r>
    <n v="5"/>
    <s v="Region V - Midwest"/>
    <x v="30"/>
    <s v="IN"/>
    <x v="212"/>
    <n v="4"/>
    <x v="3"/>
    <n v="81977.88"/>
    <n v="131164.62"/>
    <n v="114769.04"/>
    <n v="183630.46"/>
    <n v="147560.19"/>
    <n v="236096.31"/>
    <n v="196746.92"/>
    <n v="314795.08"/>
    <n v="245933.65"/>
    <n v="393493.85"/>
    <n v="278724.8"/>
    <n v="445959.69"/>
    <n v="311515.96000000002"/>
    <n v="498425.54"/>
  </r>
  <r>
    <n v="5"/>
    <s v="Region V - Midwest"/>
    <x v="30"/>
    <s v="IN"/>
    <x v="213"/>
    <n v="1"/>
    <x v="0"/>
    <n v="98093.35"/>
    <n v="171663.35999999999"/>
    <n v="127197.36"/>
    <n v="222595.38"/>
    <n v="152343.72"/>
    <n v="266601.52"/>
    <n v="181931.07"/>
    <n v="318379.38"/>
    <n v="214069.24"/>
    <n v="374621.17"/>
    <n v="234626.52"/>
    <n v="410596.41"/>
    <n v="254162.16"/>
    <n v="444783.77"/>
  </r>
  <r>
    <n v="5"/>
    <s v="Region V - Midwest"/>
    <x v="30"/>
    <s v="IN"/>
    <x v="213"/>
    <n v="2"/>
    <x v="1"/>
    <n v="85131.1"/>
    <n v="148979.42000000001"/>
    <n v="111734.8"/>
    <n v="195535.9"/>
    <n v="135916.79999999999"/>
    <n v="237854.4"/>
    <n v="166935.54"/>
    <n v="292137.2"/>
    <n v="198138.38"/>
    <n v="346742.17"/>
    <n v="218392.92"/>
    <n v="382187.61"/>
    <n v="237193.88"/>
    <n v="415089.29"/>
  </r>
  <r>
    <n v="5"/>
    <s v="Region V - Midwest"/>
    <x v="30"/>
    <s v="IN"/>
    <x v="213"/>
    <n v="3"/>
    <x v="2"/>
    <n v="73495.3"/>
    <n v="128616.78"/>
    <n v="99882.91"/>
    <n v="174795.09"/>
    <n v="126089.76"/>
    <n v="220657.08"/>
    <n v="165817.34"/>
    <n v="290180.34000000003"/>
    <n v="205226.82"/>
    <n v="359146.94"/>
    <n v="231045.41"/>
    <n v="404329.46"/>
    <n v="256500.46"/>
    <n v="448875.81"/>
  </r>
  <r>
    <n v="5"/>
    <s v="Region V - Midwest"/>
    <x v="30"/>
    <s v="IN"/>
    <x v="213"/>
    <n v="4"/>
    <x v="3"/>
    <n v="83258.16"/>
    <n v="133213.07"/>
    <n v="116561.43"/>
    <n v="186498.29"/>
    <n v="149864.70000000001"/>
    <n v="239783.52"/>
    <n v="199819.6"/>
    <n v="319711.35999999999"/>
    <n v="249774.49"/>
    <n v="399639.2"/>
    <n v="283077.76000000001"/>
    <n v="452924.42"/>
    <n v="316381.03000000003"/>
    <n v="506209.65"/>
  </r>
  <r>
    <n v="5"/>
    <s v="Region V - Midwest"/>
    <x v="30"/>
    <s v="IN"/>
    <x v="214"/>
    <n v="1"/>
    <x v="0"/>
    <n v="95099.24"/>
    <n v="166423.66"/>
    <n v="123260.88"/>
    <n v="215706.54"/>
    <n v="147590.39000000001"/>
    <n v="258283.18"/>
    <n v="176195.7"/>
    <n v="308342.46999999997"/>
    <n v="207277.68"/>
    <n v="362735.95"/>
    <n v="227158.78"/>
    <n v="397527.86"/>
    <n v="246026.41"/>
    <n v="430546.22"/>
  </r>
  <r>
    <n v="5"/>
    <s v="Region V - Midwest"/>
    <x v="30"/>
    <s v="IN"/>
    <x v="214"/>
    <n v="2"/>
    <x v="1"/>
    <n v="82772.429999999993"/>
    <n v="144851.75"/>
    <n v="108556.29"/>
    <n v="189973.5"/>
    <n v="131968.71"/>
    <n v="230945.24"/>
    <n v="161935.24"/>
    <n v="283386.67"/>
    <n v="192127.75"/>
    <n v="336223.56"/>
    <n v="211720.95"/>
    <n v="370511.65"/>
    <n v="229889.92000000001"/>
    <n v="402307.35"/>
  </r>
  <r>
    <n v="5"/>
    <s v="Region V - Midwest"/>
    <x v="30"/>
    <s v="IN"/>
    <x v="214"/>
    <n v="3"/>
    <x v="2"/>
    <n v="71643.710000000006"/>
    <n v="125376.5"/>
    <n v="97438.26"/>
    <n v="170516.95"/>
    <n v="123060.91"/>
    <n v="215356.59"/>
    <n v="161891.73000000001"/>
    <n v="283310.52"/>
    <n v="200420.05"/>
    <n v="350735.09"/>
    <n v="225673.47"/>
    <n v="394928.56"/>
    <n v="250581.17"/>
    <n v="438517.05"/>
  </r>
  <r>
    <n v="5"/>
    <s v="Region V - Midwest"/>
    <x v="30"/>
    <s v="IN"/>
    <x v="214"/>
    <n v="4"/>
    <x v="3"/>
    <n v="80682.929999999993"/>
    <n v="129092.7"/>
    <n v="112956.11"/>
    <n v="180729.78"/>
    <n v="145229.28"/>
    <n v="232366.86"/>
    <n v="193639.04000000001"/>
    <n v="309822.46999999997"/>
    <n v="242048.8"/>
    <n v="387278.09"/>
    <n v="274321.98"/>
    <n v="438915.17"/>
    <n v="306595.15000000002"/>
    <n v="490552.25"/>
  </r>
  <r>
    <n v="5"/>
    <s v="Region V - Midwest"/>
    <x v="31"/>
    <s v="MI"/>
    <x v="215"/>
    <n v="1"/>
    <x v="0"/>
    <n v="106819.27"/>
    <n v="186933.72"/>
    <n v="138481.5"/>
    <n v="242342.62"/>
    <n v="165836.71"/>
    <n v="290214.24"/>
    <n v="198011.09"/>
    <n v="346519.41"/>
    <n v="232965.32"/>
    <n v="407689.31"/>
    <n v="255323.56"/>
    <n v="446816.23"/>
    <n v="276556.19"/>
    <n v="483973.34"/>
  </r>
  <r>
    <n v="5"/>
    <s v="Region V - Midwest"/>
    <x v="31"/>
    <s v="MI"/>
    <x v="215"/>
    <n v="2"/>
    <x v="1"/>
    <n v="92840.39"/>
    <n v="162470.69"/>
    <n v="121806.19"/>
    <n v="213160.83"/>
    <n v="148121.4"/>
    <n v="259212.45"/>
    <n v="181839.44"/>
    <n v="318219.02"/>
    <n v="215784.98"/>
    <n v="377623.72"/>
    <n v="237816.74"/>
    <n v="416179.3"/>
    <n v="258257.07"/>
    <n v="451949.88"/>
  </r>
  <r>
    <n v="5"/>
    <s v="Region V - Midwest"/>
    <x v="31"/>
    <s v="MI"/>
    <x v="215"/>
    <n v="3"/>
    <x v="2"/>
    <n v="80255.97"/>
    <n v="140447.95000000001"/>
    <n v="109111.72"/>
    <n v="190945.52"/>
    <n v="137772.54999999999"/>
    <n v="241101.96"/>
    <n v="181213.81"/>
    <n v="317124.15999999997"/>
    <n v="224312.04"/>
    <n v="392546.06"/>
    <n v="252554.14"/>
    <n v="441969.74"/>
    <n v="280404.2"/>
    <n v="490707.35"/>
  </r>
  <r>
    <n v="5"/>
    <s v="Region V - Midwest"/>
    <x v="31"/>
    <s v="MI"/>
    <x v="215"/>
    <n v="4"/>
    <x v="3"/>
    <n v="90645.11"/>
    <n v="145032.18"/>
    <n v="126903.16"/>
    <n v="203045.05"/>
    <n v="163161.20000000001"/>
    <n v="261057.92000000001"/>
    <n v="217548.27"/>
    <n v="348077.23"/>
    <n v="271935.33"/>
    <n v="435096.54"/>
    <n v="308193.38"/>
    <n v="493109.41"/>
    <n v="344451.42"/>
    <n v="551122.28"/>
  </r>
  <r>
    <n v="5"/>
    <s v="Region V - Midwest"/>
    <x v="31"/>
    <s v="MI"/>
    <x v="216"/>
    <n v="1"/>
    <x v="0"/>
    <n v="95513.02"/>
    <n v="167147.79"/>
    <n v="123871.02"/>
    <n v="216774.28"/>
    <n v="148373.76000000001"/>
    <n v="259654.08"/>
    <n v="177211.41"/>
    <n v="310119.96000000002"/>
    <n v="208531.42"/>
    <n v="364929.98"/>
    <n v="228565.58"/>
    <n v="399989.76000000001"/>
    <n v="247613.3"/>
    <n v="433323.28"/>
  </r>
  <r>
    <n v="5"/>
    <s v="Region V - Midwest"/>
    <x v="31"/>
    <s v="MI"/>
    <x v="216"/>
    <n v="2"/>
    <x v="1"/>
    <n v="82804.92"/>
    <n v="144908.60999999999"/>
    <n v="108711.64"/>
    <n v="190245.37"/>
    <n v="132268.94"/>
    <n v="231470.64"/>
    <n v="162509.91"/>
    <n v="284392.33"/>
    <n v="192912.93"/>
    <n v="337597.63"/>
    <n v="212650.29"/>
    <n v="372138.01"/>
    <n v="230977.74"/>
    <n v="404211.04"/>
  </r>
  <r>
    <n v="5"/>
    <s v="Region V - Midwest"/>
    <x v="31"/>
    <s v="MI"/>
    <x v="216"/>
    <n v="3"/>
    <x v="2"/>
    <n v="71420.2"/>
    <n v="124985.34"/>
    <n v="97036.79"/>
    <n v="169814.38"/>
    <n v="122476.17"/>
    <n v="214333.29"/>
    <n v="161044.35999999999"/>
    <n v="281827.62"/>
    <n v="199300.7"/>
    <n v="348776.22"/>
    <n v="224359.42"/>
    <n v="392628.99"/>
    <n v="249061.75"/>
    <n v="435858.06"/>
  </r>
  <r>
    <n v="5"/>
    <s v="Region V - Midwest"/>
    <x v="31"/>
    <s v="MI"/>
    <x v="216"/>
    <n v="4"/>
    <x v="3"/>
    <n v="81080.36"/>
    <n v="129728.58"/>
    <n v="113512.5"/>
    <n v="181620.01"/>
    <n v="145944.65"/>
    <n v="233511.44"/>
    <n v="194592.86"/>
    <n v="311348.59000000003"/>
    <n v="243241.08"/>
    <n v="389185.73"/>
    <n v="275673.21999999997"/>
    <n v="441077.16"/>
    <n v="308105.37"/>
    <n v="492968.59"/>
  </r>
  <r>
    <n v="5"/>
    <s v="Region V - Midwest"/>
    <x v="31"/>
    <s v="MI"/>
    <x v="217"/>
    <n v="1"/>
    <x v="0"/>
    <n v="98546.47"/>
    <n v="172456.33"/>
    <n v="127828.7"/>
    <n v="223700.22"/>
    <n v="153131.18"/>
    <n v="267979.57"/>
    <n v="182919.18"/>
    <n v="320108.56"/>
    <n v="215266.75"/>
    <n v="376716.82"/>
    <n v="235958.47"/>
    <n v="412927.32"/>
    <n v="255642.46"/>
    <n v="447374.31"/>
  </r>
  <r>
    <n v="5"/>
    <s v="Region V - Midwest"/>
    <x v="31"/>
    <s v="MI"/>
    <x v="217"/>
    <n v="2"/>
    <x v="1"/>
    <n v="85330.03"/>
    <n v="149327.54999999999"/>
    <n v="112062.95"/>
    <n v="196110.16"/>
    <n v="136382.16"/>
    <n v="238668.79"/>
    <n v="167629.62"/>
    <n v="293351.83"/>
    <n v="199023.53"/>
    <n v="348291.17"/>
    <n v="219406.57"/>
    <n v="383961.49"/>
    <n v="238341.48"/>
    <n v="417097.58"/>
  </r>
  <r>
    <n v="5"/>
    <s v="Region V - Midwest"/>
    <x v="31"/>
    <s v="MI"/>
    <x v="217"/>
    <n v="3"/>
    <x v="2"/>
    <n v="73517.38"/>
    <n v="128655.41"/>
    <n v="99854.78"/>
    <n v="174745.87"/>
    <n v="126007.89"/>
    <n v="220513.8"/>
    <n v="165663.03"/>
    <n v="289910.3"/>
    <n v="204993.85"/>
    <n v="358739.23"/>
    <n v="230751.07"/>
    <n v="403814.37"/>
    <n v="256137.64"/>
    <n v="448240.87"/>
  </r>
  <r>
    <n v="5"/>
    <s v="Region V - Midwest"/>
    <x v="31"/>
    <s v="MI"/>
    <x v="217"/>
    <n v="4"/>
    <x v="3"/>
    <n v="83670.259999999995"/>
    <n v="133872.41"/>
    <n v="117138.36"/>
    <n v="187421.38"/>
    <n v="150606.46"/>
    <n v="240970.34"/>
    <n v="200808.62"/>
    <n v="321293.78999999998"/>
    <n v="251010.77"/>
    <n v="401617.24"/>
    <n v="284478.88"/>
    <n v="455166.21"/>
    <n v="317946.98"/>
    <n v="508715.17"/>
  </r>
  <r>
    <n v="5"/>
    <s v="Region V - Midwest"/>
    <x v="31"/>
    <s v="MI"/>
    <x v="218"/>
    <n v="1"/>
    <x v="0"/>
    <n v="108828.46"/>
    <n v="190449.8"/>
    <n v="141112.89000000001"/>
    <n v="246947.55"/>
    <n v="169006.96"/>
    <n v="295762.18"/>
    <n v="201825.47"/>
    <n v="353194.58"/>
    <n v="237474.28"/>
    <n v="415580"/>
    <n v="260277.1"/>
    <n v="455484.93"/>
    <n v="281944.49"/>
    <n v="493402.87"/>
  </r>
  <r>
    <n v="5"/>
    <s v="Region V - Midwest"/>
    <x v="31"/>
    <s v="MI"/>
    <x v="218"/>
    <n v="2"/>
    <x v="1"/>
    <n v="94468.32"/>
    <n v="165319.56"/>
    <n v="123982.79"/>
    <n v="216969.89"/>
    <n v="150808.51"/>
    <n v="263914.89"/>
    <n v="185212.78"/>
    <n v="324122.36"/>
    <n v="219825.39"/>
    <n v="384694.44"/>
    <n v="242292.83"/>
    <n v="424012.44"/>
    <n v="263146.31"/>
    <n v="460506.04"/>
  </r>
  <r>
    <n v="5"/>
    <s v="Region V - Midwest"/>
    <x v="31"/>
    <s v="MI"/>
    <x v="218"/>
    <n v="3"/>
    <x v="2"/>
    <n v="81572.23"/>
    <n v="142751.4"/>
    <n v="110865.94"/>
    <n v="194015.39"/>
    <n v="139959.4"/>
    <n v="244928.96"/>
    <n v="184061.9"/>
    <n v="322108.33"/>
    <n v="227812.01"/>
    <n v="398671.02"/>
    <n v="256475.33"/>
    <n v="448831.83"/>
    <n v="284735.93"/>
    <n v="498287.87"/>
  </r>
  <r>
    <n v="5"/>
    <s v="Region V - Midwest"/>
    <x v="31"/>
    <s v="MI"/>
    <x v="218"/>
    <n v="4"/>
    <x v="3"/>
    <n v="92366.82"/>
    <n v="147786.91"/>
    <n v="129313.55"/>
    <n v="206901.68"/>
    <n v="166260.28"/>
    <n v="266016.45"/>
    <n v="221680.37"/>
    <n v="354688.59"/>
    <n v="277100.46000000002"/>
    <n v="443360.74"/>
    <n v="314047.19"/>
    <n v="502475.51"/>
    <n v="350993.91999999998"/>
    <n v="561590.28"/>
  </r>
  <r>
    <n v="5"/>
    <s v="Region V - Midwest"/>
    <x v="31"/>
    <s v="MI"/>
    <x v="219"/>
    <n v="1"/>
    <x v="0"/>
    <n v="100141.88"/>
    <n v="175248.29"/>
    <n v="129849.96"/>
    <n v="227237.43"/>
    <n v="155518.06"/>
    <n v="272156.61"/>
    <n v="185717.85"/>
    <n v="325006.25"/>
    <n v="218521.99"/>
    <n v="382413.48"/>
    <n v="239505.22"/>
    <n v="419134.13"/>
    <n v="259443.88"/>
    <n v="454026.79"/>
  </r>
  <r>
    <n v="5"/>
    <s v="Region V - Midwest"/>
    <x v="31"/>
    <s v="MI"/>
    <x v="219"/>
    <n v="2"/>
    <x v="1"/>
    <n v="86925.47"/>
    <n v="152119.57"/>
    <n v="114084.21"/>
    <n v="199647.35999999999"/>
    <n v="138769.04999999999"/>
    <n v="242845.83"/>
    <n v="170428.3"/>
    <n v="298249.52"/>
    <n v="202278.76"/>
    <n v="353987.84000000003"/>
    <n v="222953.32"/>
    <n v="390168.3"/>
    <n v="242142.9"/>
    <n v="423750.07"/>
  </r>
  <r>
    <n v="5"/>
    <s v="Region V - Midwest"/>
    <x v="31"/>
    <s v="MI"/>
    <x v="219"/>
    <n v="3"/>
    <x v="2"/>
    <n v="75057.16"/>
    <n v="131350.01999999999"/>
    <n v="102010.47"/>
    <n v="178518.33"/>
    <n v="128779.49"/>
    <n v="225364.11"/>
    <n v="169358.5"/>
    <n v="296377.38"/>
    <n v="209613.19"/>
    <n v="366823.07"/>
    <n v="235986.32"/>
    <n v="412976.06"/>
    <n v="261988.8"/>
    <n v="458480.41"/>
  </r>
  <r>
    <n v="5"/>
    <s v="Region V - Midwest"/>
    <x v="31"/>
    <s v="MI"/>
    <x v="219"/>
    <n v="4"/>
    <x v="3"/>
    <n v="84994.54"/>
    <n v="135991.26999999999"/>
    <n v="118992.36"/>
    <n v="190387.78"/>
    <n v="152990.18"/>
    <n v="244784.29"/>
    <n v="203986.91"/>
    <n v="326379.05"/>
    <n v="254983.63"/>
    <n v="407973.82"/>
    <n v="288981.45"/>
    <n v="462370.33"/>
    <n v="322979.27"/>
    <n v="516766.84"/>
  </r>
  <r>
    <n v="5"/>
    <s v="Region V - Midwest"/>
    <x v="31"/>
    <s v="MI"/>
    <x v="220"/>
    <n v="1"/>
    <x v="0"/>
    <n v="95552.36"/>
    <n v="167216.63"/>
    <n v="123892.22"/>
    <n v="216811.39"/>
    <n v="148377.85"/>
    <n v="259661.23"/>
    <n v="177183.8"/>
    <n v="310071.65000000002"/>
    <n v="208475.2"/>
    <n v="364831.6"/>
    <n v="228490.73"/>
    <n v="399858.77"/>
    <n v="247506.72"/>
    <n v="433136.76"/>
  </r>
  <r>
    <n v="5"/>
    <s v="Region V - Midwest"/>
    <x v="31"/>
    <s v="MI"/>
    <x v="220"/>
    <n v="2"/>
    <x v="1"/>
    <n v="82971.360000000001"/>
    <n v="145199.88"/>
    <n v="108884.44"/>
    <n v="190547.77"/>
    <n v="132434.07"/>
    <n v="231759.62"/>
    <n v="162629.31"/>
    <n v="284601.3"/>
    <n v="193012.9"/>
    <n v="337772.57"/>
    <n v="212734.59"/>
    <n v="372285.53"/>
    <n v="231037.51"/>
    <n v="404315.64"/>
  </r>
  <r>
    <n v="5"/>
    <s v="Region V - Midwest"/>
    <x v="31"/>
    <s v="MI"/>
    <x v="220"/>
    <n v="3"/>
    <x v="2"/>
    <n v="71665.789999999994"/>
    <n v="125415.13"/>
    <n v="97410.13"/>
    <n v="170467.73"/>
    <n v="122979.04"/>
    <n v="215213.31"/>
    <n v="161737.42000000001"/>
    <n v="283040.49"/>
    <n v="200187.07"/>
    <n v="350327.38"/>
    <n v="225379.13"/>
    <n v="394413.48"/>
    <n v="250218.35"/>
    <n v="437882.11"/>
  </r>
  <r>
    <n v="5"/>
    <s v="Region V - Midwest"/>
    <x v="31"/>
    <s v="MI"/>
    <x v="220"/>
    <n v="4"/>
    <x v="3"/>
    <n v="81095.03"/>
    <n v="129752.05"/>
    <n v="113533.04"/>
    <n v="181652.86"/>
    <n v="145971.04999999999"/>
    <n v="233553.68"/>
    <n v="194628.07"/>
    <n v="311404.90999999997"/>
    <n v="243285.08"/>
    <n v="389256.14"/>
    <n v="275723.09000000003"/>
    <n v="441156.96"/>
    <n v="308161.09999999998"/>
    <n v="493057.77"/>
  </r>
  <r>
    <n v="5"/>
    <s v="Region V - Midwest"/>
    <x v="31"/>
    <s v="MI"/>
    <x v="168"/>
    <n v="1"/>
    <x v="0"/>
    <n v="98014.67"/>
    <n v="171525.68"/>
    <n v="127154.95"/>
    <n v="222521.16"/>
    <n v="152335.54999999999"/>
    <n v="266587.21999999997"/>
    <n v="181986.28"/>
    <n v="318476"/>
    <n v="214181.68"/>
    <n v="374817.94"/>
    <n v="234776.22"/>
    <n v="410858.39"/>
    <n v="254375.32"/>
    <n v="445156.82"/>
  </r>
  <r>
    <n v="5"/>
    <s v="Region V - Midwest"/>
    <x v="31"/>
    <s v="MI"/>
    <x v="168"/>
    <n v="2"/>
    <x v="1"/>
    <n v="84798.22"/>
    <n v="148396.88"/>
    <n v="111389.2"/>
    <n v="194931.1"/>
    <n v="135586.54"/>
    <n v="237276.44"/>
    <n v="166696.73000000001"/>
    <n v="291719.27"/>
    <n v="197938.45"/>
    <n v="346392.29"/>
    <n v="218224.32"/>
    <n v="381892.56"/>
    <n v="237074.34"/>
    <n v="414880.09"/>
  </r>
  <r>
    <n v="5"/>
    <s v="Region V - Midwest"/>
    <x v="31"/>
    <s v="MI"/>
    <x v="168"/>
    <n v="3"/>
    <x v="2"/>
    <n v="73004.12"/>
    <n v="127757.21"/>
    <n v="99136.22"/>
    <n v="173488.38"/>
    <n v="125084.02"/>
    <n v="218897.04"/>
    <n v="164431.21"/>
    <n v="287754.61"/>
    <n v="203454.07"/>
    <n v="356044.62"/>
    <n v="229005.99"/>
    <n v="400760.48"/>
    <n v="254187.26"/>
    <n v="444827.7"/>
  </r>
  <r>
    <n v="5"/>
    <s v="Region V - Midwest"/>
    <x v="31"/>
    <s v="MI"/>
    <x v="168"/>
    <n v="4"/>
    <x v="3"/>
    <n v="83228.83"/>
    <n v="133166.13"/>
    <n v="116520.36"/>
    <n v="186432.58"/>
    <n v="149811.89000000001"/>
    <n v="239699.03"/>
    <n v="199749.19"/>
    <n v="319598.71000000002"/>
    <n v="249686.49"/>
    <n v="399498.39"/>
    <n v="282978.02"/>
    <n v="452764.84"/>
    <n v="316269.55"/>
    <n v="506031.29"/>
  </r>
  <r>
    <n v="5"/>
    <s v="Region V - Midwest"/>
    <x v="31"/>
    <s v="MI"/>
    <x v="221"/>
    <n v="1"/>
    <x v="0"/>
    <n v="97522.21"/>
    <n v="170663.87"/>
    <n v="126502.39999999999"/>
    <n v="221379.21"/>
    <n v="151544.01"/>
    <n v="265202.02"/>
    <n v="181025.79"/>
    <n v="316795.13"/>
    <n v="213040.38"/>
    <n v="372820.67"/>
    <n v="233519.12"/>
    <n v="408658.47"/>
    <n v="253001.60000000001"/>
    <n v="442752.81"/>
  </r>
  <r>
    <n v="5"/>
    <s v="Region V - Midwest"/>
    <x v="31"/>
    <s v="MI"/>
    <x v="221"/>
    <n v="2"/>
    <x v="1"/>
    <n v="84432.85"/>
    <n v="147757.48000000001"/>
    <n v="110888.25"/>
    <n v="194054.43"/>
    <n v="134956.04"/>
    <n v="236173.08"/>
    <n v="165883.24"/>
    <n v="290295.67999999999"/>
    <n v="196953.34"/>
    <n v="344668.35"/>
    <n v="217126.37"/>
    <n v="379971.16"/>
    <n v="235866.97"/>
    <n v="412767.2"/>
  </r>
  <r>
    <n v="5"/>
    <s v="Region V - Midwest"/>
    <x v="31"/>
    <s v="MI"/>
    <x v="221"/>
    <n v="3"/>
    <x v="2"/>
    <n v="72736.45"/>
    <n v="127288.79"/>
    <n v="98791"/>
    <n v="172884.25"/>
    <n v="124663.02"/>
    <n v="218160.29"/>
    <n v="163892.45000000001"/>
    <n v="286811.78999999998"/>
    <n v="202800.67"/>
    <n v="354901.17"/>
    <n v="228280.62"/>
    <n v="399491.08"/>
    <n v="253393.48"/>
    <n v="443438.58"/>
  </r>
  <r>
    <n v="5"/>
    <s v="Region V - Midwest"/>
    <x v="31"/>
    <s v="MI"/>
    <x v="221"/>
    <n v="4"/>
    <x v="3"/>
    <n v="82802.070000000007"/>
    <n v="132483.31"/>
    <n v="115922.9"/>
    <n v="185476.64"/>
    <n v="149043.72"/>
    <n v="238469.96"/>
    <n v="198724.97"/>
    <n v="317959.95"/>
    <n v="248406.21"/>
    <n v="397449.94"/>
    <n v="281527.03000000003"/>
    <n v="450443.26"/>
    <n v="314647.86"/>
    <n v="503436.59"/>
  </r>
  <r>
    <n v="5"/>
    <s v="Region V - Midwest"/>
    <x v="31"/>
    <s v="MI"/>
    <x v="222"/>
    <n v="1"/>
    <x v="0"/>
    <n v="97147.77"/>
    <n v="170008.59"/>
    <n v="125913.48"/>
    <n v="220348.59"/>
    <n v="150764.73000000001"/>
    <n v="263838.28000000003"/>
    <n v="179982.48"/>
    <n v="314969.34000000003"/>
    <n v="211730.44"/>
    <n v="370528.26"/>
    <n v="232037.48"/>
    <n v="406065.58"/>
    <n v="251308.14"/>
    <n v="439789.24"/>
  </r>
  <r>
    <n v="5"/>
    <s v="Region V - Midwest"/>
    <x v="31"/>
    <s v="MI"/>
    <x v="222"/>
    <n v="2"/>
    <x v="1"/>
    <n v="84566.8"/>
    <n v="147991.9"/>
    <n v="110905.7"/>
    <n v="194084.97"/>
    <n v="134820.95000000001"/>
    <n v="235936.67"/>
    <n v="165427.99"/>
    <n v="289498.99"/>
    <n v="196268.13"/>
    <n v="343469.23"/>
    <n v="216281.34"/>
    <n v="378492.34"/>
    <n v="234838.93"/>
    <n v="410968.13"/>
  </r>
  <r>
    <n v="5"/>
    <s v="Region V - Midwest"/>
    <x v="31"/>
    <s v="MI"/>
    <x v="222"/>
    <n v="3"/>
    <x v="2"/>
    <n v="73205.570000000007"/>
    <n v="128109.74"/>
    <n v="99565.82"/>
    <n v="174240.19"/>
    <n v="125750.64"/>
    <n v="220063.62"/>
    <n v="165432.89000000001"/>
    <n v="289507.56"/>
    <n v="204806.41"/>
    <n v="358411.22"/>
    <n v="230614.38"/>
    <n v="403575.17"/>
    <n v="256069.51"/>
    <n v="448121.65"/>
  </r>
  <r>
    <n v="5"/>
    <s v="Region V - Midwest"/>
    <x v="31"/>
    <s v="MI"/>
    <x v="222"/>
    <n v="4"/>
    <x v="3"/>
    <n v="82419.31"/>
    <n v="131870.9"/>
    <n v="115387.04"/>
    <n v="184619.27"/>
    <n v="148354.76999999999"/>
    <n v="237367.63"/>
    <n v="197806.35"/>
    <n v="316490.17"/>
    <n v="247257.94"/>
    <n v="395612.71"/>
    <n v="280225.67"/>
    <n v="448361.08"/>
    <n v="313193.39"/>
    <n v="501109.44"/>
  </r>
  <r>
    <n v="5"/>
    <s v="Region V - Midwest"/>
    <x v="31"/>
    <s v="MI"/>
    <x v="223"/>
    <n v="1"/>
    <x v="0"/>
    <n v="95473.68"/>
    <n v="167078.95000000001"/>
    <n v="123849.81"/>
    <n v="216737.17"/>
    <n v="148369.68"/>
    <n v="259646.94"/>
    <n v="177239.01"/>
    <n v="310168.27"/>
    <n v="208587.64"/>
    <n v="365028.37"/>
    <n v="228640.43"/>
    <n v="400120.76"/>
    <n v="247719.89"/>
    <n v="433509.8"/>
  </r>
  <r>
    <n v="5"/>
    <s v="Region V - Midwest"/>
    <x v="31"/>
    <s v="MI"/>
    <x v="223"/>
    <n v="2"/>
    <x v="1"/>
    <n v="82638.48"/>
    <n v="144617.34"/>
    <n v="108538.84"/>
    <n v="189942.97"/>
    <n v="132103.79999999999"/>
    <n v="231181.66"/>
    <n v="162390.5"/>
    <n v="284183.37"/>
    <n v="192812.97"/>
    <n v="337422.69"/>
    <n v="212565.99"/>
    <n v="371990.48"/>
    <n v="230917.97"/>
    <n v="404106.44"/>
  </r>
  <r>
    <n v="5"/>
    <s v="Region V - Midwest"/>
    <x v="31"/>
    <s v="MI"/>
    <x v="223"/>
    <n v="3"/>
    <x v="2"/>
    <n v="71174.600000000006"/>
    <n v="124555.55"/>
    <n v="96663.44"/>
    <n v="169161.02"/>
    <n v="121973.3"/>
    <n v="213453.27"/>
    <n v="160351.29"/>
    <n v="280614.76"/>
    <n v="198414.32"/>
    <n v="347225.06"/>
    <n v="223339.71"/>
    <n v="390844.5"/>
    <n v="247905.15"/>
    <n v="433834"/>
  </r>
  <r>
    <n v="5"/>
    <s v="Region V - Midwest"/>
    <x v="31"/>
    <s v="MI"/>
    <x v="223"/>
    <n v="4"/>
    <x v="3"/>
    <n v="81065.69"/>
    <n v="129705.11"/>
    <n v="113491.97"/>
    <n v="181587.15"/>
    <n v="145918.25"/>
    <n v="233469.2"/>
    <n v="194557.66"/>
    <n v="311292.26"/>
    <n v="243197.08"/>
    <n v="389115.33"/>
    <n v="275623.34999999998"/>
    <n v="440997.37"/>
    <n v="308049.63"/>
    <n v="492879.41"/>
  </r>
  <r>
    <n v="5"/>
    <s v="Region V - Midwest"/>
    <x v="31"/>
    <s v="MI"/>
    <x v="224"/>
    <n v="1"/>
    <x v="0"/>
    <n v="97561.55"/>
    <n v="170732.71"/>
    <n v="126523.61"/>
    <n v="221416.32000000001"/>
    <n v="151548.1"/>
    <n v="265209.17"/>
    <n v="180998.18"/>
    <n v="316746.82"/>
    <n v="212984.16"/>
    <n v="372722.29"/>
    <n v="233444.27"/>
    <n v="408527.47"/>
    <n v="252895.02"/>
    <n v="442566.28"/>
  </r>
  <r>
    <n v="5"/>
    <s v="Region V - Midwest"/>
    <x v="31"/>
    <s v="MI"/>
    <x v="224"/>
    <n v="2"/>
    <x v="1"/>
    <n v="84599.29"/>
    <n v="148048.75"/>
    <n v="111061.05"/>
    <n v="194356.83"/>
    <n v="135121.18"/>
    <n v="236462.06"/>
    <n v="166002.65"/>
    <n v="290504.64"/>
    <n v="197053.31"/>
    <n v="344843.29"/>
    <n v="217210.68"/>
    <n v="380118.68"/>
    <n v="235926.74"/>
    <n v="412871.8"/>
  </r>
  <r>
    <n v="5"/>
    <s v="Region V - Midwest"/>
    <x v="31"/>
    <s v="MI"/>
    <x v="224"/>
    <n v="3"/>
    <x v="2"/>
    <n v="72982.05"/>
    <n v="127718.58"/>
    <n v="99164.35"/>
    <n v="173537.61"/>
    <n v="125165.89"/>
    <n v="219040.31"/>
    <n v="164585.51"/>
    <n v="288024.65000000002"/>
    <n v="203687.05"/>
    <n v="356452.33"/>
    <n v="229300.33"/>
    <n v="401275.57"/>
    <n v="254550.08"/>
    <n v="445462.64"/>
  </r>
  <r>
    <n v="5"/>
    <s v="Region V - Midwest"/>
    <x v="31"/>
    <s v="MI"/>
    <x v="224"/>
    <n v="4"/>
    <x v="3"/>
    <n v="82816.740000000005"/>
    <n v="132506.78"/>
    <n v="115943.43"/>
    <n v="185509.49"/>
    <n v="149070.13"/>
    <n v="238512.21"/>
    <n v="198760.17"/>
    <n v="318016.27"/>
    <n v="248450.21"/>
    <n v="397520.34"/>
    <n v="281576.90000000002"/>
    <n v="450523.05"/>
    <n v="314703.59999999998"/>
    <n v="503525.77"/>
  </r>
  <r>
    <n v="5"/>
    <s v="Region V - Midwest"/>
    <x v="31"/>
    <s v="MI"/>
    <x v="225"/>
    <n v="1"/>
    <x v="0"/>
    <n v="94331.4"/>
    <n v="165079.96"/>
    <n v="122459.89"/>
    <n v="214304.81"/>
    <n v="146770.25"/>
    <n v="256847.94"/>
    <n v="175428.44"/>
    <n v="306999.76"/>
    <n v="206529.92000000001"/>
    <n v="361427.36"/>
    <n v="226425.63"/>
    <n v="396244.86"/>
    <n v="245398.77"/>
    <n v="429447.85"/>
  </r>
  <r>
    <n v="5"/>
    <s v="Region V - Midwest"/>
    <x v="31"/>
    <s v="MI"/>
    <x v="225"/>
    <n v="2"/>
    <x v="1"/>
    <n v="81241.97"/>
    <n v="142173.44"/>
    <n v="106845.74"/>
    <n v="186980.04"/>
    <n v="130182.28"/>
    <n v="227818.99"/>
    <n v="160285.89000000001"/>
    <n v="280500.31"/>
    <n v="190442.88"/>
    <n v="333275.03000000003"/>
    <n v="210032.89"/>
    <n v="367557.55"/>
    <n v="228264.14"/>
    <n v="399462.25"/>
  </r>
  <r>
    <n v="5"/>
    <s v="Region V - Midwest"/>
    <x v="31"/>
    <s v="MI"/>
    <x v="225"/>
    <n v="3"/>
    <x v="2"/>
    <n v="69656.899999999994"/>
    <n v="121899.57"/>
    <n v="94479.62"/>
    <n v="165339.34"/>
    <n v="119119.82"/>
    <n v="208459.69"/>
    <n v="156501.51999999999"/>
    <n v="273877.65000000002"/>
    <n v="193562"/>
    <n v="338733.5"/>
    <n v="217810.13"/>
    <n v="381167.72"/>
    <n v="241691.16"/>
    <n v="422959.53"/>
  </r>
  <r>
    <n v="5"/>
    <s v="Region V - Midwest"/>
    <x v="31"/>
    <s v="MI"/>
    <x v="225"/>
    <n v="4"/>
    <x v="3"/>
    <n v="80153.5"/>
    <n v="128245.6"/>
    <n v="112214.9"/>
    <n v="179543.84"/>
    <n v="144276.29999999999"/>
    <n v="230842.08"/>
    <n v="192368.39"/>
    <n v="307789.44"/>
    <n v="240460.49"/>
    <n v="384736.79"/>
    <n v="272521.89"/>
    <n v="436035.03"/>
    <n v="304583.28999999998"/>
    <n v="487333.27"/>
  </r>
  <r>
    <n v="5"/>
    <s v="Region V - Midwest"/>
    <x v="32"/>
    <s v="MN"/>
    <x v="226"/>
    <n v="1"/>
    <x v="0"/>
    <n v="102111.74"/>
    <n v="178695.54"/>
    <n v="132460.15"/>
    <n v="231805.26"/>
    <n v="158684.24"/>
    <n v="277697.42"/>
    <n v="189559.85"/>
    <n v="331729.75"/>
    <n v="223087.19"/>
    <n v="390402.58"/>
    <n v="244533.63"/>
    <n v="427933.85"/>
    <n v="264938.78000000003"/>
    <n v="463642.87"/>
  </r>
  <r>
    <n v="5"/>
    <s v="Region V - Midwest"/>
    <x v="32"/>
    <s v="MN"/>
    <x v="226"/>
    <n v="2"/>
    <x v="1"/>
    <n v="88386.96"/>
    <n v="154677.18"/>
    <n v="116088.02"/>
    <n v="203154.04"/>
    <n v="141291.03"/>
    <n v="247259.3"/>
    <n v="173682.23"/>
    <n v="303943.90999999997"/>
    <n v="206219.22"/>
    <n v="360883.63"/>
    <n v="227345.11"/>
    <n v="397853.95"/>
    <n v="246972.37"/>
    <n v="432201.65"/>
  </r>
  <r>
    <n v="5"/>
    <s v="Region V - Midwest"/>
    <x v="32"/>
    <s v="MN"/>
    <x v="226"/>
    <n v="3"/>
    <x v="2"/>
    <n v="76127.820000000007"/>
    <n v="133223.69"/>
    <n v="103391.35"/>
    <n v="180934.86"/>
    <n v="130463.48"/>
    <n v="228311.1"/>
    <n v="171513.54"/>
    <n v="300148.69"/>
    <n v="212226.79"/>
    <n v="371396.88"/>
    <n v="238887.82"/>
    <n v="418053.69"/>
    <n v="265163.94"/>
    <n v="464036.89"/>
  </r>
  <r>
    <n v="5"/>
    <s v="Region V - Midwest"/>
    <x v="32"/>
    <s v="MN"/>
    <x v="226"/>
    <n v="4"/>
    <x v="3"/>
    <n v="86701.59"/>
    <n v="138722.54999999999"/>
    <n v="121382.23"/>
    <n v="194211.57"/>
    <n v="156062.85999999999"/>
    <n v="249700.59"/>
    <n v="208083.82"/>
    <n v="332934.11"/>
    <n v="260104.77"/>
    <n v="416167.64"/>
    <n v="294785.40999999997"/>
    <n v="471656.66"/>
    <n v="329466.05"/>
    <n v="527145.68000000005"/>
  </r>
  <r>
    <n v="5"/>
    <s v="Region V - Midwest"/>
    <x v="32"/>
    <s v="MN"/>
    <x v="227"/>
    <n v="1"/>
    <x v="0"/>
    <n v="106366.15"/>
    <n v="186140.75"/>
    <n v="137850.16"/>
    <n v="241237.78"/>
    <n v="165049.25"/>
    <n v="288836.19"/>
    <n v="197022.99"/>
    <n v="344790.23"/>
    <n v="231767.8"/>
    <n v="405593.66"/>
    <n v="253991.61"/>
    <n v="444485.32"/>
    <n v="275075.89"/>
    <n v="481382.81"/>
  </r>
  <r>
    <n v="5"/>
    <s v="Region V - Midwest"/>
    <x v="32"/>
    <s v="MN"/>
    <x v="227"/>
    <n v="2"/>
    <x v="1"/>
    <n v="92641.46"/>
    <n v="162122.56"/>
    <n v="121478.03"/>
    <n v="212586.56"/>
    <n v="147656.04"/>
    <n v="258398.07"/>
    <n v="181145.37"/>
    <n v="317004.39"/>
    <n v="214899.84"/>
    <n v="376074.72"/>
    <n v="236803.1"/>
    <n v="414405.42"/>
    <n v="257109.48"/>
    <n v="449941.59"/>
  </r>
  <r>
    <n v="5"/>
    <s v="Region V - Midwest"/>
    <x v="32"/>
    <s v="MN"/>
    <x v="227"/>
    <n v="3"/>
    <x v="2"/>
    <n v="80233.899999999994"/>
    <n v="140409.32"/>
    <n v="109139.85"/>
    <n v="190994.74"/>
    <n v="137854.42000000001"/>
    <n v="241245.23"/>
    <n v="181368.11"/>
    <n v="317394.2"/>
    <n v="224545.01"/>
    <n v="392953.77"/>
    <n v="252848.47"/>
    <n v="442484.83"/>
    <n v="280767.02"/>
    <n v="491342.28"/>
  </r>
  <r>
    <n v="5"/>
    <s v="Region V - Midwest"/>
    <x v="32"/>
    <s v="MN"/>
    <x v="227"/>
    <n v="4"/>
    <x v="3"/>
    <n v="90233.02"/>
    <n v="144372.82999999999"/>
    <n v="126326.23"/>
    <n v="202121.96"/>
    <n v="162419.43"/>
    <n v="259871.1"/>
    <n v="216559.24"/>
    <n v="346494.8"/>
    <n v="270699.05"/>
    <n v="433118.49"/>
    <n v="306792.26"/>
    <n v="490867.63"/>
    <n v="342885.47"/>
    <n v="548616.76"/>
  </r>
  <r>
    <n v="5"/>
    <s v="Region V - Midwest"/>
    <x v="32"/>
    <s v="MN"/>
    <x v="228"/>
    <n v="1"/>
    <x v="0"/>
    <n v="105341.88"/>
    <n v="184348.29"/>
    <n v="136523.85999999999"/>
    <n v="238916.76"/>
    <n v="163462.09"/>
    <n v="286058.65000000002"/>
    <n v="195129.60000000001"/>
    <n v="341476.8"/>
    <n v="229541.43"/>
    <n v="401697.51"/>
    <n v="251552.26"/>
    <n v="440216.46"/>
    <n v="272435.03000000003"/>
    <n v="476761.3"/>
  </r>
  <r>
    <n v="5"/>
    <s v="Region V - Midwest"/>
    <x v="32"/>
    <s v="MN"/>
    <x v="228"/>
    <n v="2"/>
    <x v="1"/>
    <n v="91744.28"/>
    <n v="160552.49"/>
    <n v="120303.33"/>
    <n v="210530.83"/>
    <n v="146229.92000000001"/>
    <n v="255902.36"/>
    <n v="179398.99"/>
    <n v="313948.24"/>
    <n v="212829.65"/>
    <n v="372451.89"/>
    <n v="234522.9"/>
    <n v="410415.08"/>
    <n v="254634.98"/>
    <n v="445611.21"/>
  </r>
  <r>
    <n v="5"/>
    <s v="Region V - Midwest"/>
    <x v="32"/>
    <s v="MN"/>
    <x v="228"/>
    <n v="3"/>
    <x v="2"/>
    <n v="79452.97"/>
    <n v="139042.70000000001"/>
    <n v="108076.07"/>
    <n v="189133.13"/>
    <n v="136509.54999999999"/>
    <n v="238891.72"/>
    <n v="179597.54"/>
    <n v="314295.69"/>
    <n v="222351.84"/>
    <n v="389115.71"/>
    <n v="250378.02"/>
    <n v="438161.53"/>
    <n v="278022.84999999998"/>
    <n v="486539.99"/>
  </r>
  <r>
    <n v="5"/>
    <s v="Region V - Midwest"/>
    <x v="32"/>
    <s v="MN"/>
    <x v="228"/>
    <n v="4"/>
    <x v="3"/>
    <n v="89364.83"/>
    <n v="142983.73000000001"/>
    <n v="125110.76"/>
    <n v="200177.22"/>
    <n v="160856.69"/>
    <n v="257370.71"/>
    <n v="214475.59"/>
    <n v="343160.95"/>
    <n v="268094.49"/>
    <n v="428951.19"/>
    <n v="303840.42"/>
    <n v="486144.68"/>
    <n v="339586.35"/>
    <n v="543338.17000000004"/>
  </r>
  <r>
    <n v="5"/>
    <s v="Region V - Midwest"/>
    <x v="32"/>
    <s v="MN"/>
    <x v="229"/>
    <n v="1"/>
    <x v="0"/>
    <n v="115092.06"/>
    <n v="201411.1"/>
    <n v="149134.29"/>
    <n v="260985.01"/>
    <n v="178542.23"/>
    <n v="312448.90000000002"/>
    <n v="213103"/>
    <n v="372930.24"/>
    <n v="250663.87"/>
    <n v="438661.77"/>
    <n v="274688.64000000001"/>
    <n v="480705.11"/>
    <n v="297469.90999999997"/>
    <n v="520572.34"/>
  </r>
  <r>
    <n v="5"/>
    <s v="Region V - Midwest"/>
    <x v="32"/>
    <s v="MN"/>
    <x v="229"/>
    <n v="2"/>
    <x v="1"/>
    <n v="100350.76"/>
    <n v="175613.82"/>
    <n v="131549.42000000001"/>
    <n v="230211.48"/>
    <n v="159860.63"/>
    <n v="279756.11"/>
    <n v="196049.26"/>
    <n v="343086.2"/>
    <n v="232546.43"/>
    <n v="406956.25"/>
    <n v="256226.9"/>
    <n v="448397.07"/>
    <n v="278172.65999999997"/>
    <n v="486802.15"/>
  </r>
  <r>
    <n v="5"/>
    <s v="Region V - Midwest"/>
    <x v="32"/>
    <s v="MN"/>
    <x v="229"/>
    <n v="3"/>
    <x v="2"/>
    <n v="86994.559999999998"/>
    <n v="152240.48000000001"/>
    <n v="118368.66"/>
    <n v="207145.16"/>
    <n v="149537.20000000001"/>
    <n v="261690.1"/>
    <n v="196764.58"/>
    <n v="344338.02"/>
    <n v="243630.22"/>
    <n v="426352.88"/>
    <n v="274357.19"/>
    <n v="480125.09"/>
    <n v="304670.75"/>
    <n v="533173.81000000006"/>
  </r>
  <r>
    <n v="5"/>
    <s v="Region V - Midwest"/>
    <x v="32"/>
    <s v="MN"/>
    <x v="229"/>
    <n v="4"/>
    <x v="3"/>
    <n v="97619.96"/>
    <n v="156191.94"/>
    <n v="136667.94"/>
    <n v="218668.71"/>
    <n v="175715.93"/>
    <n v="281145.49"/>
    <n v="234287.9"/>
    <n v="374860.65"/>
    <n v="292859.88"/>
    <n v="468575.81"/>
    <n v="331907.86"/>
    <n v="531052.59"/>
    <n v="370955.85"/>
    <n v="593529.36"/>
  </r>
  <r>
    <n v="5"/>
    <s v="Region V - Midwest"/>
    <x v="32"/>
    <s v="MN"/>
    <x v="79"/>
    <n v="1"/>
    <x v="0"/>
    <n v="109931.4"/>
    <n v="192379.95"/>
    <n v="142481.60000000001"/>
    <n v="249342.79"/>
    <n v="170602.3"/>
    <n v="298554.02"/>
    <n v="203663.65"/>
    <n v="356411.39"/>
    <n v="239588.22"/>
    <n v="419279.38"/>
    <n v="262566.74"/>
    <n v="459491.8"/>
    <n v="284372.19"/>
    <n v="497651.32"/>
  </r>
  <r>
    <n v="5"/>
    <s v="Region V - Midwest"/>
    <x v="32"/>
    <s v="MN"/>
    <x v="79"/>
    <n v="2"/>
    <x v="1"/>
    <n v="95698.39"/>
    <n v="167472.18"/>
    <n v="125503.09"/>
    <n v="219630.42"/>
    <n v="152564.89000000001"/>
    <n v="266988.56"/>
    <n v="187197.97"/>
    <n v="327596.45"/>
    <n v="222095.51"/>
    <n v="388667.14"/>
    <n v="244741.62"/>
    <n v="428297.84"/>
    <n v="265740.34999999998"/>
    <n v="465045.62"/>
  </r>
  <r>
    <n v="5"/>
    <s v="Region V - Midwest"/>
    <x v="32"/>
    <s v="MN"/>
    <x v="79"/>
    <n v="3"/>
    <x v="2"/>
    <n v="82844.34"/>
    <n v="144977.59"/>
    <n v="112676.41"/>
    <n v="197183.72"/>
    <n v="142310"/>
    <n v="249042.51"/>
    <n v="187218.61"/>
    <n v="327632.56"/>
    <n v="231777.94"/>
    <n v="405611.4"/>
    <n v="260985.2"/>
    <n v="456724.1"/>
    <n v="289793.3"/>
    <n v="507138.27"/>
  </r>
  <r>
    <n v="5"/>
    <s v="Region V - Midwest"/>
    <x v="32"/>
    <s v="MN"/>
    <x v="79"/>
    <n v="4"/>
    <x v="3"/>
    <n v="93264.34"/>
    <n v="149222.95000000001"/>
    <n v="130570.08"/>
    <n v="208912.13"/>
    <n v="167875.82"/>
    <n v="268601.31"/>
    <n v="223834.43"/>
    <n v="358135.09"/>
    <n v="279793.03000000003"/>
    <n v="447668.86"/>
    <n v="317098.77"/>
    <n v="507358.04"/>
    <n v="354404.51"/>
    <n v="567047.22"/>
  </r>
  <r>
    <n v="5"/>
    <s v="Region V - Midwest"/>
    <x v="32"/>
    <s v="MN"/>
    <x v="230"/>
    <n v="1"/>
    <x v="0"/>
    <n v="115092.06"/>
    <n v="201411.1"/>
    <n v="149134.29"/>
    <n v="260985.01"/>
    <n v="178542.23"/>
    <n v="312448.90000000002"/>
    <n v="213103"/>
    <n v="372930.24"/>
    <n v="250663.87"/>
    <n v="438661.77"/>
    <n v="274688.64000000001"/>
    <n v="480705.11"/>
    <n v="297469.90999999997"/>
    <n v="520572.34"/>
  </r>
  <r>
    <n v="5"/>
    <s v="Region V - Midwest"/>
    <x v="32"/>
    <s v="MN"/>
    <x v="230"/>
    <n v="2"/>
    <x v="1"/>
    <n v="100350.76"/>
    <n v="175613.82"/>
    <n v="131549.42000000001"/>
    <n v="230211.48"/>
    <n v="159860.63"/>
    <n v="279756.11"/>
    <n v="196049.26"/>
    <n v="343086.2"/>
    <n v="232546.43"/>
    <n v="406956.25"/>
    <n v="256226.9"/>
    <n v="448397.07"/>
    <n v="278172.65999999997"/>
    <n v="486802.15"/>
  </r>
  <r>
    <n v="5"/>
    <s v="Region V - Midwest"/>
    <x v="32"/>
    <s v="MN"/>
    <x v="230"/>
    <n v="3"/>
    <x v="2"/>
    <n v="86994.559999999998"/>
    <n v="152240.48000000001"/>
    <n v="118368.66"/>
    <n v="207145.16"/>
    <n v="149537.20000000001"/>
    <n v="261690.1"/>
    <n v="196764.58"/>
    <n v="344338.02"/>
    <n v="243630.22"/>
    <n v="426352.88"/>
    <n v="274357.19"/>
    <n v="480125.09"/>
    <n v="304670.75"/>
    <n v="533173.81000000006"/>
  </r>
  <r>
    <n v="5"/>
    <s v="Region V - Midwest"/>
    <x v="32"/>
    <s v="MN"/>
    <x v="230"/>
    <n v="4"/>
    <x v="3"/>
    <n v="97619.96"/>
    <n v="156191.94"/>
    <n v="136667.94"/>
    <n v="218668.71"/>
    <n v="175715.93"/>
    <n v="281145.49"/>
    <n v="234287.9"/>
    <n v="374860.65"/>
    <n v="292859.88"/>
    <n v="468575.81"/>
    <n v="331907.86"/>
    <n v="531052.59"/>
    <n v="370955.85"/>
    <n v="593529.36"/>
  </r>
  <r>
    <n v="5"/>
    <s v="Region V - Midwest"/>
    <x v="32"/>
    <s v="MN"/>
    <x v="231"/>
    <n v="1"/>
    <x v="0"/>
    <n v="110423.86"/>
    <n v="193241.76"/>
    <n v="143134.14000000001"/>
    <n v="250484.75"/>
    <n v="171393.84"/>
    <n v="299939.21999999997"/>
    <n v="204624.15"/>
    <n v="358092.26"/>
    <n v="240729.51"/>
    <n v="421276.65"/>
    <n v="263823.84000000003"/>
    <n v="461691.73"/>
    <n v="285745.90999999997"/>
    <n v="500055.34"/>
  </r>
  <r>
    <n v="5"/>
    <s v="Region V - Midwest"/>
    <x v="32"/>
    <s v="MN"/>
    <x v="231"/>
    <n v="2"/>
    <x v="1"/>
    <n v="96063.76"/>
    <n v="168111.58"/>
    <n v="126004.05"/>
    <n v="220507.08"/>
    <n v="153195.39000000001"/>
    <n v="268091.93"/>
    <n v="188011.45"/>
    <n v="329020.03999999998"/>
    <n v="223080.62"/>
    <n v="390391.09"/>
    <n v="245839.57"/>
    <n v="430219.24"/>
    <n v="266947.71999999997"/>
    <n v="467158.51"/>
  </r>
  <r>
    <n v="5"/>
    <s v="Region V - Midwest"/>
    <x v="32"/>
    <s v="MN"/>
    <x v="231"/>
    <n v="3"/>
    <x v="2"/>
    <n v="83112.009999999995"/>
    <n v="145446.01"/>
    <n v="113021.63"/>
    <n v="197787.85"/>
    <n v="142731"/>
    <n v="249779.25"/>
    <n v="187757.37"/>
    <n v="328575.39"/>
    <n v="232431.34"/>
    <n v="406754.84"/>
    <n v="261710.57"/>
    <n v="457993.5"/>
    <n v="290587.08"/>
    <n v="508527.38"/>
  </r>
  <r>
    <n v="5"/>
    <s v="Region V - Midwest"/>
    <x v="32"/>
    <s v="MN"/>
    <x v="231"/>
    <n v="4"/>
    <x v="3"/>
    <n v="93691.1"/>
    <n v="149905.76999999999"/>
    <n v="131167.54999999999"/>
    <n v="209868.08"/>
    <n v="168643.99"/>
    <n v="269830.38"/>
    <n v="224858.65"/>
    <n v="359773.85"/>
    <n v="281073.31"/>
    <n v="449717.31"/>
    <n v="318549.76000000001"/>
    <n v="509679.62"/>
    <n v="356026.2"/>
    <n v="569641.92000000004"/>
  </r>
  <r>
    <n v="5"/>
    <s v="Region V - Midwest"/>
    <x v="33"/>
    <s v="OH"/>
    <x v="232"/>
    <n v="1"/>
    <x v="0"/>
    <n v="100220.56"/>
    <n v="175385.97"/>
    <n v="129892.37"/>
    <n v="227311.64"/>
    <n v="155526.23000000001"/>
    <n v="272170.90999999997"/>
    <n v="185662.64"/>
    <n v="324909.62"/>
    <n v="218409.55"/>
    <n v="382216.72"/>
    <n v="239355.51"/>
    <n v="418872.15"/>
    <n v="259230.71"/>
    <n v="453653.75"/>
  </r>
  <r>
    <n v="5"/>
    <s v="Region V - Midwest"/>
    <x v="33"/>
    <s v="OH"/>
    <x v="232"/>
    <n v="2"/>
    <x v="1"/>
    <n v="87258.35"/>
    <n v="152702.12"/>
    <n v="114429.81"/>
    <n v="200252.16"/>
    <n v="139099.31"/>
    <n v="243423.8"/>
    <n v="170667.11"/>
    <n v="298667.45"/>
    <n v="202478.69"/>
    <n v="354337.72"/>
    <n v="223121.92000000001"/>
    <n v="390463.36"/>
    <n v="242262.44"/>
    <n v="423959.27"/>
  </r>
  <r>
    <n v="5"/>
    <s v="Region V - Midwest"/>
    <x v="33"/>
    <s v="OH"/>
    <x v="232"/>
    <n v="3"/>
    <x v="2"/>
    <n v="75548.34"/>
    <n v="132209.60000000001"/>
    <n v="102757.16"/>
    <n v="179825.04"/>
    <n v="129785.23"/>
    <n v="227124.15"/>
    <n v="170744.63"/>
    <n v="298803.09999999998"/>
    <n v="211385.94"/>
    <n v="369925.39"/>
    <n v="238025.74"/>
    <n v="416545.04"/>
    <n v="264302.01"/>
    <n v="462528.51"/>
  </r>
  <r>
    <n v="5"/>
    <s v="Region V - Midwest"/>
    <x v="33"/>
    <s v="OH"/>
    <x v="232"/>
    <n v="4"/>
    <x v="3"/>
    <n v="85023.88"/>
    <n v="136038.21"/>
    <n v="119033.43"/>
    <n v="190453.49"/>
    <n v="153042.98000000001"/>
    <n v="244868.78"/>
    <n v="204057.31"/>
    <n v="326491.7"/>
    <n v="255071.64"/>
    <n v="408114.63"/>
    <n v="289081.19"/>
    <n v="462529.91"/>
    <n v="323090.74"/>
    <n v="516945.2"/>
  </r>
  <r>
    <n v="5"/>
    <s v="Region V - Midwest"/>
    <x v="33"/>
    <s v="OH"/>
    <x v="233"/>
    <n v="1"/>
    <x v="0"/>
    <n v="96655.3"/>
    <n v="169146.78"/>
    <n v="125260.93"/>
    <n v="219206.63"/>
    <n v="149973.19"/>
    <n v="262453.08"/>
    <n v="179021.98"/>
    <n v="313288.46999999997"/>
    <n v="210589.14"/>
    <n v="368530.99"/>
    <n v="230780.38"/>
    <n v="403865.66"/>
    <n v="249934.42"/>
    <n v="437385.23"/>
  </r>
  <r>
    <n v="5"/>
    <s v="Region V - Midwest"/>
    <x v="33"/>
    <s v="OH"/>
    <x v="233"/>
    <n v="2"/>
    <x v="1"/>
    <n v="84201.43"/>
    <n v="147352.5"/>
    <n v="110404.75"/>
    <n v="193208.3"/>
    <n v="134190.46"/>
    <n v="234833.31"/>
    <n v="164614.51"/>
    <n v="288075.39"/>
    <n v="195283.02"/>
    <n v="341745.29"/>
    <n v="215183.39"/>
    <n v="376570.94"/>
    <n v="233631.56"/>
    <n v="408855.24"/>
  </r>
  <r>
    <n v="5"/>
    <s v="Region V - Midwest"/>
    <x v="33"/>
    <s v="OH"/>
    <x v="233"/>
    <n v="3"/>
    <x v="2"/>
    <n v="72937.899999999994"/>
    <n v="127641.33"/>
    <n v="99220.61"/>
    <n v="173636.06"/>
    <n v="125329.64"/>
    <n v="219326.87"/>
    <n v="164894.13"/>
    <n v="288564.73"/>
    <n v="204153.01"/>
    <n v="357267.77"/>
    <n v="229889.01"/>
    <n v="402305.76"/>
    <n v="255275.73"/>
    <n v="446732.53"/>
  </r>
  <r>
    <n v="5"/>
    <s v="Region V - Midwest"/>
    <x v="33"/>
    <s v="OH"/>
    <x v="233"/>
    <n v="4"/>
    <x v="3"/>
    <n v="81992.55"/>
    <n v="131188.09"/>
    <n v="114789.58"/>
    <n v="183663.32"/>
    <n v="147586.6"/>
    <n v="236138.56"/>
    <n v="196782.13"/>
    <n v="314851.40999999997"/>
    <n v="245977.66"/>
    <n v="393564.26"/>
    <n v="278774.68"/>
    <n v="446039.5"/>
    <n v="311571.7"/>
    <n v="498514.74"/>
  </r>
  <r>
    <n v="5"/>
    <s v="Region V - Midwest"/>
    <x v="33"/>
    <s v="OH"/>
    <x v="234"/>
    <n v="1"/>
    <x v="0"/>
    <n v="97600.89"/>
    <n v="170801.55"/>
    <n v="126544.81"/>
    <n v="221453.43"/>
    <n v="151552.18"/>
    <n v="265216.32"/>
    <n v="180970.58"/>
    <n v="316698.51"/>
    <n v="212927.94"/>
    <n v="372623.9"/>
    <n v="233369.42"/>
    <n v="408396.48"/>
    <n v="252788.44"/>
    <n v="442379.76"/>
  </r>
  <r>
    <n v="5"/>
    <s v="Region V - Midwest"/>
    <x v="33"/>
    <s v="OH"/>
    <x v="234"/>
    <n v="2"/>
    <x v="1"/>
    <n v="84765.73"/>
    <n v="148340.01999999999"/>
    <n v="111233.85"/>
    <n v="194659.23"/>
    <n v="135286.31"/>
    <n v="236751.04"/>
    <n v="166122.06"/>
    <n v="290713.61"/>
    <n v="197153.27"/>
    <n v="345018.23"/>
    <n v="217294.98"/>
    <n v="380266.21"/>
    <n v="235986.52"/>
    <n v="412976.4"/>
  </r>
  <r>
    <n v="5"/>
    <s v="Region V - Midwest"/>
    <x v="33"/>
    <s v="OH"/>
    <x v="234"/>
    <n v="3"/>
    <x v="2"/>
    <n v="73227.64"/>
    <n v="128148.37"/>
    <n v="99537.69"/>
    <n v="174190.96"/>
    <n v="125668.76"/>
    <n v="219920.33"/>
    <n v="165278.57999999999"/>
    <n v="289237.51"/>
    <n v="204573.42"/>
    <n v="358003.49"/>
    <n v="230320.03"/>
    <n v="403060.06"/>
    <n v="255706.68"/>
    <n v="447486.69"/>
  </r>
  <r>
    <n v="5"/>
    <s v="Region V - Midwest"/>
    <x v="33"/>
    <s v="OH"/>
    <x v="234"/>
    <n v="4"/>
    <x v="3"/>
    <n v="82831.399999999994"/>
    <n v="132530.25"/>
    <n v="115963.97"/>
    <n v="185542.35"/>
    <n v="149096.53"/>
    <n v="238554.45"/>
    <n v="198795.37"/>
    <n v="318072.59999999998"/>
    <n v="248494.21"/>
    <n v="397590.75"/>
    <n v="281626.77"/>
    <n v="450602.85"/>
    <n v="314759.34000000003"/>
    <n v="503614.95"/>
  </r>
  <r>
    <n v="5"/>
    <s v="Region V - Midwest"/>
    <x v="33"/>
    <s v="OH"/>
    <x v="235"/>
    <n v="1"/>
    <x v="0"/>
    <n v="102269.08"/>
    <n v="178970.89"/>
    <n v="132544.95999999999"/>
    <n v="231953.68"/>
    <n v="158700.57"/>
    <n v="277726"/>
    <n v="189449.42"/>
    <n v="331536.48"/>
    <n v="222862.3"/>
    <n v="390009.02"/>
    <n v="244234.2"/>
    <n v="427409.86"/>
    <n v="264512.43"/>
    <n v="462896.75"/>
  </r>
  <r>
    <n v="5"/>
    <s v="Region V - Midwest"/>
    <x v="33"/>
    <s v="OH"/>
    <x v="235"/>
    <n v="2"/>
    <x v="1"/>
    <n v="89052.72"/>
    <n v="155842.26"/>
    <n v="116779.21"/>
    <n v="204363.62"/>
    <n v="141951.54999999999"/>
    <n v="248415.21"/>
    <n v="174159.86"/>
    <n v="304779.75"/>
    <n v="206619.07"/>
    <n v="361583.37"/>
    <n v="227682.3"/>
    <n v="398444.03"/>
    <n v="247211.44"/>
    <n v="432620.03"/>
  </r>
  <r>
    <n v="5"/>
    <s v="Region V - Midwest"/>
    <x v="33"/>
    <s v="OH"/>
    <x v="235"/>
    <n v="3"/>
    <x v="2"/>
    <n v="77110.19"/>
    <n v="134942.84"/>
    <n v="104884.72"/>
    <n v="183548.27"/>
    <n v="132474.96"/>
    <n v="231831.17"/>
    <n v="174285.79"/>
    <n v="305000.12"/>
    <n v="215772.29"/>
    <n v="377601.51"/>
    <n v="242966.64"/>
    <n v="425191.63"/>
    <n v="269790.34000000003"/>
    <n v="472133.09"/>
  </r>
  <r>
    <n v="5"/>
    <s v="Region V - Midwest"/>
    <x v="33"/>
    <s v="OH"/>
    <x v="235"/>
    <n v="4"/>
    <x v="3"/>
    <n v="86760.26"/>
    <n v="138816.41"/>
    <n v="121464.36"/>
    <n v="194342.98"/>
    <n v="156168.46"/>
    <n v="249869.54"/>
    <n v="208224.62"/>
    <n v="333159.39"/>
    <n v="260280.77"/>
    <n v="416449.24"/>
    <n v="294984.87"/>
    <n v="471975.8"/>
    <n v="329688.98"/>
    <n v="527502.37"/>
  </r>
  <r>
    <n v="5"/>
    <s v="Region V - Midwest"/>
    <x v="33"/>
    <s v="OH"/>
    <x v="154"/>
    <n v="1"/>
    <x v="0"/>
    <n v="98625.15"/>
    <n v="172594.02"/>
    <n v="127871.12"/>
    <n v="223774.45"/>
    <n v="153139.35"/>
    <n v="267993.87"/>
    <n v="182863.97"/>
    <n v="320011.95"/>
    <n v="215154.32"/>
    <n v="376520.06"/>
    <n v="235808.77"/>
    <n v="412665.35"/>
    <n v="255429.3"/>
    <n v="447001.28"/>
  </r>
  <r>
    <n v="5"/>
    <s v="Region V - Midwest"/>
    <x v="33"/>
    <s v="OH"/>
    <x v="154"/>
    <n v="2"/>
    <x v="1"/>
    <n v="85662.92"/>
    <n v="149910.1"/>
    <n v="112408.55"/>
    <n v="196714.97"/>
    <n v="136712.43"/>
    <n v="239246.76"/>
    <n v="167868.44"/>
    <n v="293769.77"/>
    <n v="199223.47"/>
    <n v="348641.06"/>
    <n v="219575.18"/>
    <n v="384256.56"/>
    <n v="238461.03"/>
    <n v="417306.8"/>
  </r>
  <r>
    <n v="5"/>
    <s v="Region V - Midwest"/>
    <x v="33"/>
    <s v="OH"/>
    <x v="154"/>
    <n v="3"/>
    <x v="2"/>
    <n v="74008.570000000007"/>
    <n v="129514.99"/>
    <n v="100601.48"/>
    <n v="176052.58"/>
    <n v="127013.63"/>
    <n v="222273.85"/>
    <n v="167049.16"/>
    <n v="292336.03999999998"/>
    <n v="206766.61"/>
    <n v="361841.57"/>
    <n v="232790.5"/>
    <n v="407383.37"/>
    <n v="258450.86"/>
    <n v="452289"/>
  </r>
  <r>
    <n v="5"/>
    <s v="Region V - Midwest"/>
    <x v="33"/>
    <s v="OH"/>
    <x v="154"/>
    <n v="4"/>
    <x v="3"/>
    <n v="83699.600000000006"/>
    <n v="133919.35"/>
    <n v="117179.43"/>
    <n v="187487.1"/>
    <n v="150659.26999999999"/>
    <n v="241054.84"/>
    <n v="200879.03"/>
    <n v="321406.45"/>
    <n v="251098.79"/>
    <n v="401758.06"/>
    <n v="284578.62"/>
    <n v="455325.81"/>
    <n v="318058.46000000002"/>
    <n v="508893.55"/>
  </r>
  <r>
    <n v="5"/>
    <s v="Region V - Midwest"/>
    <x v="33"/>
    <s v="OH"/>
    <x v="236"/>
    <n v="1"/>
    <x v="0"/>
    <n v="97600.89"/>
    <n v="170801.55"/>
    <n v="126544.81"/>
    <n v="221453.43"/>
    <n v="151552.18"/>
    <n v="265216.32"/>
    <n v="180970.58"/>
    <n v="316698.51"/>
    <n v="212927.94"/>
    <n v="372623.9"/>
    <n v="233369.42"/>
    <n v="408396.48"/>
    <n v="252788.44"/>
    <n v="442379.76"/>
  </r>
  <r>
    <n v="5"/>
    <s v="Region V - Midwest"/>
    <x v="33"/>
    <s v="OH"/>
    <x v="236"/>
    <n v="2"/>
    <x v="1"/>
    <n v="84765.73"/>
    <n v="148340.01999999999"/>
    <n v="111233.85"/>
    <n v="194659.23"/>
    <n v="135286.31"/>
    <n v="236751.04"/>
    <n v="166122.06"/>
    <n v="290713.61"/>
    <n v="197153.27"/>
    <n v="345018.23"/>
    <n v="217294.98"/>
    <n v="380266.21"/>
    <n v="235986.52"/>
    <n v="412976.4"/>
  </r>
  <r>
    <n v="5"/>
    <s v="Region V - Midwest"/>
    <x v="33"/>
    <s v="OH"/>
    <x v="236"/>
    <n v="3"/>
    <x v="2"/>
    <n v="73227.64"/>
    <n v="128148.37"/>
    <n v="99537.69"/>
    <n v="174190.96"/>
    <n v="125668.76"/>
    <n v="219920.33"/>
    <n v="165278.57999999999"/>
    <n v="289237.51"/>
    <n v="204573.42"/>
    <n v="358003.49"/>
    <n v="230320.03"/>
    <n v="403060.06"/>
    <n v="255706.68"/>
    <n v="447486.69"/>
  </r>
  <r>
    <n v="5"/>
    <s v="Region V - Midwest"/>
    <x v="33"/>
    <s v="OH"/>
    <x v="236"/>
    <n v="4"/>
    <x v="3"/>
    <n v="82831.399999999994"/>
    <n v="132530.25"/>
    <n v="115963.97"/>
    <n v="185542.35"/>
    <n v="149096.53"/>
    <n v="238554.45"/>
    <n v="198795.37"/>
    <n v="318072.59999999998"/>
    <n v="248494.21"/>
    <n v="397590.75"/>
    <n v="281626.77"/>
    <n v="450602.85"/>
    <n v="314759.34000000003"/>
    <n v="503614.95"/>
  </r>
  <r>
    <n v="5"/>
    <s v="Region V - Midwest"/>
    <x v="33"/>
    <s v="OH"/>
    <x v="237"/>
    <n v="1"/>
    <x v="0"/>
    <n v="96123.5"/>
    <n v="168216.12"/>
    <n v="124587.18"/>
    <n v="218027.56"/>
    <n v="149177.56"/>
    <n v="261060.73"/>
    <n v="178089.08"/>
    <n v="311655.90000000002"/>
    <n v="209504.06"/>
    <n v="366632.1"/>
    <n v="229598.12"/>
    <n v="401796.71"/>
    <n v="248667.27"/>
    <n v="435167.73"/>
  </r>
  <r>
    <n v="5"/>
    <s v="Region V - Midwest"/>
    <x v="33"/>
    <s v="OH"/>
    <x v="237"/>
    <n v="2"/>
    <x v="1"/>
    <n v="83669.61"/>
    <n v="146421.82"/>
    <n v="109730.99"/>
    <n v="192029.23"/>
    <n v="133394.82999999999"/>
    <n v="233440.95"/>
    <n v="163681.60999999999"/>
    <n v="286442.82"/>
    <n v="194197.94"/>
    <n v="339846.39"/>
    <n v="214001.14"/>
    <n v="374501.99"/>
    <n v="232364.42"/>
    <n v="406637.73"/>
  </r>
  <r>
    <n v="5"/>
    <s v="Region V - Midwest"/>
    <x v="33"/>
    <s v="OH"/>
    <x v="237"/>
    <n v="3"/>
    <x v="2"/>
    <n v="72424.639999999999"/>
    <n v="126743.12"/>
    <n v="98502.04"/>
    <n v="172378.57"/>
    <n v="124405.77"/>
    <n v="217710.1"/>
    <n v="163662.31"/>
    <n v="286409.03000000003"/>
    <n v="202613.23"/>
    <n v="354573.15"/>
    <n v="228143.92"/>
    <n v="399251.86"/>
    <n v="253325.34"/>
    <n v="443319.34"/>
  </r>
  <r>
    <n v="5"/>
    <s v="Region V - Midwest"/>
    <x v="33"/>
    <s v="OH"/>
    <x v="237"/>
    <n v="4"/>
    <x v="3"/>
    <n v="81551.12"/>
    <n v="130481.8"/>
    <n v="114171.57"/>
    <n v="182674.52"/>
    <n v="146792.01999999999"/>
    <n v="234867.24"/>
    <n v="195722.7"/>
    <n v="313156.32"/>
    <n v="244653.37"/>
    <n v="391445.4"/>
    <n v="277273.82"/>
    <n v="443638.12"/>
    <n v="309894.27"/>
    <n v="495830.84"/>
  </r>
  <r>
    <n v="5"/>
    <s v="Region V - Midwest"/>
    <x v="33"/>
    <s v="OH"/>
    <x v="238"/>
    <n v="1"/>
    <x v="0"/>
    <n v="94035.63"/>
    <n v="164562.35999999999"/>
    <n v="121913.38"/>
    <n v="213348.41"/>
    <n v="145999.14000000001"/>
    <n v="255498.49"/>
    <n v="174329.91"/>
    <n v="305077.34999999998"/>
    <n v="205107.53"/>
    <n v="358938.18"/>
    <n v="224794.28"/>
    <n v="393390"/>
    <n v="243492.14"/>
    <n v="426111.24"/>
  </r>
  <r>
    <n v="5"/>
    <s v="Region V - Midwest"/>
    <x v="33"/>
    <s v="OH"/>
    <x v="238"/>
    <n v="2"/>
    <x v="1"/>
    <n v="81708.800000000003"/>
    <n v="142990.41"/>
    <n v="107208.78"/>
    <n v="187615.37"/>
    <n v="130377.46"/>
    <n v="228160.55"/>
    <n v="160069.46"/>
    <n v="280121.55"/>
    <n v="189957.6"/>
    <n v="332425.8"/>
    <n v="209356.45"/>
    <n v="366373.79"/>
    <n v="227355.64"/>
    <n v="397872.37"/>
  </r>
  <r>
    <n v="5"/>
    <s v="Region V - Midwest"/>
    <x v="33"/>
    <s v="OH"/>
    <x v="238"/>
    <n v="3"/>
    <x v="2"/>
    <n v="70617.2"/>
    <n v="123580.09"/>
    <n v="96001.13"/>
    <n v="168001.98"/>
    <n v="121213.18"/>
    <n v="212123.06"/>
    <n v="159428.07999999999"/>
    <n v="278999.15000000002"/>
    <n v="197340.5"/>
    <n v="345345.87"/>
    <n v="222183.3"/>
    <n v="388820.78"/>
    <n v="246680.4"/>
    <n v="431690.71"/>
  </r>
  <r>
    <n v="5"/>
    <s v="Region V - Midwest"/>
    <x v="33"/>
    <s v="OH"/>
    <x v="238"/>
    <n v="4"/>
    <x v="3"/>
    <n v="79800.08"/>
    <n v="127680.13"/>
    <n v="111720.11"/>
    <n v="178752.18"/>
    <n v="143640.14000000001"/>
    <n v="229824.23"/>
    <n v="191520.19"/>
    <n v="306432.31"/>
    <n v="239400.24"/>
    <n v="383040.38"/>
    <n v="271320.27"/>
    <n v="434112.43"/>
    <n v="303240.3"/>
    <n v="485184.48"/>
  </r>
  <r>
    <n v="5"/>
    <s v="Region V - Midwest"/>
    <x v="33"/>
    <s v="OH"/>
    <x v="239"/>
    <n v="1"/>
    <x v="0"/>
    <n v="99649.42"/>
    <n v="174386.48"/>
    <n v="129197.41"/>
    <n v="226095.47"/>
    <n v="154726.51999999999"/>
    <n v="270771.40999999997"/>
    <n v="184757.36"/>
    <n v="323325.38"/>
    <n v="217380.69"/>
    <n v="380416.22"/>
    <n v="238248.12"/>
    <n v="416934.21"/>
    <n v="258070.16"/>
    <n v="451622.78"/>
  </r>
  <r>
    <n v="5"/>
    <s v="Region V - Midwest"/>
    <x v="33"/>
    <s v="OH"/>
    <x v="239"/>
    <n v="2"/>
    <x v="1"/>
    <n v="86560.1"/>
    <n v="151480.17000000001"/>
    <n v="113583.26"/>
    <n v="198770.7"/>
    <n v="138138.54999999999"/>
    <n v="241742.47"/>
    <n v="169614.81"/>
    <n v="296825.92"/>
    <n v="201293.65"/>
    <n v="352263.89"/>
    <n v="221855.37"/>
    <n v="388246.9"/>
    <n v="240935.53"/>
    <n v="421637.18"/>
  </r>
  <r>
    <n v="5"/>
    <s v="Region V - Midwest"/>
    <x v="33"/>
    <s v="OH"/>
    <x v="239"/>
    <n v="3"/>
    <x v="2"/>
    <n v="74789.490000000005"/>
    <n v="130881.61"/>
    <n v="101665.26"/>
    <n v="177914.2"/>
    <n v="128358.49"/>
    <n v="224627.36"/>
    <n v="168819.74"/>
    <n v="295434.55"/>
    <n v="208959.79"/>
    <n v="365679.63"/>
    <n v="235260.95"/>
    <n v="411706.66"/>
    <n v="261195.02"/>
    <n v="457091.29"/>
  </r>
  <r>
    <n v="5"/>
    <s v="Region V - Midwest"/>
    <x v="33"/>
    <s v="OH"/>
    <x v="239"/>
    <n v="4"/>
    <x v="3"/>
    <n v="84567.78"/>
    <n v="135308.46"/>
    <n v="118394.9"/>
    <n v="189431.84"/>
    <n v="152222.01"/>
    <n v="243555.22"/>
    <n v="202962.68"/>
    <n v="324740.3"/>
    <n v="253703.35"/>
    <n v="405925.37"/>
    <n v="287530.46999999997"/>
    <n v="460048.75"/>
    <n v="321357.58"/>
    <n v="514172.13"/>
  </r>
  <r>
    <n v="5"/>
    <s v="Region V - Midwest"/>
    <x v="33"/>
    <s v="OH"/>
    <x v="240"/>
    <n v="1"/>
    <x v="0"/>
    <n v="95059.9"/>
    <n v="166354.82"/>
    <n v="123239.67999999999"/>
    <n v="215669.43"/>
    <n v="147586.31"/>
    <n v="258276.04"/>
    <n v="176223.3"/>
    <n v="308390.78000000003"/>
    <n v="207333.9"/>
    <n v="362834.33"/>
    <n v="227233.63"/>
    <n v="397658.85"/>
    <n v="246133"/>
    <n v="430732.75"/>
  </r>
  <r>
    <n v="5"/>
    <s v="Region V - Midwest"/>
    <x v="33"/>
    <s v="OH"/>
    <x v="240"/>
    <n v="2"/>
    <x v="1"/>
    <n v="82605.990000000005"/>
    <n v="144560.48000000001"/>
    <n v="108383.49"/>
    <n v="189671.1"/>
    <n v="131803.57999999999"/>
    <n v="230656.26"/>
    <n v="161815.82999999999"/>
    <n v="283177.71000000002"/>
    <n v="192027.79"/>
    <n v="336048.63"/>
    <n v="211636.64"/>
    <n v="370364.13"/>
    <n v="229830.14"/>
    <n v="402202.75"/>
  </r>
  <r>
    <n v="5"/>
    <s v="Region V - Midwest"/>
    <x v="33"/>
    <s v="OH"/>
    <x v="240"/>
    <n v="3"/>
    <x v="2"/>
    <n v="71398.12"/>
    <n v="124946.71"/>
    <n v="97064.91"/>
    <n v="169863.6"/>
    <n v="122558.04"/>
    <n v="214476.57"/>
    <n v="161198.66"/>
    <n v="282097.65999999997"/>
    <n v="199533.67"/>
    <n v="349183.93"/>
    <n v="224653.76"/>
    <n v="393144.08"/>
    <n v="249424.57"/>
    <n v="436493"/>
  </r>
  <r>
    <n v="5"/>
    <s v="Region V - Midwest"/>
    <x v="33"/>
    <s v="OH"/>
    <x v="240"/>
    <n v="4"/>
    <x v="3"/>
    <n v="80668.27"/>
    <n v="129069.23"/>
    <n v="112935.57"/>
    <n v="180696.92"/>
    <n v="145202.88"/>
    <n v="232324.61"/>
    <n v="193603.84"/>
    <n v="309766.15000000002"/>
    <n v="242004.8"/>
    <n v="387207.69"/>
    <n v="274272.11"/>
    <n v="438835.38"/>
    <n v="306539.40999999997"/>
    <n v="490463.07"/>
  </r>
  <r>
    <n v="5"/>
    <s v="Region V - Midwest"/>
    <x v="33"/>
    <s v="OH"/>
    <x v="241"/>
    <n v="1"/>
    <x v="0"/>
    <n v="96615.96"/>
    <n v="169077.93"/>
    <n v="125239.72"/>
    <n v="219169.52"/>
    <n v="149969.1"/>
    <n v="262445.92"/>
    <n v="179049.58"/>
    <n v="313336.77"/>
    <n v="210645.35"/>
    <n v="368629.37"/>
    <n v="230855.22"/>
    <n v="403996.64"/>
    <n v="250040.99"/>
    <n v="437571.74"/>
  </r>
  <r>
    <n v="5"/>
    <s v="Region V - Midwest"/>
    <x v="33"/>
    <s v="OH"/>
    <x v="241"/>
    <n v="2"/>
    <x v="1"/>
    <n v="84034.98"/>
    <n v="147061.22"/>
    <n v="110231.94"/>
    <n v="192905.9"/>
    <n v="134025.32"/>
    <n v="234544.31"/>
    <n v="164495.1"/>
    <n v="287866.42"/>
    <n v="195183.05"/>
    <n v="341570.34"/>
    <n v="215099.08"/>
    <n v="376423.4"/>
    <n v="233571.78"/>
    <n v="408750.62"/>
  </r>
  <r>
    <n v="5"/>
    <s v="Region V - Midwest"/>
    <x v="33"/>
    <s v="OH"/>
    <x v="241"/>
    <n v="3"/>
    <x v="2"/>
    <n v="72692.31"/>
    <n v="127211.54"/>
    <n v="98847.26"/>
    <n v="172982.7"/>
    <n v="124826.77"/>
    <n v="218446.84"/>
    <n v="164201.06"/>
    <n v="287351.86"/>
    <n v="203266.63"/>
    <n v="355716.6"/>
    <n v="228869.29"/>
    <n v="400521.26"/>
    <n v="254119.12"/>
    <n v="444708.46"/>
  </r>
  <r>
    <n v="5"/>
    <s v="Region V - Midwest"/>
    <x v="33"/>
    <s v="OH"/>
    <x v="241"/>
    <n v="4"/>
    <x v="3"/>
    <n v="81977.88"/>
    <n v="131164.62"/>
    <n v="114769.04"/>
    <n v="183630.46"/>
    <n v="147560.19"/>
    <n v="236096.31"/>
    <n v="196746.92"/>
    <n v="314795.08"/>
    <n v="245933.65"/>
    <n v="393493.85"/>
    <n v="278724.8"/>
    <n v="445959.69"/>
    <n v="311515.96000000002"/>
    <n v="498425.54"/>
  </r>
  <r>
    <n v="5"/>
    <s v="Region V - Midwest"/>
    <x v="33"/>
    <s v="OH"/>
    <x v="18"/>
    <n v="1"/>
    <x v="0"/>
    <n v="97600.89"/>
    <n v="170801.55"/>
    <n v="126544.81"/>
    <n v="221453.43"/>
    <n v="151552.18"/>
    <n v="265216.32"/>
    <n v="180970.58"/>
    <n v="316698.51"/>
    <n v="212927.94"/>
    <n v="372623.9"/>
    <n v="233369.42"/>
    <n v="408396.48"/>
    <n v="252788.44"/>
    <n v="442379.76"/>
  </r>
  <r>
    <n v="5"/>
    <s v="Region V - Midwest"/>
    <x v="33"/>
    <s v="OH"/>
    <x v="18"/>
    <n v="2"/>
    <x v="1"/>
    <n v="84765.73"/>
    <n v="148340.01999999999"/>
    <n v="111233.85"/>
    <n v="194659.23"/>
    <n v="135286.31"/>
    <n v="236751.04"/>
    <n v="166122.06"/>
    <n v="290713.61"/>
    <n v="197153.27"/>
    <n v="345018.23"/>
    <n v="217294.98"/>
    <n v="380266.21"/>
    <n v="235986.52"/>
    <n v="412976.4"/>
  </r>
  <r>
    <n v="5"/>
    <s v="Region V - Midwest"/>
    <x v="33"/>
    <s v="OH"/>
    <x v="18"/>
    <n v="3"/>
    <x v="2"/>
    <n v="73227.64"/>
    <n v="128148.37"/>
    <n v="99537.69"/>
    <n v="174190.96"/>
    <n v="125668.76"/>
    <n v="219920.33"/>
    <n v="165278.57999999999"/>
    <n v="289237.51"/>
    <n v="204573.42"/>
    <n v="358003.49"/>
    <n v="230320.03"/>
    <n v="403060.06"/>
    <n v="255706.68"/>
    <n v="447486.69"/>
  </r>
  <r>
    <n v="5"/>
    <s v="Region V - Midwest"/>
    <x v="33"/>
    <s v="OH"/>
    <x v="18"/>
    <n v="4"/>
    <x v="3"/>
    <n v="82831.399999999994"/>
    <n v="132530.25"/>
    <n v="115963.97"/>
    <n v="185542.35"/>
    <n v="149096.53"/>
    <n v="238554.45"/>
    <n v="198795.37"/>
    <n v="318072.59999999998"/>
    <n v="248494.21"/>
    <n v="397590.75"/>
    <n v="281626.77"/>
    <n v="450602.85"/>
    <n v="314759.34000000003"/>
    <n v="503614.95"/>
  </r>
  <r>
    <n v="5"/>
    <s v="Region V - Midwest"/>
    <x v="33"/>
    <s v="OH"/>
    <x v="242"/>
    <n v="1"/>
    <x v="0"/>
    <n v="103175.34"/>
    <n v="180556.84"/>
    <n v="133807.65"/>
    <n v="234163.39"/>
    <n v="160275.49"/>
    <n v="280482.11"/>
    <n v="191425.64"/>
    <n v="334994.86"/>
    <n v="225257.34"/>
    <n v="394200.34"/>
    <n v="246898.12"/>
    <n v="432071.71"/>
    <n v="267473.06"/>
    <n v="468077.85"/>
  </r>
  <r>
    <n v="5"/>
    <s v="Region V - Midwest"/>
    <x v="33"/>
    <s v="OH"/>
    <x v="242"/>
    <n v="2"/>
    <x v="1"/>
    <n v="89450.59"/>
    <n v="156538.53"/>
    <n v="117435.52"/>
    <n v="205512.17"/>
    <n v="142882.28"/>
    <n v="250043.99"/>
    <n v="175548.02"/>
    <n v="307209.03000000003"/>
    <n v="208389.37"/>
    <n v="364681.4"/>
    <n v="229709.61"/>
    <n v="401991.81"/>
    <n v="249506.65"/>
    <n v="436636.63"/>
  </r>
  <r>
    <n v="5"/>
    <s v="Region V - Midwest"/>
    <x v="33"/>
    <s v="OH"/>
    <x v="242"/>
    <n v="3"/>
    <x v="2"/>
    <n v="77154.34"/>
    <n v="135020.1"/>
    <n v="104828.47"/>
    <n v="183449.83"/>
    <n v="132311.22"/>
    <n v="231544.63"/>
    <n v="173977.18"/>
    <n v="304460.06"/>
    <n v="215306.34"/>
    <n v="376786.1"/>
    <n v="242377.98"/>
    <n v="424161.47"/>
    <n v="269064.71000000002"/>
    <n v="470863.23"/>
  </r>
  <r>
    <n v="5"/>
    <s v="Region V - Midwest"/>
    <x v="33"/>
    <s v="OH"/>
    <x v="242"/>
    <n v="4"/>
    <x v="3"/>
    <n v="87584.45"/>
    <n v="140135.12"/>
    <n v="122618.23"/>
    <n v="196189.16"/>
    <n v="157652"/>
    <n v="252243.21"/>
    <n v="210202.67"/>
    <n v="336324.28"/>
    <n v="262753.34000000003"/>
    <n v="420405.35"/>
    <n v="297787.12"/>
    <n v="476459.4"/>
    <n v="332820.90000000002"/>
    <n v="532513.44999999995"/>
  </r>
  <r>
    <n v="5"/>
    <s v="Region V - Midwest"/>
    <x v="33"/>
    <s v="OH"/>
    <x v="243"/>
    <n v="1"/>
    <x v="0"/>
    <n v="99649.42"/>
    <n v="174386.48"/>
    <n v="129197.41"/>
    <n v="226095.47"/>
    <n v="154726.51999999999"/>
    <n v="270771.40999999997"/>
    <n v="184757.36"/>
    <n v="323325.38"/>
    <n v="217380.69"/>
    <n v="380416.22"/>
    <n v="238248.12"/>
    <n v="416934.21"/>
    <n v="258070.16"/>
    <n v="451622.78"/>
  </r>
  <r>
    <n v="5"/>
    <s v="Region V - Midwest"/>
    <x v="33"/>
    <s v="OH"/>
    <x v="243"/>
    <n v="2"/>
    <x v="1"/>
    <n v="86560.1"/>
    <n v="151480.17000000001"/>
    <n v="113583.26"/>
    <n v="198770.7"/>
    <n v="138138.54999999999"/>
    <n v="241742.47"/>
    <n v="169614.81"/>
    <n v="296825.92"/>
    <n v="201293.65"/>
    <n v="352263.89"/>
    <n v="221855.37"/>
    <n v="388246.9"/>
    <n v="240935.53"/>
    <n v="421637.18"/>
  </r>
  <r>
    <n v="5"/>
    <s v="Region V - Midwest"/>
    <x v="33"/>
    <s v="OH"/>
    <x v="243"/>
    <n v="3"/>
    <x v="2"/>
    <n v="74789.490000000005"/>
    <n v="130881.61"/>
    <n v="101665.26"/>
    <n v="177914.2"/>
    <n v="128358.49"/>
    <n v="224627.36"/>
    <n v="168819.74"/>
    <n v="295434.55"/>
    <n v="208959.79"/>
    <n v="365679.63"/>
    <n v="235260.95"/>
    <n v="411706.66"/>
    <n v="261195.02"/>
    <n v="457091.29"/>
  </r>
  <r>
    <n v="5"/>
    <s v="Region V - Midwest"/>
    <x v="33"/>
    <s v="OH"/>
    <x v="243"/>
    <n v="4"/>
    <x v="3"/>
    <n v="84567.78"/>
    <n v="135308.46"/>
    <n v="118394.9"/>
    <n v="189431.84"/>
    <n v="152222.01"/>
    <n v="243555.22"/>
    <n v="202962.68"/>
    <n v="324740.3"/>
    <n v="253703.35"/>
    <n v="405925.37"/>
    <n v="287530.46999999997"/>
    <n v="460048.75"/>
    <n v="321357.58"/>
    <n v="514172.13"/>
  </r>
  <r>
    <n v="5"/>
    <s v="Region V - Midwest"/>
    <x v="34"/>
    <s v="WI"/>
    <x v="244"/>
    <n v="1"/>
    <x v="0"/>
    <n v="106248.13"/>
    <n v="185934.23"/>
    <n v="137786.54"/>
    <n v="241126.45"/>
    <n v="165037"/>
    <n v="288814.75"/>
    <n v="197105.81"/>
    <n v="344935.16"/>
    <n v="231936.46"/>
    <n v="405888.81"/>
    <n v="254216.16"/>
    <n v="444878.29"/>
    <n v="275395.64"/>
    <n v="481942.37"/>
  </r>
  <r>
    <n v="5"/>
    <s v="Region V - Midwest"/>
    <x v="34"/>
    <s v="WI"/>
    <x v="244"/>
    <n v="2"/>
    <x v="1"/>
    <n v="92142.14"/>
    <n v="161248.75"/>
    <n v="120959.64"/>
    <n v="211679.35999999999"/>
    <n v="147160.64000000001"/>
    <n v="257531.12"/>
    <n v="180787.14"/>
    <n v="316377.5"/>
    <n v="214599.94"/>
    <n v="375549.9"/>
    <n v="236550.19"/>
    <n v="413962.84"/>
    <n v="256930.16"/>
    <n v="449627.79"/>
  </r>
  <r>
    <n v="5"/>
    <s v="Region V - Midwest"/>
    <x v="34"/>
    <s v="WI"/>
    <x v="244"/>
    <n v="3"/>
    <x v="2"/>
    <n v="79497.119999999995"/>
    <n v="139119.96"/>
    <n v="108019.82"/>
    <n v="189034.68"/>
    <n v="136345.81"/>
    <n v="238605.17"/>
    <n v="179288.92"/>
    <n v="313755.62"/>
    <n v="221885.88"/>
    <n v="388300.29"/>
    <n v="249789.35"/>
    <n v="437131.36"/>
    <n v="277297.21000000002"/>
    <n v="485270.12"/>
  </r>
  <r>
    <n v="5"/>
    <s v="Region V - Midwest"/>
    <x v="34"/>
    <s v="WI"/>
    <x v="244"/>
    <n v="4"/>
    <x v="3"/>
    <n v="90189.02"/>
    <n v="144302.43"/>
    <n v="126264.62"/>
    <n v="202023.4"/>
    <n v="162340.23000000001"/>
    <n v="259744.37"/>
    <n v="216453.64"/>
    <n v="346325.82"/>
    <n v="270567.05"/>
    <n v="432907.28"/>
    <n v="306642.65000000002"/>
    <n v="490628.25"/>
    <n v="342718.26"/>
    <n v="548349.22"/>
  </r>
  <r>
    <n v="5"/>
    <s v="Region V - Midwest"/>
    <x v="34"/>
    <s v="WI"/>
    <x v="245"/>
    <n v="1"/>
    <x v="0"/>
    <n v="106819.27"/>
    <n v="186933.72"/>
    <n v="138481.5"/>
    <n v="242342.62"/>
    <n v="165836.71"/>
    <n v="290214.24"/>
    <n v="198011.09"/>
    <n v="346519.41"/>
    <n v="232965.32"/>
    <n v="407689.31"/>
    <n v="255323.56"/>
    <n v="446816.23"/>
    <n v="276556.19"/>
    <n v="483973.34"/>
  </r>
  <r>
    <n v="5"/>
    <s v="Region V - Midwest"/>
    <x v="34"/>
    <s v="WI"/>
    <x v="245"/>
    <n v="2"/>
    <x v="1"/>
    <n v="92840.39"/>
    <n v="162470.69"/>
    <n v="121806.19"/>
    <n v="213160.83"/>
    <n v="148121.4"/>
    <n v="259212.45"/>
    <n v="181839.44"/>
    <n v="318219.02"/>
    <n v="215784.98"/>
    <n v="377623.72"/>
    <n v="237816.74"/>
    <n v="416179.3"/>
    <n v="258257.07"/>
    <n v="451949.88"/>
  </r>
  <r>
    <n v="5"/>
    <s v="Region V - Midwest"/>
    <x v="34"/>
    <s v="WI"/>
    <x v="245"/>
    <n v="3"/>
    <x v="2"/>
    <n v="80255.97"/>
    <n v="140447.95000000001"/>
    <n v="109111.72"/>
    <n v="190945.52"/>
    <n v="137772.54999999999"/>
    <n v="241101.96"/>
    <n v="181213.81"/>
    <n v="317124.15999999997"/>
    <n v="224312.04"/>
    <n v="392546.06"/>
    <n v="252554.14"/>
    <n v="441969.74"/>
    <n v="280404.2"/>
    <n v="490707.35"/>
  </r>
  <r>
    <n v="5"/>
    <s v="Region V - Midwest"/>
    <x v="34"/>
    <s v="WI"/>
    <x v="245"/>
    <n v="4"/>
    <x v="3"/>
    <n v="90645.11"/>
    <n v="145032.18"/>
    <n v="126903.16"/>
    <n v="203045.05"/>
    <n v="163161.20000000001"/>
    <n v="261057.92000000001"/>
    <n v="217548.27"/>
    <n v="348077.23"/>
    <n v="271935.33"/>
    <n v="435096.54"/>
    <n v="308193.38"/>
    <n v="493109.41"/>
    <n v="344451.42"/>
    <n v="551122.28"/>
  </r>
  <r>
    <n v="5"/>
    <s v="Region V - Midwest"/>
    <x v="34"/>
    <s v="WI"/>
    <x v="246"/>
    <n v="1"/>
    <x v="0"/>
    <n v="108079.56"/>
    <n v="189139.22"/>
    <n v="139935.01999999999"/>
    <n v="244886.29"/>
    <n v="167448.38"/>
    <n v="293034.65999999997"/>
    <n v="199738.83"/>
    <n v="349542.96"/>
    <n v="234854.36"/>
    <n v="410995.14"/>
    <n v="257313.78"/>
    <n v="450299.11"/>
    <n v="278557.53000000003"/>
    <n v="487475.68"/>
  </r>
  <r>
    <n v="5"/>
    <s v="Region V - Midwest"/>
    <x v="34"/>
    <s v="WI"/>
    <x v="246"/>
    <n v="2"/>
    <x v="1"/>
    <n v="94736.22"/>
    <n v="165788.39000000001"/>
    <n v="124017.68"/>
    <n v="217030.94"/>
    <n v="150538.31"/>
    <n v="263442.05"/>
    <n v="184302.26"/>
    <n v="322528.95"/>
    <n v="218454.95"/>
    <n v="382296.17"/>
    <n v="240602.72"/>
    <n v="421054.77"/>
    <n v="261090.19"/>
    <n v="456907.83"/>
  </r>
  <r>
    <n v="5"/>
    <s v="Region V - Midwest"/>
    <x v="34"/>
    <s v="WI"/>
    <x v="246"/>
    <n v="3"/>
    <x v="2"/>
    <n v="82510.45"/>
    <n v="144393.29"/>
    <n v="112415.57"/>
    <n v="196727.25"/>
    <n v="142134.62"/>
    <n v="248735.58"/>
    <n v="187142.76"/>
    <n v="327499.84000000003"/>
    <n v="231823.47"/>
    <n v="405691.07"/>
    <n v="261142.83"/>
    <n v="456999.95"/>
    <n v="290087.96999999997"/>
    <n v="507653.94"/>
  </r>
  <r>
    <n v="5"/>
    <s v="Region V - Midwest"/>
    <x v="34"/>
    <s v="WI"/>
    <x v="246"/>
    <n v="4"/>
    <x v="3"/>
    <n v="91601.3"/>
    <n v="146562.07999999999"/>
    <n v="128241.82"/>
    <n v="205186.92"/>
    <n v="164882.34"/>
    <n v="263811.75"/>
    <n v="219843.12"/>
    <n v="351749"/>
    <n v="274803.90000000002"/>
    <n v="439686.25"/>
    <n v="311444.42"/>
    <n v="498311.08"/>
    <n v="348084.94"/>
    <n v="556935.92000000004"/>
  </r>
  <r>
    <n v="5"/>
    <s v="Region V - Midwest"/>
    <x v="34"/>
    <s v="WI"/>
    <x v="247"/>
    <n v="1"/>
    <x v="0"/>
    <n v="113043.53"/>
    <n v="197826.18"/>
    <n v="146481.70000000001"/>
    <n v="256342.97"/>
    <n v="175367.89"/>
    <n v="306893.82"/>
    <n v="209316.22"/>
    <n v="366303.39"/>
    <n v="246211.13"/>
    <n v="430869.47"/>
    <n v="269809.94"/>
    <n v="472167.4"/>
    <n v="292188.19"/>
    <n v="511329.34"/>
  </r>
  <r>
    <n v="5"/>
    <s v="Region V - Midwest"/>
    <x v="34"/>
    <s v="WI"/>
    <x v="247"/>
    <n v="2"/>
    <x v="1"/>
    <n v="98556.39"/>
    <n v="172473.68"/>
    <n v="129200.01"/>
    <n v="226100.02"/>
    <n v="157008.39000000001"/>
    <n v="274764.69"/>
    <n v="192556.51"/>
    <n v="336973.89"/>
    <n v="228406.05"/>
    <n v="399710.59"/>
    <n v="251666.51"/>
    <n v="440416.4"/>
    <n v="273223.65000000002"/>
    <n v="478141.39"/>
  </r>
  <r>
    <n v="5"/>
    <s v="Region V - Midwest"/>
    <x v="34"/>
    <s v="WI"/>
    <x v="247"/>
    <n v="3"/>
    <x v="2"/>
    <n v="85432.71"/>
    <n v="149507.25"/>
    <n v="116241.1"/>
    <n v="203421.93"/>
    <n v="146847.47"/>
    <n v="256983.08"/>
    <n v="193223.42"/>
    <n v="338140.99"/>
    <n v="239243.86"/>
    <n v="418676.76"/>
    <n v="269416.28999999998"/>
    <n v="471478.5"/>
    <n v="299182.42"/>
    <n v="523569.23"/>
  </r>
  <r>
    <n v="5"/>
    <s v="Region V - Midwest"/>
    <x v="34"/>
    <s v="WI"/>
    <x v="247"/>
    <n v="4"/>
    <x v="3"/>
    <n v="95883.58"/>
    <n v="153413.73000000001"/>
    <n v="134237.01999999999"/>
    <n v="214779.23"/>
    <n v="172590.45"/>
    <n v="276144.71999999997"/>
    <n v="230120.6"/>
    <n v="368192.96"/>
    <n v="287650.75"/>
    <n v="460241.2"/>
    <n v="326004.18"/>
    <n v="521606.7"/>
    <n v="364357.61"/>
    <n v="582972.18999999994"/>
  </r>
  <r>
    <n v="5"/>
    <s v="Region V - Midwest"/>
    <x v="34"/>
    <s v="WI"/>
    <x v="248"/>
    <n v="1"/>
    <x v="0"/>
    <n v="105676.99"/>
    <n v="184934.73"/>
    <n v="137091.57999999999"/>
    <n v="239910.27"/>
    <n v="164237.28"/>
    <n v="287415.25"/>
    <n v="196200.52"/>
    <n v="343350.9"/>
    <n v="230907.6"/>
    <n v="404088.3"/>
    <n v="253108.76"/>
    <n v="442940.33"/>
    <n v="274235.08"/>
    <n v="479911.39"/>
  </r>
  <r>
    <n v="5"/>
    <s v="Region V - Midwest"/>
    <x v="34"/>
    <s v="WI"/>
    <x v="248"/>
    <n v="2"/>
    <x v="1"/>
    <n v="91443.88"/>
    <n v="160026.79999999999"/>
    <n v="120113.08"/>
    <n v="210197.89"/>
    <n v="146199.88"/>
    <n v="255849.79"/>
    <n v="179734.84"/>
    <n v="314535.96000000002"/>
    <n v="213414.89"/>
    <n v="373476.06"/>
    <n v="235283.64"/>
    <n v="411746.37"/>
    <n v="255603.25"/>
    <n v="447305.68"/>
  </r>
  <r>
    <n v="5"/>
    <s v="Region V - Midwest"/>
    <x v="34"/>
    <s v="WI"/>
    <x v="248"/>
    <n v="3"/>
    <x v="2"/>
    <n v="78738.27"/>
    <n v="137791.96"/>
    <n v="106927.91"/>
    <n v="187123.83"/>
    <n v="134919.07"/>
    <n v="236108.37"/>
    <n v="177364.03"/>
    <n v="310387.05"/>
    <n v="219459.72"/>
    <n v="384054.51"/>
    <n v="247024.55"/>
    <n v="432292.96"/>
    <n v="274190.21000000002"/>
    <n v="479832.87"/>
  </r>
  <r>
    <n v="5"/>
    <s v="Region V - Midwest"/>
    <x v="34"/>
    <s v="WI"/>
    <x v="248"/>
    <n v="4"/>
    <x v="3"/>
    <n v="89732.92"/>
    <n v="143572.67000000001"/>
    <n v="125626.08"/>
    <n v="201001.74"/>
    <n v="161519.25"/>
    <n v="258430.8"/>
    <n v="215359"/>
    <n v="344574.41"/>
    <n v="269198.75"/>
    <n v="430718.01"/>
    <n v="305091.92"/>
    <n v="488147.07"/>
    <n v="340985.08"/>
    <n v="545576.14"/>
  </r>
  <r>
    <n v="5"/>
    <s v="Region V - Midwest"/>
    <x v="34"/>
    <s v="WI"/>
    <x v="249"/>
    <n v="1"/>
    <x v="0"/>
    <n v="108414.67"/>
    <n v="189725.68"/>
    <n v="140502.75"/>
    <n v="245879.82"/>
    <n v="168223.59"/>
    <n v="294391.28000000003"/>
    <n v="200809.77"/>
    <n v="351417.09"/>
    <n v="236220.55"/>
    <n v="413385.96"/>
    <n v="258870.3"/>
    <n v="453023.03"/>
    <n v="280357.61"/>
    <n v="490625.81"/>
  </r>
  <r>
    <n v="5"/>
    <s v="Region V - Midwest"/>
    <x v="34"/>
    <s v="WI"/>
    <x v="249"/>
    <n v="2"/>
    <x v="1"/>
    <n v="94435.83"/>
    <n v="165262.71"/>
    <n v="123827.44"/>
    <n v="216698.02"/>
    <n v="150508.28"/>
    <n v="263389.49"/>
    <n v="184638.11"/>
    <n v="323116.7"/>
    <n v="219040.21"/>
    <n v="383320.37"/>
    <n v="241363.48"/>
    <n v="422386.09"/>
    <n v="262058.48"/>
    <n v="458602.35"/>
  </r>
  <r>
    <n v="5"/>
    <s v="Region V - Midwest"/>
    <x v="34"/>
    <s v="WI"/>
    <x v="249"/>
    <n v="3"/>
    <x v="2"/>
    <n v="81795.75"/>
    <n v="143142.56"/>
    <n v="111267.41"/>
    <n v="194717.97"/>
    <n v="140544.14000000001"/>
    <n v="245952.25"/>
    <n v="184909.27"/>
    <n v="323591.23"/>
    <n v="228931.37"/>
    <n v="400629.89"/>
    <n v="257789.38"/>
    <n v="451131.41"/>
    <n v="286255.34999999998"/>
    <n v="500946.86"/>
  </r>
  <r>
    <n v="5"/>
    <s v="Region V - Midwest"/>
    <x v="34"/>
    <s v="WI"/>
    <x v="249"/>
    <n v="4"/>
    <x v="3"/>
    <n v="91969.4"/>
    <n v="147151.03"/>
    <n v="128757.15"/>
    <n v="206011.45"/>
    <n v="165544.91"/>
    <n v="264871.86"/>
    <n v="220726.55"/>
    <n v="353162.48"/>
    <n v="275908.19"/>
    <n v="441453.1"/>
    <n v="312695.94"/>
    <n v="500313.52"/>
    <n v="349483.7"/>
    <n v="559173.93000000005"/>
  </r>
  <r>
    <n v="5"/>
    <s v="Region V - Midwest"/>
    <x v="34"/>
    <s v="WI"/>
    <x v="250"/>
    <n v="1"/>
    <x v="0"/>
    <n v="110088.76"/>
    <n v="192655.32"/>
    <n v="142566.43"/>
    <n v="249491.24"/>
    <n v="170618.65"/>
    <n v="298582.63"/>
    <n v="203553.24"/>
    <n v="356218.17"/>
    <n v="239363.35"/>
    <n v="418885.87"/>
    <n v="262267.34999999998"/>
    <n v="458967.86"/>
    <n v="283945.86"/>
    <n v="496905.26"/>
  </r>
  <r>
    <n v="5"/>
    <s v="Region V - Midwest"/>
    <x v="34"/>
    <s v="WI"/>
    <x v="250"/>
    <n v="2"/>
    <x v="1"/>
    <n v="96364.160000000003"/>
    <n v="168637.28"/>
    <n v="126194.3"/>
    <n v="220840.02"/>
    <n v="153225.43"/>
    <n v="268144.51"/>
    <n v="187675.62"/>
    <n v="328432.33"/>
    <n v="222495.39"/>
    <n v="389366.92"/>
    <n v="245078.84"/>
    <n v="428887.97"/>
    <n v="265979.45"/>
    <n v="465464.05"/>
  </r>
  <r>
    <n v="5"/>
    <s v="Region V - Midwest"/>
    <x v="34"/>
    <s v="WI"/>
    <x v="250"/>
    <n v="3"/>
    <x v="2"/>
    <n v="83826.720000000001"/>
    <n v="146696.75"/>
    <n v="114169.8"/>
    <n v="199797.14"/>
    <n v="144321.49"/>
    <n v="252562.61"/>
    <n v="189990.88"/>
    <n v="332484.03999999998"/>
    <n v="235323.47"/>
    <n v="411816.07"/>
    <n v="265064.05"/>
    <n v="463862.09"/>
    <n v="294419.73"/>
    <n v="515234.52"/>
  </r>
  <r>
    <n v="5"/>
    <s v="Region V - Midwest"/>
    <x v="34"/>
    <s v="WI"/>
    <x v="250"/>
    <n v="4"/>
    <x v="3"/>
    <n v="93323.02"/>
    <n v="149316.82999999999"/>
    <n v="130652.23"/>
    <n v="209043.57"/>
    <n v="167981.44"/>
    <n v="268770.3"/>
    <n v="223975.25"/>
    <n v="358360.4"/>
    <n v="279969.06"/>
    <n v="447950.5"/>
    <n v="317298.27"/>
    <n v="507677.24"/>
    <n v="354627.48"/>
    <n v="567403.97"/>
  </r>
  <r>
    <n v="5"/>
    <s v="Region V - Midwest"/>
    <x v="34"/>
    <s v="WI"/>
    <x v="251"/>
    <n v="1"/>
    <x v="0"/>
    <n v="102229.74"/>
    <n v="178902.05"/>
    <n v="132523.76"/>
    <n v="231916.57"/>
    <n v="158696.48000000001"/>
    <n v="277718.84999999998"/>
    <n v="189477.03"/>
    <n v="331584.78999999998"/>
    <n v="222918.52"/>
    <n v="390107.4"/>
    <n v="244309.06"/>
    <n v="427540.85"/>
    <n v="264619.01"/>
    <n v="463083.28"/>
  </r>
  <r>
    <n v="5"/>
    <s v="Region V - Midwest"/>
    <x v="34"/>
    <s v="WI"/>
    <x v="251"/>
    <n v="2"/>
    <x v="1"/>
    <n v="88886.28"/>
    <n v="155550.99"/>
    <n v="116606.41"/>
    <n v="204061.22"/>
    <n v="141786.42000000001"/>
    <n v="248126.23"/>
    <n v="174040.45"/>
    <n v="304570.78999999998"/>
    <n v="206519.1"/>
    <n v="361408.43"/>
    <n v="227598"/>
    <n v="398296.5"/>
    <n v="247151.67"/>
    <n v="432515.43"/>
  </r>
  <r>
    <n v="5"/>
    <s v="Region V - Midwest"/>
    <x v="34"/>
    <s v="WI"/>
    <x v="251"/>
    <n v="3"/>
    <x v="2"/>
    <n v="76864.600000000006"/>
    <n v="134513.04999999999"/>
    <n v="104511.38"/>
    <n v="182894.91"/>
    <n v="131972.09"/>
    <n v="230951.15"/>
    <n v="173592.72"/>
    <n v="303787.26"/>
    <n v="214885.91"/>
    <n v="376050.35"/>
    <n v="241946.94"/>
    <n v="423407.14"/>
    <n v="268633.74"/>
    <n v="470109.04"/>
  </r>
  <r>
    <n v="5"/>
    <s v="Region V - Midwest"/>
    <x v="34"/>
    <s v="WI"/>
    <x v="251"/>
    <n v="4"/>
    <x v="3"/>
    <n v="86745.59"/>
    <n v="138792.94"/>
    <n v="121443.82"/>
    <n v="194310.12"/>
    <n v="156142.06"/>
    <n v="249827.3"/>
    <n v="208189.41"/>
    <n v="333103.07"/>
    <n v="260236.77"/>
    <n v="416378.83"/>
    <n v="294935"/>
    <n v="471896.01"/>
    <n v="329633.24"/>
    <n v="527413.18999999994"/>
  </r>
  <r>
    <n v="5"/>
    <s v="Region V - Midwest"/>
    <x v="34"/>
    <s v="WI"/>
    <x v="252"/>
    <n v="1"/>
    <x v="0"/>
    <n v="109438.94"/>
    <n v="191518.14"/>
    <n v="141829.04999999999"/>
    <n v="248200.84"/>
    <n v="169810.76"/>
    <n v="297168.82"/>
    <n v="202703.15"/>
    <n v="354730.52"/>
    <n v="238446.92"/>
    <n v="417282.11"/>
    <n v="261309.65"/>
    <n v="457291.88"/>
    <n v="282998.46000000002"/>
    <n v="495247.31"/>
  </r>
  <r>
    <n v="5"/>
    <s v="Region V - Midwest"/>
    <x v="34"/>
    <s v="WI"/>
    <x v="252"/>
    <n v="2"/>
    <x v="1"/>
    <n v="95333.02"/>
    <n v="166832.78"/>
    <n v="125002.14"/>
    <n v="218753.75"/>
    <n v="151934.39999999999"/>
    <n v="265885.2"/>
    <n v="186384.49"/>
    <n v="326172.84999999998"/>
    <n v="221110.39999999999"/>
    <n v="386943.2"/>
    <n v="243643.67"/>
    <n v="426376.43"/>
    <n v="264532.99"/>
    <n v="462932.73"/>
  </r>
  <r>
    <n v="5"/>
    <s v="Region V - Midwest"/>
    <x v="34"/>
    <s v="WI"/>
    <x v="252"/>
    <n v="3"/>
    <x v="2"/>
    <n v="82576.67"/>
    <n v="144509.18"/>
    <n v="112331.19"/>
    <n v="196579.59"/>
    <n v="141889.01"/>
    <n v="248305.76"/>
    <n v="186679.85"/>
    <n v="326689.74"/>
    <n v="231124.54"/>
    <n v="404467.95"/>
    <n v="260259.83"/>
    <n v="455454.7"/>
    <n v="288999.51"/>
    <n v="505749.15"/>
  </r>
  <r>
    <n v="5"/>
    <s v="Region V - Midwest"/>
    <x v="34"/>
    <s v="WI"/>
    <x v="252"/>
    <n v="4"/>
    <x v="3"/>
    <n v="92837.58"/>
    <n v="148540.14000000001"/>
    <n v="129972.62"/>
    <n v="207956.19"/>
    <n v="167107.65"/>
    <n v="267372.25"/>
    <n v="222810.2"/>
    <n v="356496.33"/>
    <n v="278512.75"/>
    <n v="445620.41"/>
    <n v="315647.78000000003"/>
    <n v="505036.46"/>
    <n v="352782.82"/>
    <n v="564452.52"/>
  </r>
  <r>
    <n v="5"/>
    <s v="Region V - Midwest"/>
    <x v="34"/>
    <s v="WI"/>
    <x v="253"/>
    <n v="1"/>
    <x v="0"/>
    <n v="101697.94"/>
    <n v="177971.4"/>
    <n v="131850"/>
    <n v="230737.51"/>
    <n v="157900.85999999999"/>
    <n v="276326.5"/>
    <n v="188544.13"/>
    <n v="329952.23"/>
    <n v="221833.44"/>
    <n v="388208.52"/>
    <n v="243126.81"/>
    <n v="425471.92"/>
    <n v="263351.88"/>
    <n v="460865.79"/>
  </r>
  <r>
    <n v="5"/>
    <s v="Region V - Midwest"/>
    <x v="34"/>
    <s v="WI"/>
    <x v="253"/>
    <n v="2"/>
    <x v="1"/>
    <n v="88354.47"/>
    <n v="154620.32"/>
    <n v="115932.66"/>
    <n v="202882.16"/>
    <n v="140990.79"/>
    <n v="246733.89"/>
    <n v="173107.56"/>
    <n v="302938.23"/>
    <n v="205434.03"/>
    <n v="359509.55"/>
    <n v="226415.76"/>
    <n v="396227.57"/>
    <n v="245884.54"/>
    <n v="430297.94"/>
  </r>
  <r>
    <n v="5"/>
    <s v="Region V - Midwest"/>
    <x v="34"/>
    <s v="WI"/>
    <x v="253"/>
    <n v="3"/>
    <x v="2"/>
    <n v="76351.34"/>
    <n v="133614.85"/>
    <n v="103792.82"/>
    <n v="181637.43"/>
    <n v="131048.22"/>
    <n v="229334.39"/>
    <n v="172360.9"/>
    <n v="301631.58"/>
    <n v="213346.14"/>
    <n v="373355.74"/>
    <n v="240201.86"/>
    <n v="420353.25"/>
    <n v="266683.34999999998"/>
    <n v="466695.87"/>
  </r>
  <r>
    <n v="5"/>
    <s v="Region V - Midwest"/>
    <x v="34"/>
    <s v="WI"/>
    <x v="253"/>
    <n v="4"/>
    <x v="3"/>
    <n v="86304.16"/>
    <n v="138086.66"/>
    <n v="120825.83"/>
    <n v="193321.32"/>
    <n v="155347.49"/>
    <n v="248555.99"/>
    <n v="207129.99"/>
    <n v="331407.98"/>
    <n v="258912.48"/>
    <n v="414259.98"/>
    <n v="293434.15000000002"/>
    <n v="469494.64"/>
    <n v="327955.81"/>
    <n v="524729.31000000006"/>
  </r>
  <r>
    <n v="5"/>
    <s v="Region V - Midwest"/>
    <x v="34"/>
    <s v="WI"/>
    <x v="254"/>
    <n v="1"/>
    <x v="0"/>
    <n v="102722.21"/>
    <n v="179763.86"/>
    <n v="133176.29999999999"/>
    <n v="233058.53"/>
    <n v="159488.03"/>
    <n v="279104.03999999998"/>
    <n v="190437.52"/>
    <n v="333265.65999999997"/>
    <n v="224059.81"/>
    <n v="392104.67"/>
    <n v="245566.15"/>
    <n v="429740.77"/>
    <n v="265992.74"/>
    <n v="465487.29"/>
  </r>
  <r>
    <n v="5"/>
    <s v="Region V - Midwest"/>
    <x v="34"/>
    <s v="WI"/>
    <x v="254"/>
    <n v="2"/>
    <x v="1"/>
    <n v="89251.65"/>
    <n v="156190.39000000001"/>
    <n v="117107.36"/>
    <n v="204937.89"/>
    <n v="142416.91"/>
    <n v="249229.6"/>
    <n v="174853.93"/>
    <n v="305994.38"/>
    <n v="207504.22"/>
    <n v="363132.38"/>
    <n v="228695.95"/>
    <n v="400217.91"/>
    <n v="248359.04000000001"/>
    <n v="434628.32"/>
  </r>
  <r>
    <n v="5"/>
    <s v="Region V - Midwest"/>
    <x v="34"/>
    <s v="WI"/>
    <x v="254"/>
    <n v="3"/>
    <x v="2"/>
    <n v="77132.27"/>
    <n v="134981.46"/>
    <n v="104856.6"/>
    <n v="183499.04"/>
    <n v="132393.07999999999"/>
    <n v="231687.9"/>
    <n v="174131.48"/>
    <n v="304730.09000000003"/>
    <n v="215539.31"/>
    <n v="377193.8"/>
    <n v="242672.31"/>
    <n v="424676.54"/>
    <n v="269427.52"/>
    <n v="471498.15"/>
  </r>
  <r>
    <n v="5"/>
    <s v="Region V - Midwest"/>
    <x v="34"/>
    <s v="WI"/>
    <x v="254"/>
    <n v="4"/>
    <x v="3"/>
    <n v="87172.35"/>
    <n v="139475.76"/>
    <n v="122041.29"/>
    <n v="195266.07"/>
    <n v="156910.23000000001"/>
    <n v="251056.37"/>
    <n v="209213.64"/>
    <n v="334741.83"/>
    <n v="261517.05"/>
    <n v="418427.28"/>
    <n v="296385.99"/>
    <n v="474217.59"/>
    <n v="331254.93"/>
    <n v="530007.89"/>
  </r>
  <r>
    <n v="6"/>
    <s v="Region VI - Midsouth"/>
    <x v="35"/>
    <s v="AR"/>
    <x v="175"/>
    <n v="1"/>
    <x v="0"/>
    <n v="84777.91"/>
    <n v="148361.35"/>
    <n v="109955.49"/>
    <n v="192422.1"/>
    <n v="131710.53"/>
    <n v="230493.42"/>
    <n v="157317"/>
    <n v="275304.76"/>
    <n v="185126.38"/>
    <n v="323971.15999999997"/>
    <n v="202914.99"/>
    <n v="355101.24"/>
    <n v="219830.96"/>
    <n v="384704.19"/>
  </r>
  <r>
    <n v="6"/>
    <s v="Region VI - Midsouth"/>
    <x v="35"/>
    <s v="AR"/>
    <x v="175"/>
    <n v="2"/>
    <x v="1"/>
    <n v="73467.7"/>
    <n v="128568.47"/>
    <n v="96463.64"/>
    <n v="168811.38"/>
    <n v="117377.23"/>
    <n v="205410.16"/>
    <n v="144232.67000000001"/>
    <n v="252407.17"/>
    <n v="171225.92"/>
    <n v="299645.36"/>
    <n v="188750.39"/>
    <n v="330313.18"/>
    <n v="205025.31"/>
    <n v="358794.3"/>
  </r>
  <r>
    <n v="6"/>
    <s v="Region VI - Midsouth"/>
    <x v="35"/>
    <s v="AR"/>
    <x v="175"/>
    <n v="3"/>
    <x v="2"/>
    <n v="63343.27"/>
    <n v="110850.72"/>
    <n v="86053.759999999995"/>
    <n v="150594.07"/>
    <n v="108606.52"/>
    <n v="190061.42"/>
    <n v="142799.79"/>
    <n v="249899.63"/>
    <n v="176715.51"/>
    <n v="309252.14"/>
    <n v="198929.5"/>
    <n v="348126.62"/>
    <n v="220826.28"/>
    <n v="386446"/>
  </r>
  <r>
    <n v="6"/>
    <s v="Region VI - Midsouth"/>
    <x v="35"/>
    <s v="AR"/>
    <x v="175"/>
    <n v="4"/>
    <x v="3"/>
    <n v="71971.7"/>
    <n v="115154.73"/>
    <n v="100760.39"/>
    <n v="161216.62"/>
    <n v="129549.07"/>
    <n v="207278.51"/>
    <n v="172732.09"/>
    <n v="276371.34999999998"/>
    <n v="215915.11"/>
    <n v="345464.19"/>
    <n v="244703.79"/>
    <n v="391526.08"/>
    <n v="273492.47999999998"/>
    <n v="437587.97"/>
  </r>
  <r>
    <n v="6"/>
    <s v="Region VI - Midsouth"/>
    <x v="35"/>
    <s v="AR"/>
    <x v="255"/>
    <n v="1"/>
    <x v="0"/>
    <n v="84521.48"/>
    <n v="147912.59"/>
    <n v="109430.18"/>
    <n v="191502.81"/>
    <n v="130943.49"/>
    <n v="229151.11"/>
    <n v="156190.87"/>
    <n v="273334.02"/>
    <n v="183647.76"/>
    <n v="321383.59000000003"/>
    <n v="201208.78"/>
    <n v="352115.37"/>
    <n v="217817.74"/>
    <n v="381181.04"/>
  </r>
  <r>
    <n v="6"/>
    <s v="Region VI - Midsouth"/>
    <x v="35"/>
    <s v="AR"/>
    <x v="255"/>
    <n v="2"/>
    <x v="1"/>
    <n v="74100.97"/>
    <n v="129676.7"/>
    <n v="96999.49"/>
    <n v="169749.11"/>
    <n v="117737.54"/>
    <n v="206040.69"/>
    <n v="144135.64000000001"/>
    <n v="252237.37"/>
    <n v="170840.6"/>
    <n v="298971.06"/>
    <n v="188158.25"/>
    <n v="329276.93"/>
    <n v="204176.58"/>
    <n v="357309.01"/>
  </r>
  <r>
    <n v="6"/>
    <s v="Region VI - Midsouth"/>
    <x v="35"/>
    <s v="AR"/>
    <x v="255"/>
    <n v="3"/>
    <x v="2"/>
    <n v="64549.16"/>
    <n v="112961.04"/>
    <n v="87948.61"/>
    <n v="153910.07"/>
    <n v="111202.74"/>
    <n v="194604.79999999999"/>
    <n v="146419.42000000001"/>
    <n v="256233.98"/>
    <n v="181380.38"/>
    <n v="317415.65999999997"/>
    <n v="204322.38"/>
    <n v="357564.15999999997"/>
    <n v="226972.12"/>
    <n v="397201.22"/>
  </r>
  <r>
    <n v="6"/>
    <s v="Region VI - Midsouth"/>
    <x v="35"/>
    <s v="AR"/>
    <x v="255"/>
    <n v="4"/>
    <x v="3"/>
    <n v="71632.95"/>
    <n v="114612.72"/>
    <n v="100286.13"/>
    <n v="160457.81"/>
    <n v="128939.31"/>
    <n v="206302.9"/>
    <n v="171919.08"/>
    <n v="275070.53000000003"/>
    <n v="214898.85"/>
    <n v="343838.17"/>
    <n v="243552.03"/>
    <n v="389683.25"/>
    <n v="272205.21000000002"/>
    <n v="435528.34"/>
  </r>
  <r>
    <n v="6"/>
    <s v="Region VI - Midsouth"/>
    <x v="35"/>
    <s v="AR"/>
    <x v="256"/>
    <n v="1"/>
    <x v="0"/>
    <n v="83714.31"/>
    <n v="146500.04999999999"/>
    <n v="108607.99"/>
    <n v="190063.98"/>
    <n v="130119.27"/>
    <n v="227708.73"/>
    <n v="155451.22"/>
    <n v="272039.64"/>
    <n v="182956.22"/>
    <n v="320173.39"/>
    <n v="200550.5"/>
    <n v="350963.38"/>
    <n v="217296.69"/>
    <n v="380269.21"/>
  </r>
  <r>
    <n v="6"/>
    <s v="Region VI - Midsouth"/>
    <x v="35"/>
    <s v="AR"/>
    <x v="256"/>
    <n v="2"/>
    <x v="1"/>
    <n v="72404.070000000007"/>
    <n v="126707.13"/>
    <n v="95116.14"/>
    <n v="166453.25"/>
    <n v="115785.98"/>
    <n v="202625.46"/>
    <n v="142366.89000000001"/>
    <n v="249142.05"/>
    <n v="169055.77"/>
    <n v="295847.59999999998"/>
    <n v="186385.89"/>
    <n v="326175.31"/>
    <n v="202491.04"/>
    <n v="354359.32"/>
  </r>
  <r>
    <n v="6"/>
    <s v="Region VI - Midsouth"/>
    <x v="35"/>
    <s v="AR"/>
    <x v="256"/>
    <n v="3"/>
    <x v="2"/>
    <n v="62316.75"/>
    <n v="109054.32"/>
    <n v="84616.63"/>
    <n v="148079.1"/>
    <n v="106758.79"/>
    <n v="186827.89"/>
    <n v="140336.15"/>
    <n v="245588.26"/>
    <n v="173635.96"/>
    <n v="303862.92"/>
    <n v="195439.33"/>
    <n v="342018.84"/>
    <n v="216925.52"/>
    <n v="379619.65"/>
  </r>
  <r>
    <n v="6"/>
    <s v="Region VI - Midsouth"/>
    <x v="35"/>
    <s v="AR"/>
    <x v="256"/>
    <n v="4"/>
    <x v="3"/>
    <n v="71088.850000000006"/>
    <n v="113742.16"/>
    <n v="99524.39"/>
    <n v="159239.01999999999"/>
    <n v="127959.93"/>
    <n v="204735.89"/>
    <n v="170613.24"/>
    <n v="272981.18"/>
    <n v="213266.54"/>
    <n v="341226.48"/>
    <n v="241702.08"/>
    <n v="386723.34"/>
    <n v="270137.62"/>
    <n v="432220.2"/>
  </r>
  <r>
    <n v="6"/>
    <s v="Region VI - Midsouth"/>
    <x v="35"/>
    <s v="AR"/>
    <x v="257"/>
    <n v="1"/>
    <x v="0"/>
    <n v="83950.34"/>
    <n v="146913.1"/>
    <n v="108735.22"/>
    <n v="190286.63"/>
    <n v="130143.78"/>
    <n v="227751.62"/>
    <n v="155285.59"/>
    <n v="271749.77"/>
    <n v="182618.91"/>
    <n v="319583.09000000003"/>
    <n v="200101.39"/>
    <n v="350177.43"/>
    <n v="216657.19"/>
    <n v="379150.08000000002"/>
  </r>
  <r>
    <n v="6"/>
    <s v="Region VI - Midsouth"/>
    <x v="35"/>
    <s v="AR"/>
    <x v="257"/>
    <n v="2"/>
    <x v="1"/>
    <n v="73402.720000000001"/>
    <n v="128454.76"/>
    <n v="96152.94"/>
    <n v="168267.64"/>
    <n v="116776.78"/>
    <n v="204359.36"/>
    <n v="143083.34"/>
    <n v="250395.85"/>
    <n v="169655.56"/>
    <n v="296897.23"/>
    <n v="186891.7"/>
    <n v="327060.46999999997"/>
    <n v="202849.67"/>
    <n v="354986.92"/>
  </r>
  <r>
    <n v="6"/>
    <s v="Region VI - Midsouth"/>
    <x v="35"/>
    <s v="AR"/>
    <x v="257"/>
    <n v="3"/>
    <x v="2"/>
    <n v="63790.31"/>
    <n v="111633.04"/>
    <n v="86856.7"/>
    <n v="151999.23000000001"/>
    <n v="109776.01"/>
    <n v="192108.01"/>
    <n v="144494.53"/>
    <n v="252865.44"/>
    <n v="178954.23"/>
    <n v="313169.89"/>
    <n v="201557.59"/>
    <n v="352725.78"/>
    <n v="223865.14"/>
    <n v="391763.99"/>
  </r>
  <r>
    <n v="6"/>
    <s v="Region VI - Midsouth"/>
    <x v="35"/>
    <s v="AR"/>
    <x v="257"/>
    <n v="4"/>
    <x v="3"/>
    <n v="71176.850000000006"/>
    <n v="113882.97"/>
    <n v="99647.6"/>
    <n v="159436.16"/>
    <n v="128118.34"/>
    <n v="204989.34"/>
    <n v="170824.45"/>
    <n v="273319.12"/>
    <n v="213530.56"/>
    <n v="341648.91"/>
    <n v="242001.3"/>
    <n v="387202.09"/>
    <n v="270472.05"/>
    <n v="432755.28"/>
  </r>
  <r>
    <n v="6"/>
    <s v="Region VI - Midsouth"/>
    <x v="35"/>
    <s v="AR"/>
    <x v="258"/>
    <n v="1"/>
    <x v="0"/>
    <n v="89938.57"/>
    <n v="157392.5"/>
    <n v="116608.18"/>
    <n v="204064.32"/>
    <n v="139650.46"/>
    <n v="244388.3"/>
    <n v="166756.35"/>
    <n v="291823.61"/>
    <n v="196202.03"/>
    <n v="343353.55"/>
    <n v="215036.89"/>
    <n v="376314.55"/>
    <n v="232928.69"/>
    <n v="407625.21"/>
  </r>
  <r>
    <n v="6"/>
    <s v="Region VI - Midsouth"/>
    <x v="35"/>
    <s v="AR"/>
    <x v="258"/>
    <n v="2"/>
    <x v="1"/>
    <n v="78120.06"/>
    <n v="136710.10999999999"/>
    <n v="102509.97"/>
    <n v="179392.44"/>
    <n v="124672.97"/>
    <n v="218177.7"/>
    <n v="153083.95000000001"/>
    <n v="267896.92"/>
    <n v="181676.84"/>
    <n v="317934.46000000002"/>
    <n v="200235.67"/>
    <n v="350412.42"/>
    <n v="217457.61"/>
    <n v="380550.83"/>
  </r>
  <r>
    <n v="6"/>
    <s v="Region VI - Midsouth"/>
    <x v="35"/>
    <s v="AR"/>
    <x v="258"/>
    <n v="3"/>
    <x v="2"/>
    <n v="67493.490000000005"/>
    <n v="118113.61"/>
    <n v="91746.01"/>
    <n v="160555.51"/>
    <n v="115833.72"/>
    <n v="202709"/>
    <n v="152345.76"/>
    <n v="266605.08"/>
    <n v="188567.78"/>
    <n v="329993.62"/>
    <n v="212301.48"/>
    <n v="371527.59"/>
    <n v="235703.73"/>
    <n v="412481.52"/>
  </r>
  <r>
    <n v="6"/>
    <s v="Region VI - Midsouth"/>
    <x v="35"/>
    <s v="AR"/>
    <x v="258"/>
    <n v="4"/>
    <x v="3"/>
    <n v="76327.320000000007"/>
    <n v="122123.71"/>
    <n v="106858.25"/>
    <n v="170973.2"/>
    <n v="137389.18"/>
    <n v="219822.68"/>
    <n v="183185.57"/>
    <n v="293096.90999999997"/>
    <n v="228981.96"/>
    <n v="366371.14"/>
    <n v="259512.89"/>
    <n v="415220.62"/>
    <n v="290043.81"/>
    <n v="464070.11"/>
  </r>
  <r>
    <n v="6"/>
    <s v="Region VI - Midsouth"/>
    <x v="35"/>
    <s v="AR"/>
    <x v="259"/>
    <n v="1"/>
    <x v="0"/>
    <n v="82886.740000000005"/>
    <n v="145051.79"/>
    <n v="107387.72"/>
    <n v="187928.51"/>
    <n v="128552.53"/>
    <n v="224966.93"/>
    <n v="153419.79999999999"/>
    <n v="268484.65999999997"/>
    <n v="180448.75"/>
    <n v="315785.32"/>
    <n v="197736.89"/>
    <n v="346039.57"/>
    <n v="214122.91"/>
    <n v="374715.1"/>
  </r>
  <r>
    <n v="6"/>
    <s v="Region VI - Midsouth"/>
    <x v="35"/>
    <s v="AR"/>
    <x v="259"/>
    <n v="2"/>
    <x v="1"/>
    <n v="72339.09"/>
    <n v="126593.41"/>
    <n v="94805.440000000002"/>
    <n v="165909.51"/>
    <n v="115185.53"/>
    <n v="201574.67"/>
    <n v="141217.56"/>
    <n v="247130.73"/>
    <n v="167485.41"/>
    <n v="293099.46999999997"/>
    <n v="184527.2"/>
    <n v="322922.61"/>
    <n v="200315.39"/>
    <n v="350551.94"/>
  </r>
  <r>
    <n v="6"/>
    <s v="Region VI - Midsouth"/>
    <x v="35"/>
    <s v="AR"/>
    <x v="259"/>
    <n v="3"/>
    <x v="2"/>
    <n v="62763.79"/>
    <n v="109836.64"/>
    <n v="85419.58"/>
    <n v="149484.26"/>
    <n v="107928.28"/>
    <n v="188874.48"/>
    <n v="142030.89000000001"/>
    <n v="248554.06"/>
    <n v="175874.67"/>
    <n v="307780.68"/>
    <n v="198067.43"/>
    <n v="346618"/>
    <n v="219964.37"/>
    <n v="384937.65"/>
  </r>
  <r>
    <n v="6"/>
    <s v="Region VI - Midsouth"/>
    <x v="35"/>
    <s v="AR"/>
    <x v="259"/>
    <n v="4"/>
    <x v="3"/>
    <n v="70294"/>
    <n v="112470.39999999999"/>
    <n v="98411.6"/>
    <n v="157458.56"/>
    <n v="126529.2"/>
    <n v="202446.72"/>
    <n v="168705.6"/>
    <n v="269928.96000000002"/>
    <n v="210881.99"/>
    <n v="337411.2"/>
    <n v="238999.59"/>
    <n v="382399.36"/>
    <n v="267117.19"/>
    <n v="427387.52"/>
  </r>
  <r>
    <n v="6"/>
    <s v="Region VI - Midsouth"/>
    <x v="35"/>
    <s v="AR"/>
    <x v="260"/>
    <n v="1"/>
    <x v="0"/>
    <n v="90391.7"/>
    <n v="158185.47"/>
    <n v="117239.52"/>
    <n v="205169.17"/>
    <n v="140437.91"/>
    <n v="245766.35"/>
    <n v="167744.45000000001"/>
    <n v="293552.78999999998"/>
    <n v="197399.55"/>
    <n v="345449.2"/>
    <n v="216368.84"/>
    <n v="378645.46"/>
    <n v="234408.99"/>
    <n v="410215.74"/>
  </r>
  <r>
    <n v="6"/>
    <s v="Region VI - Midsouth"/>
    <x v="35"/>
    <s v="AR"/>
    <x v="260"/>
    <n v="2"/>
    <x v="1"/>
    <n v="78318.990000000005"/>
    <n v="137058.23999999999"/>
    <n v="102838.12"/>
    <n v="179966.71"/>
    <n v="125138.33"/>
    <n v="218992.08"/>
    <n v="153778.03"/>
    <n v="269111.55"/>
    <n v="182561.98"/>
    <n v="319483.46999999997"/>
    <n v="201249.31"/>
    <n v="352186.3"/>
    <n v="218605.21"/>
    <n v="382559.12"/>
  </r>
  <r>
    <n v="6"/>
    <s v="Region VI - Midsouth"/>
    <x v="35"/>
    <s v="AR"/>
    <x v="260"/>
    <n v="3"/>
    <x v="2"/>
    <n v="67515.570000000007"/>
    <n v="118152.24"/>
    <n v="91717.88"/>
    <n v="160506.29"/>
    <n v="115751.84"/>
    <n v="202565.73"/>
    <n v="152191.45000000001"/>
    <n v="266335.03999999998"/>
    <n v="188334.8"/>
    <n v="329585.90000000002"/>
    <n v="212007.14"/>
    <n v="371012.5"/>
    <n v="235340.91"/>
    <n v="411846.59"/>
  </r>
  <r>
    <n v="6"/>
    <s v="Region VI - Midsouth"/>
    <x v="35"/>
    <s v="AR"/>
    <x v="260"/>
    <n v="4"/>
    <x v="3"/>
    <n v="76739.41"/>
    <n v="122783.06"/>
    <n v="107435.18"/>
    <n v="171896.29"/>
    <n v="138130.94"/>
    <n v="221009.51"/>
    <n v="184174.59"/>
    <n v="294679.34999999998"/>
    <n v="230218.23999999999"/>
    <n v="368349.18"/>
    <n v="260914"/>
    <n v="417462.41"/>
    <n v="291609.77"/>
    <n v="466575.63"/>
  </r>
  <r>
    <n v="6"/>
    <s v="Region VI - Midsouth"/>
    <x v="36"/>
    <s v="LA"/>
    <x v="112"/>
    <n v="1"/>
    <x v="0"/>
    <n v="87850.71"/>
    <n v="153738.74"/>
    <n v="113934.39"/>
    <n v="199385.18"/>
    <n v="136472.04"/>
    <n v="238826.07"/>
    <n v="162997.18"/>
    <n v="285245.06"/>
    <n v="191805.51"/>
    <n v="335659.63"/>
    <n v="210233.05"/>
    <n v="367907.83"/>
    <n v="227753.56"/>
    <n v="398568.72"/>
  </r>
  <r>
    <n v="6"/>
    <s v="Region VI - Midsouth"/>
    <x v="36"/>
    <s v="LA"/>
    <x v="112"/>
    <n v="2"/>
    <x v="1"/>
    <n v="76159.25"/>
    <n v="133278.69"/>
    <n v="99987.76"/>
    <n v="174978.58"/>
    <n v="121655.6"/>
    <n v="212897.3"/>
    <n v="149471.79999999999"/>
    <n v="261575.65"/>
    <n v="177436.5"/>
    <n v="310513.87"/>
    <n v="195590.98"/>
    <n v="342284.21"/>
    <n v="212448.84"/>
    <n v="371785.46"/>
  </r>
  <r>
    <n v="6"/>
    <s v="Region VI - Midsouth"/>
    <x v="36"/>
    <s v="LA"/>
    <x v="112"/>
    <n v="3"/>
    <x v="2"/>
    <n v="65686.05"/>
    <n v="114950.59"/>
    <n v="89245.1"/>
    <n v="156178.93"/>
    <n v="112641.12"/>
    <n v="197121.96"/>
    <n v="148111.54"/>
    <n v="259195.19"/>
    <n v="183295.05"/>
    <n v="320766.34000000003"/>
    <n v="206340.87"/>
    <n v="361096.52"/>
    <n v="229058.8"/>
    <n v="400852.89"/>
  </r>
  <r>
    <n v="6"/>
    <s v="Region VI - Midsouth"/>
    <x v="36"/>
    <s v="LA"/>
    <x v="112"/>
    <n v="4"/>
    <x v="3"/>
    <n v="74576.27"/>
    <n v="119322.04"/>
    <n v="104406.78"/>
    <n v="167050.85999999999"/>
    <n v="134237.29"/>
    <n v="214779.67"/>
    <n v="178983.06"/>
    <n v="286372.90000000002"/>
    <n v="223728.82"/>
    <n v="357966.12"/>
    <n v="253559.33"/>
    <n v="405694.94"/>
    <n v="283389.84000000003"/>
    <n v="453423.76"/>
  </r>
  <r>
    <n v="6"/>
    <s v="Region VI - Midsouth"/>
    <x v="36"/>
    <s v="LA"/>
    <x v="261"/>
    <n v="1"/>
    <x v="0"/>
    <n v="86570.01"/>
    <n v="151497.51999999999"/>
    <n v="112082.77"/>
    <n v="196144.85"/>
    <n v="134117.82999999999"/>
    <n v="234706.21"/>
    <n v="159977.65"/>
    <n v="279960.89"/>
    <n v="188100.51"/>
    <n v="329175.90000000002"/>
    <n v="206087.48"/>
    <n v="360653.09"/>
    <n v="223099.46"/>
    <n v="390424.06"/>
  </r>
  <r>
    <n v="6"/>
    <s v="Region VI - Midsouth"/>
    <x v="36"/>
    <s v="LA"/>
    <x v="261"/>
    <n v="2"/>
    <x v="1"/>
    <n v="75895.34"/>
    <n v="132816.85"/>
    <n v="99348.9"/>
    <n v="173860.57"/>
    <n v="120589.78"/>
    <n v="211032.12"/>
    <n v="147628.39000000001"/>
    <n v="258349.69"/>
    <n v="174980.99"/>
    <n v="306216.71999999997"/>
    <n v="192718.64"/>
    <n v="337257.62"/>
    <n v="209125.59"/>
    <n v="365969.78"/>
  </r>
  <r>
    <n v="6"/>
    <s v="Region VI - Midsouth"/>
    <x v="36"/>
    <s v="LA"/>
    <x v="261"/>
    <n v="3"/>
    <x v="2"/>
    <n v="66111.02"/>
    <n v="115694.28"/>
    <n v="90076.17"/>
    <n v="157633.29999999999"/>
    <n v="113892.47"/>
    <n v="199311.83"/>
    <n v="149960.57999999999"/>
    <n v="262431.02"/>
    <n v="185766.74"/>
    <n v="325091.8"/>
    <n v="209263.29"/>
    <n v="366210.76"/>
    <n v="232460.47"/>
    <n v="406805.82"/>
  </r>
  <r>
    <n v="6"/>
    <s v="Region VI - Midsouth"/>
    <x v="36"/>
    <s v="LA"/>
    <x v="261"/>
    <n v="4"/>
    <x v="3"/>
    <n v="73369.33"/>
    <n v="117390.93"/>
    <n v="102717.06"/>
    <n v="164347.29999999999"/>
    <n v="132064.79"/>
    <n v="211303.67"/>
    <n v="176086.39"/>
    <n v="281738.23"/>
    <n v="220107.99"/>
    <n v="352172.79"/>
    <n v="249455.72"/>
    <n v="399129.16"/>
    <n v="278803.45"/>
    <n v="446085.53"/>
  </r>
  <r>
    <n v="6"/>
    <s v="Region VI - Midsouth"/>
    <x v="36"/>
    <s v="LA"/>
    <x v="211"/>
    <n v="1"/>
    <x v="0"/>
    <n v="88008.06"/>
    <n v="154014.1"/>
    <n v="114019.2"/>
    <n v="199533.61"/>
    <n v="136488.37"/>
    <n v="238854.65"/>
    <n v="162886.75"/>
    <n v="285051.81"/>
    <n v="191580.62"/>
    <n v="335266.09000000003"/>
    <n v="209933.63"/>
    <n v="367383.85"/>
    <n v="227327.21"/>
    <n v="397822.62"/>
  </r>
  <r>
    <n v="6"/>
    <s v="Region VI - Midsouth"/>
    <x v="36"/>
    <s v="LA"/>
    <x v="211"/>
    <n v="2"/>
    <x v="1"/>
    <n v="76825.02"/>
    <n v="134443.78"/>
    <n v="100678.95"/>
    <n v="176188.17"/>
    <n v="122316.13"/>
    <n v="214053.22"/>
    <n v="149949.43"/>
    <n v="262411.5"/>
    <n v="177836.35"/>
    <n v="311213.62"/>
    <n v="195928.18"/>
    <n v="342874.31"/>
    <n v="212687.92"/>
    <n v="372203.85"/>
  </r>
  <r>
    <n v="6"/>
    <s v="Region VI - Midsouth"/>
    <x v="36"/>
    <s v="LA"/>
    <x v="211"/>
    <n v="3"/>
    <x v="2"/>
    <n v="66668.42"/>
    <n v="116669.73"/>
    <n v="90738.48"/>
    <n v="158792.34"/>
    <n v="114652.59"/>
    <n v="200642.04"/>
    <n v="150883.79"/>
    <n v="264046.63"/>
    <n v="186840.56"/>
    <n v="326970.96999999997"/>
    <n v="210419.69"/>
    <n v="368234.47"/>
    <n v="233685.2"/>
    <n v="408949.1"/>
  </r>
  <r>
    <n v="6"/>
    <s v="Region VI - Midsouth"/>
    <x v="36"/>
    <s v="LA"/>
    <x v="211"/>
    <n v="4"/>
    <x v="3"/>
    <n v="74634.94"/>
    <n v="119415.91"/>
    <n v="104488.92"/>
    <n v="167182.28"/>
    <n v="134342.9"/>
    <n v="214948.64"/>
    <n v="179123.86"/>
    <n v="286598.19"/>
    <n v="223904.83"/>
    <n v="358247.73"/>
    <n v="253758.81"/>
    <n v="406014.1"/>
    <n v="283612.78000000003"/>
    <n v="453780.46"/>
  </r>
  <r>
    <n v="6"/>
    <s v="Region VI - Midsouth"/>
    <x v="36"/>
    <s v="LA"/>
    <x v="262"/>
    <n v="1"/>
    <x v="0"/>
    <n v="86609.35"/>
    <n v="151566.35999999999"/>
    <n v="112103.98"/>
    <n v="196181.96"/>
    <n v="134121.92000000001"/>
    <n v="234713.36"/>
    <n v="159950.04999999999"/>
    <n v="279912.58"/>
    <n v="188044.3"/>
    <n v="329077.52"/>
    <n v="206012.63"/>
    <n v="360522.1"/>
    <n v="222992.88"/>
    <n v="390237.54"/>
  </r>
  <r>
    <n v="6"/>
    <s v="Region VI - Midsouth"/>
    <x v="36"/>
    <s v="LA"/>
    <x v="262"/>
    <n v="2"/>
    <x v="1"/>
    <n v="76061.78"/>
    <n v="133108.12"/>
    <n v="99521.7"/>
    <n v="174162.97"/>
    <n v="120754.91"/>
    <n v="211321.1"/>
    <n v="147747.79999999999"/>
    <n v="258558.65"/>
    <n v="175080.95"/>
    <n v="306391.65999999997"/>
    <n v="192802.94"/>
    <n v="337405.14"/>
    <n v="209185.36"/>
    <n v="366074.38"/>
  </r>
  <r>
    <n v="6"/>
    <s v="Region VI - Midsouth"/>
    <x v="36"/>
    <s v="LA"/>
    <x v="262"/>
    <n v="3"/>
    <x v="2"/>
    <n v="66356.61"/>
    <n v="116124.07"/>
    <n v="90449.52"/>
    <n v="158286.66"/>
    <n v="114395.34"/>
    <n v="200191.85"/>
    <n v="150653.65"/>
    <n v="263643.88"/>
    <n v="186653.12"/>
    <n v="326642.96000000002"/>
    <n v="210283"/>
    <n v="367995.25"/>
    <n v="233617.07"/>
    <n v="408829.87"/>
  </r>
  <r>
    <n v="6"/>
    <s v="Region VI - Midsouth"/>
    <x v="36"/>
    <s v="LA"/>
    <x v="262"/>
    <n v="4"/>
    <x v="3"/>
    <n v="73384"/>
    <n v="117414.39999999999"/>
    <n v="102737.60000000001"/>
    <n v="164380.16"/>
    <n v="132091.20000000001"/>
    <n v="211345.92000000001"/>
    <n v="176121.59"/>
    <n v="281794.55"/>
    <n v="220151.99"/>
    <n v="352243.19"/>
    <n v="249505.59"/>
    <n v="399208.95"/>
    <n v="278859.19"/>
    <n v="446174.71"/>
  </r>
  <r>
    <n v="6"/>
    <s v="Region VI - Midsouth"/>
    <x v="36"/>
    <s v="LA"/>
    <x v="263"/>
    <n v="1"/>
    <x v="0"/>
    <n v="84856.59"/>
    <n v="148499.04"/>
    <n v="109997.9"/>
    <n v="192496.33"/>
    <n v="131718.70000000001"/>
    <n v="230507.73"/>
    <n v="157261.79999999999"/>
    <n v="275208.14"/>
    <n v="185013.94"/>
    <n v="323774.40000000002"/>
    <n v="202765.3"/>
    <n v="354839.27"/>
    <n v="219617.8"/>
    <n v="384331.16"/>
  </r>
  <r>
    <n v="6"/>
    <s v="Region VI - Midsouth"/>
    <x v="36"/>
    <s v="LA"/>
    <x v="263"/>
    <n v="2"/>
    <x v="1"/>
    <n v="73800.58"/>
    <n v="129151.02"/>
    <n v="96809.25"/>
    <n v="169416.18"/>
    <n v="117707.5"/>
    <n v="205988.13"/>
    <n v="144471.49"/>
    <n v="252825.11"/>
    <n v="171425.86"/>
    <n v="299995.25"/>
    <n v="188919"/>
    <n v="330608.24"/>
    <n v="205144.86"/>
    <n v="359003.51"/>
  </r>
  <r>
    <n v="6"/>
    <s v="Region VI - Midsouth"/>
    <x v="36"/>
    <s v="LA"/>
    <x v="263"/>
    <n v="3"/>
    <x v="2"/>
    <n v="63834.46"/>
    <n v="111710.3"/>
    <n v="86800.45"/>
    <n v="151900.79"/>
    <n v="109612.27"/>
    <n v="191821.47"/>
    <n v="144185.92000000001"/>
    <n v="252325.37"/>
    <n v="178488.27"/>
    <n v="312354.48"/>
    <n v="200968.92"/>
    <n v="351695.61"/>
    <n v="223139.5"/>
    <n v="390494.13"/>
  </r>
  <r>
    <n v="6"/>
    <s v="Region VI - Midsouth"/>
    <x v="36"/>
    <s v="LA"/>
    <x v="263"/>
    <n v="4"/>
    <x v="3"/>
    <n v="72001.039999999994"/>
    <n v="115201.67"/>
    <n v="100801.46"/>
    <n v="161282.34"/>
    <n v="129601.88"/>
    <n v="207363"/>
    <n v="172802.5"/>
    <n v="276484.01"/>
    <n v="216003.13"/>
    <n v="345605.01"/>
    <n v="244803.54"/>
    <n v="391685.68"/>
    <n v="273603.96000000002"/>
    <n v="437766.34"/>
  </r>
  <r>
    <n v="6"/>
    <s v="Region VI - Midsouth"/>
    <x v="36"/>
    <s v="LA"/>
    <x v="264"/>
    <n v="1"/>
    <x v="0"/>
    <n v="88539.86"/>
    <n v="154944.76"/>
    <n v="114692.96"/>
    <n v="200712.68"/>
    <n v="137284"/>
    <n v="240247.01"/>
    <n v="163819.65"/>
    <n v="286684.38"/>
    <n v="192665.7"/>
    <n v="337164.98"/>
    <n v="211115.88"/>
    <n v="369452.79999999999"/>
    <n v="228594.36"/>
    <n v="400040.13"/>
  </r>
  <r>
    <n v="6"/>
    <s v="Region VI - Midsouth"/>
    <x v="36"/>
    <s v="LA"/>
    <x v="264"/>
    <n v="2"/>
    <x v="1"/>
    <n v="77356.83"/>
    <n v="135374.45000000001"/>
    <n v="101352.71"/>
    <n v="177367.24"/>
    <n v="123111.76"/>
    <n v="215445.58"/>
    <n v="150882.32999999999"/>
    <n v="264044.07"/>
    <n v="178921.44"/>
    <n v="313112.51"/>
    <n v="197110.43"/>
    <n v="344943.25"/>
    <n v="213955.06"/>
    <n v="374421.36"/>
  </r>
  <r>
    <n v="6"/>
    <s v="Region VI - Midsouth"/>
    <x v="36"/>
    <s v="LA"/>
    <x v="264"/>
    <n v="3"/>
    <x v="2"/>
    <n v="67181.679999999993"/>
    <n v="117567.94"/>
    <n v="91457.05"/>
    <n v="160049.82999999999"/>
    <n v="115576.47"/>
    <n v="202258.81"/>
    <n v="152115.62"/>
    <n v="266202.33"/>
    <n v="188380.34"/>
    <n v="329665.59999999998"/>
    <n v="212164.79"/>
    <n v="371288.37"/>
    <n v="235635.6"/>
    <n v="412362.29"/>
  </r>
  <r>
    <n v="6"/>
    <s v="Region VI - Midsouth"/>
    <x v="36"/>
    <s v="LA"/>
    <x v="264"/>
    <n v="4"/>
    <x v="3"/>
    <n v="75076.37"/>
    <n v="120122.2"/>
    <n v="105106.92"/>
    <n v="168171.08"/>
    <n v="135137.47"/>
    <n v="216219.96"/>
    <n v="180183.3"/>
    <n v="288293.28000000003"/>
    <n v="225229.12"/>
    <n v="360366.6"/>
    <n v="255259.67"/>
    <n v="408415.48"/>
    <n v="285290.21999999997"/>
    <n v="456464.36"/>
  </r>
  <r>
    <n v="6"/>
    <s v="Region VI - Midsouth"/>
    <x v="36"/>
    <s v="LA"/>
    <x v="265"/>
    <n v="1"/>
    <x v="0"/>
    <n v="89977.91"/>
    <n v="157461.35"/>
    <n v="116629.39"/>
    <n v="204101.43"/>
    <n v="139654.54"/>
    <n v="244395.45"/>
    <n v="166728.74"/>
    <n v="291775.3"/>
    <n v="196145.81"/>
    <n v="343255.17"/>
    <n v="214962.03"/>
    <n v="376183.56"/>
    <n v="232822.11"/>
    <n v="407438.68"/>
  </r>
  <r>
    <n v="6"/>
    <s v="Region VI - Midsouth"/>
    <x v="36"/>
    <s v="LA"/>
    <x v="265"/>
    <n v="2"/>
    <x v="1"/>
    <n v="78286.5"/>
    <n v="137001.38"/>
    <n v="102682.76"/>
    <n v="179694.84"/>
    <n v="124838.1"/>
    <n v="218466.68"/>
    <n v="153203.35999999999"/>
    <n v="268105.89"/>
    <n v="181776.8"/>
    <n v="318109.40000000002"/>
    <n v="200319.97"/>
    <n v="350559.94"/>
    <n v="217517.39"/>
    <n v="380655.43"/>
  </r>
  <r>
    <n v="6"/>
    <s v="Region VI - Midsouth"/>
    <x v="36"/>
    <s v="LA"/>
    <x v="265"/>
    <n v="3"/>
    <x v="2"/>
    <n v="67739.09"/>
    <n v="118543.4"/>
    <n v="92119.35"/>
    <n v="161208.87"/>
    <n v="116336.58"/>
    <n v="203589.02"/>
    <n v="153038.82"/>
    <n v="267817.94"/>
    <n v="189454.16"/>
    <n v="331544.78000000003"/>
    <n v="213321.19"/>
    <n v="373312.08"/>
    <n v="236860.33"/>
    <n v="414505.58"/>
  </r>
  <r>
    <n v="6"/>
    <s v="Region VI - Midsouth"/>
    <x v="36"/>
    <s v="LA"/>
    <x v="265"/>
    <n v="4"/>
    <x v="3"/>
    <n v="76341.990000000005"/>
    <n v="122147.18"/>
    <n v="106878.78"/>
    <n v="171006.05"/>
    <n v="137415.57999999999"/>
    <n v="219864.93"/>
    <n v="183220.77"/>
    <n v="293153.24"/>
    <n v="229025.96"/>
    <n v="366441.54"/>
    <n v="259562.76"/>
    <n v="415300.42"/>
    <n v="290099.55"/>
    <n v="464159.29"/>
  </r>
  <r>
    <n v="6"/>
    <s v="Region VI - Midsouth"/>
    <x v="37"/>
    <s v="NM"/>
    <x v="266"/>
    <n v="1"/>
    <x v="0"/>
    <n v="88086.74"/>
    <n v="154151.79"/>
    <n v="114061.62"/>
    <n v="199607.83"/>
    <n v="136496.54999999999"/>
    <n v="238868.96"/>
    <n v="162831.54"/>
    <n v="284955.2"/>
    <n v="191468.19"/>
    <n v="335069.33"/>
    <n v="209783.93"/>
    <n v="367121.88"/>
    <n v="227114.05"/>
    <n v="397449.59"/>
  </r>
  <r>
    <n v="6"/>
    <s v="Region VI - Midsouth"/>
    <x v="37"/>
    <s v="NM"/>
    <x v="266"/>
    <n v="2"/>
    <x v="1"/>
    <n v="77157.899999999994"/>
    <n v="135026.32999999999"/>
    <n v="101024.56"/>
    <n v="176792.97"/>
    <n v="122646.39999999999"/>
    <n v="214631.2"/>
    <n v="150188.25"/>
    <n v="262829.44"/>
    <n v="178036.29"/>
    <n v="311563.51"/>
    <n v="196096.78"/>
    <n v="343169.37"/>
    <n v="212807.47"/>
    <n v="372413.07"/>
  </r>
  <r>
    <n v="6"/>
    <s v="Region VI - Midsouth"/>
    <x v="37"/>
    <s v="NM"/>
    <x v="266"/>
    <n v="3"/>
    <x v="2"/>
    <n v="67159.61"/>
    <n v="117529.31"/>
    <n v="91485.17"/>
    <n v="160099.04999999999"/>
    <n v="115658.34"/>
    <n v="202402.09"/>
    <n v="152269.92000000001"/>
    <n v="266472.37"/>
    <n v="188613.32"/>
    <n v="330073.31"/>
    <n v="212459.12"/>
    <n v="371803.46"/>
    <n v="235998.42"/>
    <n v="412997.23"/>
  </r>
  <r>
    <n v="6"/>
    <s v="Region VI - Midsouth"/>
    <x v="37"/>
    <s v="NM"/>
    <x v="266"/>
    <n v="4"/>
    <x v="3"/>
    <n v="74664.28"/>
    <n v="119462.85"/>
    <n v="104529.99"/>
    <n v="167247.99"/>
    <n v="134395.71"/>
    <n v="215033.13"/>
    <n v="179194.27"/>
    <n v="286710.84000000003"/>
    <n v="223992.84"/>
    <n v="358388.55"/>
    <n v="253858.56"/>
    <n v="406173.7"/>
    <n v="283724.27"/>
    <n v="453958.84"/>
  </r>
  <r>
    <n v="6"/>
    <s v="Region VI - Midsouth"/>
    <x v="37"/>
    <s v="NM"/>
    <x v="267"/>
    <n v="1"/>
    <x v="0"/>
    <n v="89446.11"/>
    <n v="156530.70000000001"/>
    <n v="115955.64"/>
    <n v="202922.37"/>
    <n v="138858.92000000001"/>
    <n v="243003.1"/>
    <n v="165795.85"/>
    <n v="290142.74"/>
    <n v="195060.73"/>
    <n v="341356.29"/>
    <n v="213779.79"/>
    <n v="374114.63"/>
    <n v="231554.97"/>
    <n v="405221.19"/>
  </r>
  <r>
    <n v="6"/>
    <s v="Region VI - Midsouth"/>
    <x v="37"/>
    <s v="NM"/>
    <x v="267"/>
    <n v="2"/>
    <x v="1"/>
    <n v="77754.69"/>
    <n v="136070.71"/>
    <n v="102009.01"/>
    <n v="178515.77"/>
    <n v="124042.48"/>
    <n v="217074.34"/>
    <n v="152270.47"/>
    <n v="266473.33"/>
    <n v="180691.73"/>
    <n v="316210.52"/>
    <n v="199137.72"/>
    <n v="348491.01"/>
    <n v="216250.25"/>
    <n v="378437.94"/>
  </r>
  <r>
    <n v="6"/>
    <s v="Region VI - Midsouth"/>
    <x v="37"/>
    <s v="NM"/>
    <x v="267"/>
    <n v="3"/>
    <x v="2"/>
    <n v="67225.83"/>
    <n v="117645.2"/>
    <n v="91400.79"/>
    <n v="159951.38"/>
    <n v="115412.72"/>
    <n v="201972.26"/>
    <n v="151807"/>
    <n v="265662.25"/>
    <n v="187914.38"/>
    <n v="328850.17"/>
    <n v="211576.11"/>
    <n v="370258.19"/>
    <n v="234909.95"/>
    <n v="411092.41"/>
  </r>
  <r>
    <n v="6"/>
    <s v="Region VI - Midsouth"/>
    <x v="37"/>
    <s v="NM"/>
    <x v="267"/>
    <n v="4"/>
    <x v="3"/>
    <n v="75900.56"/>
    <n v="121440.9"/>
    <n v="106260.78"/>
    <n v="170017.25"/>
    <n v="136621.01"/>
    <n v="218593.61"/>
    <n v="182161.34"/>
    <n v="291458.15000000002"/>
    <n v="227701.68"/>
    <n v="364322.69"/>
    <n v="258061.9"/>
    <n v="412899.05"/>
    <n v="288422.12"/>
    <n v="461475.41"/>
  </r>
  <r>
    <n v="6"/>
    <s v="Region VI - Midsouth"/>
    <x v="37"/>
    <s v="NM"/>
    <x v="268"/>
    <n v="1"/>
    <x v="0"/>
    <n v="90549.05"/>
    <n v="158460.85"/>
    <n v="117324.35"/>
    <n v="205317.61"/>
    <n v="140454.26"/>
    <n v="245794.95"/>
    <n v="167634.03"/>
    <n v="293359.56"/>
    <n v="197174.67"/>
    <n v="345055.68"/>
    <n v="216069.44"/>
    <n v="378121.51"/>
    <n v="233982.67"/>
    <n v="409469.67"/>
  </r>
  <r>
    <n v="6"/>
    <s v="Region VI - Midsouth"/>
    <x v="37"/>
    <s v="NM"/>
    <x v="268"/>
    <n v="2"/>
    <x v="1"/>
    <n v="78984.759999999995"/>
    <n v="138223.32999999999"/>
    <n v="103529.32"/>
    <n v="181176.31"/>
    <n v="125798.87"/>
    <n v="220148.02"/>
    <n v="154255.67000000001"/>
    <n v="269947.42"/>
    <n v="182961.85"/>
    <n v="320183.24"/>
    <n v="201586.52"/>
    <n v="352776.41"/>
    <n v="218844.3"/>
    <n v="382977.53"/>
  </r>
  <r>
    <n v="6"/>
    <s v="Region VI - Midsouth"/>
    <x v="37"/>
    <s v="NM"/>
    <x v="268"/>
    <n v="3"/>
    <x v="2"/>
    <n v="68497.94"/>
    <n v="119871.4"/>
    <n v="93211.26"/>
    <n v="163119.71"/>
    <n v="117763.32"/>
    <n v="206085.82"/>
    <n v="154963.71"/>
    <n v="271186.5"/>
    <n v="191880.32000000001"/>
    <n v="335790.56"/>
    <n v="216085.99"/>
    <n v="378150.48"/>
    <n v="239967.33"/>
    <n v="419942.82"/>
  </r>
  <r>
    <n v="6"/>
    <s v="Region VI - Midsouth"/>
    <x v="37"/>
    <s v="NM"/>
    <x v="268"/>
    <n v="4"/>
    <x v="3"/>
    <n v="76798.09"/>
    <n v="122876.94"/>
    <n v="107517.32"/>
    <n v="172027.71"/>
    <n v="138236.54999999999"/>
    <n v="221178.49"/>
    <n v="184315.41"/>
    <n v="294904.65000000002"/>
    <n v="230394.26"/>
    <n v="368630.82"/>
    <n v="261113.49"/>
    <n v="417781.59"/>
    <n v="291832.73"/>
    <n v="466932.37"/>
  </r>
  <r>
    <n v="6"/>
    <s v="Region VI - Midsouth"/>
    <x v="37"/>
    <s v="NM"/>
    <x v="269"/>
    <n v="1"/>
    <x v="0"/>
    <n v="88086.74"/>
    <n v="154151.79"/>
    <n v="114061.62"/>
    <n v="199607.83"/>
    <n v="136496.54999999999"/>
    <n v="238868.96"/>
    <n v="162831.54"/>
    <n v="284955.2"/>
    <n v="191468.19"/>
    <n v="335069.33"/>
    <n v="209783.93"/>
    <n v="367121.88"/>
    <n v="227114.05"/>
    <n v="397449.59"/>
  </r>
  <r>
    <n v="6"/>
    <s v="Region VI - Midsouth"/>
    <x v="37"/>
    <s v="NM"/>
    <x v="269"/>
    <n v="2"/>
    <x v="1"/>
    <n v="77157.899999999994"/>
    <n v="135026.32999999999"/>
    <n v="101024.56"/>
    <n v="176792.97"/>
    <n v="122646.39999999999"/>
    <n v="214631.2"/>
    <n v="150188.25"/>
    <n v="262829.44"/>
    <n v="178036.29"/>
    <n v="311563.51"/>
    <n v="196096.78"/>
    <n v="343169.37"/>
    <n v="212807.47"/>
    <n v="372413.07"/>
  </r>
  <r>
    <n v="6"/>
    <s v="Region VI - Midsouth"/>
    <x v="37"/>
    <s v="NM"/>
    <x v="269"/>
    <n v="3"/>
    <x v="2"/>
    <n v="67159.61"/>
    <n v="117529.31"/>
    <n v="91485.17"/>
    <n v="160099.04999999999"/>
    <n v="115658.34"/>
    <n v="202402.09"/>
    <n v="152269.92000000001"/>
    <n v="266472.37"/>
    <n v="188613.32"/>
    <n v="330073.31"/>
    <n v="212459.12"/>
    <n v="371803.46"/>
    <n v="235998.42"/>
    <n v="412997.23"/>
  </r>
  <r>
    <n v="6"/>
    <s v="Region VI - Midsouth"/>
    <x v="37"/>
    <s v="NM"/>
    <x v="269"/>
    <n v="4"/>
    <x v="3"/>
    <n v="74664.28"/>
    <n v="119462.85"/>
    <n v="104529.99"/>
    <n v="167247.99"/>
    <n v="134395.71"/>
    <n v="215033.13"/>
    <n v="179194.27"/>
    <n v="286710.84000000003"/>
    <n v="223992.84"/>
    <n v="358388.55"/>
    <n v="253858.56"/>
    <n v="406173.7"/>
    <n v="283724.27"/>
    <n v="453958.84"/>
  </r>
  <r>
    <n v="6"/>
    <s v="Region VI - Midsouth"/>
    <x v="37"/>
    <s v="NM"/>
    <x v="270"/>
    <n v="1"/>
    <x v="0"/>
    <n v="87436.92"/>
    <n v="153014.60999999999"/>
    <n v="113324.25"/>
    <n v="198317.43"/>
    <n v="135688.66"/>
    <n v="237455.16"/>
    <n v="161981.46"/>
    <n v="283467.56"/>
    <n v="190551.76"/>
    <n v="333465.59000000003"/>
    <n v="208826.23999999999"/>
    <n v="365445.91"/>
    <n v="226166.66"/>
    <n v="395791.65"/>
  </r>
  <r>
    <n v="6"/>
    <s v="Region VI - Midsouth"/>
    <x v="37"/>
    <s v="NM"/>
    <x v="270"/>
    <n v="2"/>
    <x v="1"/>
    <n v="76126.759999999995"/>
    <n v="133221.82999999999"/>
    <n v="99832.4"/>
    <n v="174706.71"/>
    <n v="121355.37"/>
    <n v="212371.89"/>
    <n v="148897.13"/>
    <n v="260569.98"/>
    <n v="176651.31"/>
    <n v="309139.78999999998"/>
    <n v="194661.63"/>
    <n v="340657.85"/>
    <n v="211361.01"/>
    <n v="369881.76"/>
  </r>
  <r>
    <n v="6"/>
    <s v="Region VI - Midsouth"/>
    <x v="37"/>
    <s v="NM"/>
    <x v="270"/>
    <n v="3"/>
    <x v="2"/>
    <n v="65909.570000000007"/>
    <n v="115341.74"/>
    <n v="89646.57"/>
    <n v="156881.5"/>
    <n v="113225.86"/>
    <n v="198145.25"/>
    <n v="148958.9"/>
    <n v="260678.08"/>
    <n v="184414.4"/>
    <n v="322725.2"/>
    <n v="207654.91"/>
    <n v="363396.09"/>
    <n v="230578.21"/>
    <n v="403511.88"/>
  </r>
  <r>
    <n v="6"/>
    <s v="Region VI - Midsouth"/>
    <x v="37"/>
    <s v="NM"/>
    <x v="270"/>
    <n v="4"/>
    <x v="3"/>
    <n v="74178.850000000006"/>
    <n v="118686.16"/>
    <n v="103850.39"/>
    <n v="166160.62"/>
    <n v="133521.93"/>
    <n v="213635.08"/>
    <n v="178029.23"/>
    <n v="284846.78000000003"/>
    <n v="222536.54"/>
    <n v="356058.47"/>
    <n v="252208.08"/>
    <n v="403532.94"/>
    <n v="281879.62"/>
    <n v="451007.4"/>
  </r>
  <r>
    <n v="6"/>
    <s v="Region VI - Midsouth"/>
    <x v="37"/>
    <s v="NM"/>
    <x v="271"/>
    <n v="1"/>
    <x v="0"/>
    <n v="89446.11"/>
    <n v="156530.70000000001"/>
    <n v="115955.64"/>
    <n v="202922.37"/>
    <n v="138858.92000000001"/>
    <n v="243003.1"/>
    <n v="165795.85"/>
    <n v="290142.74"/>
    <n v="195060.73"/>
    <n v="341356.29"/>
    <n v="213779.79"/>
    <n v="374114.63"/>
    <n v="231554.97"/>
    <n v="405221.19"/>
  </r>
  <r>
    <n v="6"/>
    <s v="Region VI - Midsouth"/>
    <x v="37"/>
    <s v="NM"/>
    <x v="271"/>
    <n v="2"/>
    <x v="1"/>
    <n v="77754.69"/>
    <n v="136070.71"/>
    <n v="102009.01"/>
    <n v="178515.77"/>
    <n v="124042.48"/>
    <n v="217074.34"/>
    <n v="152270.47"/>
    <n v="266473.33"/>
    <n v="180691.73"/>
    <n v="316210.52"/>
    <n v="199137.72"/>
    <n v="348491.01"/>
    <n v="216250.25"/>
    <n v="378437.94"/>
  </r>
  <r>
    <n v="6"/>
    <s v="Region VI - Midsouth"/>
    <x v="37"/>
    <s v="NM"/>
    <x v="271"/>
    <n v="3"/>
    <x v="2"/>
    <n v="67225.83"/>
    <n v="117645.2"/>
    <n v="91400.79"/>
    <n v="159951.38"/>
    <n v="115412.72"/>
    <n v="201972.26"/>
    <n v="151807"/>
    <n v="265662.25"/>
    <n v="187914.38"/>
    <n v="328850.17"/>
    <n v="211576.11"/>
    <n v="370258.19"/>
    <n v="234909.95"/>
    <n v="411092.41"/>
  </r>
  <r>
    <n v="6"/>
    <s v="Region VI - Midsouth"/>
    <x v="37"/>
    <s v="NM"/>
    <x v="271"/>
    <n v="4"/>
    <x v="3"/>
    <n v="75900.56"/>
    <n v="121440.9"/>
    <n v="106260.78"/>
    <n v="170017.25"/>
    <n v="136621.01"/>
    <n v="218593.61"/>
    <n v="182161.34"/>
    <n v="291458.15000000002"/>
    <n v="227701.68"/>
    <n v="364322.69"/>
    <n v="258061.9"/>
    <n v="412899.05"/>
    <n v="288422.12"/>
    <n v="461475.41"/>
  </r>
  <r>
    <n v="6"/>
    <s v="Region VI - Midsouth"/>
    <x v="37"/>
    <s v="NM"/>
    <x v="272"/>
    <n v="1"/>
    <x v="0"/>
    <n v="92065.78"/>
    <n v="161115.12"/>
    <n v="119303.19"/>
    <n v="208780.59"/>
    <n v="142832.97"/>
    <n v="249957.69"/>
    <n v="170487.92"/>
    <n v="298353.86"/>
    <n v="200542.34"/>
    <n v="350949.1"/>
    <n v="219765.88"/>
    <n v="384590.29"/>
    <n v="237997.25"/>
    <n v="416495.18"/>
  </r>
  <r>
    <n v="6"/>
    <s v="Region VI - Midsouth"/>
    <x v="37"/>
    <s v="NM"/>
    <x v="272"/>
    <n v="2"/>
    <x v="1"/>
    <n v="80247.320000000007"/>
    <n v="140432.79999999999"/>
    <n v="105204.97"/>
    <n v="184108.7"/>
    <n v="127855.48"/>
    <n v="223747.09"/>
    <n v="156815.51999999999"/>
    <n v="274427.17"/>
    <n v="186017.15"/>
    <n v="325530.01"/>
    <n v="204964.66"/>
    <n v="358688.16"/>
    <n v="222526.17"/>
    <n v="389420.79999999999"/>
  </r>
  <r>
    <n v="6"/>
    <s v="Region VI - Midsouth"/>
    <x v="37"/>
    <s v="NM"/>
    <x v="272"/>
    <n v="3"/>
    <x v="2"/>
    <n v="69546.53"/>
    <n v="121706.43"/>
    <n v="94620.26"/>
    <n v="165585.46"/>
    <n v="119529.19"/>
    <n v="209176.07"/>
    <n v="157273.04999999999"/>
    <n v="275227.84000000003"/>
    <n v="194726.9"/>
    <n v="340772.07"/>
    <n v="219281.81"/>
    <n v="383743.17"/>
    <n v="243505.27"/>
    <n v="426134.23"/>
  </r>
  <r>
    <n v="6"/>
    <s v="Region VI - Midsouth"/>
    <x v="37"/>
    <s v="NM"/>
    <x v="272"/>
    <n v="4"/>
    <x v="3"/>
    <n v="78093.03"/>
    <n v="124948.86"/>
    <n v="109330.25"/>
    <n v="174928.4"/>
    <n v="140567.46"/>
    <n v="224907.94"/>
    <n v="187423.28"/>
    <n v="299877.26"/>
    <n v="234279.1"/>
    <n v="374846.57"/>
    <n v="265516.32"/>
    <n v="424826.11"/>
    <n v="296753.53000000003"/>
    <n v="474805.66"/>
  </r>
  <r>
    <n v="6"/>
    <s v="Region VI - Midsouth"/>
    <x v="38"/>
    <s v="OK"/>
    <x v="273"/>
    <n v="1"/>
    <x v="0"/>
    <n v="88835.63"/>
    <n v="155462.35999999999"/>
    <n v="115239.48"/>
    <n v="201669.08"/>
    <n v="138055.12"/>
    <n v="241596.46"/>
    <n v="164918.17000000001"/>
    <n v="288606.8"/>
    <n v="194088.1"/>
    <n v="339654.17"/>
    <n v="212747.24"/>
    <n v="372307.68"/>
    <n v="230501"/>
    <n v="403376.75"/>
  </r>
  <r>
    <n v="6"/>
    <s v="Region VI - Midsouth"/>
    <x v="38"/>
    <s v="OK"/>
    <x v="273"/>
    <n v="2"/>
    <x v="1"/>
    <n v="76890"/>
    <n v="134557.49"/>
    <n v="100989.66"/>
    <n v="176731.91"/>
    <n v="122916.59"/>
    <n v="215104.02"/>
    <n v="151098.76"/>
    <n v="264422.84000000003"/>
    <n v="179406.72"/>
    <n v="313961.76"/>
    <n v="197786.87"/>
    <n v="346127.03"/>
    <n v="214863.57"/>
    <n v="376011.24"/>
  </r>
  <r>
    <n v="6"/>
    <s v="Region VI - Midsouth"/>
    <x v="38"/>
    <s v="OK"/>
    <x v="273"/>
    <n v="3"/>
    <x v="2"/>
    <n v="66221.38"/>
    <n v="115887.42"/>
    <n v="89935.54"/>
    <n v="157387.19"/>
    <n v="113483.12"/>
    <n v="198595.45"/>
    <n v="149189.04999999999"/>
    <n v="261080.84"/>
    <n v="184601.85"/>
    <n v="323053.24"/>
    <n v="207791.61"/>
    <n v="363635.32"/>
    <n v="230646.36"/>
    <n v="403631.13"/>
  </r>
  <r>
    <n v="6"/>
    <s v="Region VI - Midsouth"/>
    <x v="38"/>
    <s v="OK"/>
    <x v="273"/>
    <n v="4"/>
    <x v="3"/>
    <n v="75429.8"/>
    <n v="120687.67"/>
    <n v="105601.71"/>
    <n v="168962.74"/>
    <n v="135773.63"/>
    <n v="217237.81"/>
    <n v="181031.51"/>
    <n v="289650.42"/>
    <n v="226289.39"/>
    <n v="362063.02"/>
    <n v="256461.3"/>
    <n v="410338.09"/>
    <n v="286633.21999999997"/>
    <n v="458613.16"/>
  </r>
  <r>
    <n v="6"/>
    <s v="Region VI - Midsouth"/>
    <x v="38"/>
    <s v="OK"/>
    <x v="274"/>
    <n v="1"/>
    <x v="0"/>
    <n v="85920.19"/>
    <n v="150360.34"/>
    <n v="111345.41"/>
    <n v="194854.46"/>
    <n v="133309.95000000001"/>
    <n v="233292.42"/>
    <n v="159127.57999999999"/>
    <n v="278473.26"/>
    <n v="187184.1"/>
    <n v="327572.17"/>
    <n v="205129.79"/>
    <n v="358977.14"/>
    <n v="222152.08"/>
    <n v="388766.14"/>
  </r>
  <r>
    <n v="6"/>
    <s v="Region VI - Midsouth"/>
    <x v="38"/>
    <s v="OK"/>
    <x v="274"/>
    <n v="2"/>
    <x v="1"/>
    <n v="74864.210000000006"/>
    <n v="131012.36"/>
    <n v="98156.75"/>
    <n v="171774.31"/>
    <n v="119298.76"/>
    <n v="208772.82"/>
    <n v="146337.26999999999"/>
    <n v="256090.23"/>
    <n v="173596.01"/>
    <n v="303793.02"/>
    <n v="191283.49"/>
    <n v="334746.11"/>
    <n v="207679.14"/>
    <n v="363438.49"/>
  </r>
  <r>
    <n v="6"/>
    <s v="Region VI - Midsouth"/>
    <x v="38"/>
    <s v="OK"/>
    <x v="274"/>
    <n v="3"/>
    <x v="2"/>
    <n v="64860.98"/>
    <n v="113506.71"/>
    <n v="88237.57"/>
    <n v="154415.76"/>
    <n v="111460"/>
    <n v="195055"/>
    <n v="146649.57"/>
    <n v="256636.74"/>
    <n v="181567.83"/>
    <n v="317743.7"/>
    <n v="204459.08"/>
    <n v="357803.39"/>
    <n v="227040.27"/>
    <n v="397320.47"/>
  </r>
  <r>
    <n v="6"/>
    <s v="Region VI - Midsouth"/>
    <x v="38"/>
    <s v="OK"/>
    <x v="274"/>
    <n v="4"/>
    <x v="3"/>
    <n v="72883.899999999994"/>
    <n v="116614.24"/>
    <n v="102037.46"/>
    <n v="163259.94"/>
    <n v="131191.01999999999"/>
    <n v="209905.63"/>
    <n v="174921.36"/>
    <n v="279874.17"/>
    <n v="218651.7"/>
    <n v="349842.72"/>
    <n v="247805.25"/>
    <n v="396488.41"/>
    <n v="276958.81"/>
    <n v="443134.11"/>
  </r>
  <r>
    <n v="6"/>
    <s v="Region VI - Midsouth"/>
    <x v="38"/>
    <s v="OK"/>
    <x v="275"/>
    <n v="1"/>
    <x v="0"/>
    <n v="85467.07"/>
    <n v="149567.37"/>
    <n v="110714.07"/>
    <n v="193749.61"/>
    <n v="132522.5"/>
    <n v="231914.37"/>
    <n v="158139.48000000001"/>
    <n v="276744.08"/>
    <n v="185986.58"/>
    <n v="325476.52"/>
    <n v="203797.84"/>
    <n v="356646.22"/>
    <n v="220671.77"/>
    <n v="386175.6"/>
  </r>
  <r>
    <n v="6"/>
    <s v="Region VI - Midsouth"/>
    <x v="38"/>
    <s v="OK"/>
    <x v="275"/>
    <n v="2"/>
    <x v="1"/>
    <n v="74665.279999999999"/>
    <n v="130664.23"/>
    <n v="97828.6"/>
    <n v="171200.04"/>
    <n v="118833.39"/>
    <n v="207958.44"/>
    <n v="145643.20000000001"/>
    <n v="254875.6"/>
    <n v="172710.87"/>
    <n v="302244.02"/>
    <n v="190269.84"/>
    <n v="332972.23"/>
    <n v="206531.54"/>
    <n v="361430.2"/>
  </r>
  <r>
    <n v="6"/>
    <s v="Region VI - Midsouth"/>
    <x v="38"/>
    <s v="OK"/>
    <x v="275"/>
    <n v="3"/>
    <x v="2"/>
    <n v="64838.9"/>
    <n v="113468.08"/>
    <n v="88265.7"/>
    <n v="154464.98000000001"/>
    <n v="111541.87"/>
    <n v="195198.27"/>
    <n v="146803.87"/>
    <n v="256906.78"/>
    <n v="181800.8"/>
    <n v="318151.40999999997"/>
    <n v="204753.42"/>
    <n v="358318.48"/>
    <n v="227403.09"/>
    <n v="397955.41"/>
  </r>
  <r>
    <n v="6"/>
    <s v="Region VI - Midsouth"/>
    <x v="38"/>
    <s v="OK"/>
    <x v="275"/>
    <n v="4"/>
    <x v="3"/>
    <n v="72471.81"/>
    <n v="115954.89"/>
    <n v="101460.53"/>
    <n v="162336.85"/>
    <n v="130449.25"/>
    <n v="208718.8"/>
    <n v="173932.33"/>
    <n v="278291.74"/>
    <n v="217415.42"/>
    <n v="347864.67"/>
    <n v="246404.14"/>
    <n v="394246.63"/>
    <n v="275392.86"/>
    <n v="440628.59"/>
  </r>
  <r>
    <n v="6"/>
    <s v="Region VI - Midsouth"/>
    <x v="38"/>
    <s v="OK"/>
    <x v="276"/>
    <n v="1"/>
    <x v="0"/>
    <n v="90470.37"/>
    <n v="158323.16"/>
    <n v="117281.94"/>
    <n v="205243.39"/>
    <n v="140446.07999999999"/>
    <n v="245780.65"/>
    <n v="167689.24"/>
    <n v="293456.17"/>
    <n v="197287.11"/>
    <n v="345252.44"/>
    <n v="216219.13"/>
    <n v="378383.48"/>
    <n v="234195.83"/>
    <n v="409842.7"/>
  </r>
  <r>
    <n v="6"/>
    <s v="Region VI - Midsouth"/>
    <x v="38"/>
    <s v="OK"/>
    <x v="276"/>
    <n v="2"/>
    <x v="1"/>
    <n v="78651.88"/>
    <n v="137640.78"/>
    <n v="103183.72"/>
    <n v="180571.5"/>
    <n v="125468.6"/>
    <n v="219570.05"/>
    <n v="154016.85"/>
    <n v="269529.48"/>
    <n v="182761.91"/>
    <n v="319833.34999999998"/>
    <n v="201417.91"/>
    <n v="352481.35"/>
    <n v="218724.75"/>
    <n v="382768.32"/>
  </r>
  <r>
    <n v="6"/>
    <s v="Region VI - Midsouth"/>
    <x v="38"/>
    <s v="OK"/>
    <x v="276"/>
    <n v="3"/>
    <x v="2"/>
    <n v="68006.75"/>
    <n v="119011.82"/>
    <n v="92464.57"/>
    <n v="161813"/>
    <n v="116757.58"/>
    <n v="204325.77"/>
    <n v="153577.57999999999"/>
    <n v="268760.76"/>
    <n v="190107.56"/>
    <n v="332688.21999999997"/>
    <n v="214046.56"/>
    <n v="374581.48"/>
    <n v="237654.11"/>
    <n v="415894.7"/>
  </r>
  <r>
    <n v="6"/>
    <s v="Region VI - Midsouth"/>
    <x v="38"/>
    <s v="OK"/>
    <x v="276"/>
    <n v="4"/>
    <x v="3"/>
    <n v="76768.75"/>
    <n v="122830"/>
    <n v="107476.25"/>
    <n v="171962"/>
    <n v="138183.75"/>
    <n v="221094"/>
    <n v="184244.99"/>
    <n v="294792"/>
    <n v="230306.24"/>
    <n v="368489.99"/>
    <n v="261013.74"/>
    <n v="417621.99"/>
    <n v="291721.24"/>
    <n v="466753.99"/>
  </r>
  <r>
    <n v="6"/>
    <s v="Region VI - Midsouth"/>
    <x v="38"/>
    <s v="OK"/>
    <x v="277"/>
    <n v="1"/>
    <x v="0"/>
    <n v="86491.33"/>
    <n v="151359.82999999999"/>
    <n v="112040.36"/>
    <n v="196070.63"/>
    <n v="134109.66"/>
    <n v="234691.91"/>
    <n v="160032.85999999999"/>
    <n v="280057.51"/>
    <n v="188212.95"/>
    <n v="329372.67"/>
    <n v="206237.19"/>
    <n v="360915.08"/>
    <n v="223312.63"/>
    <n v="390797.11"/>
  </r>
  <r>
    <n v="6"/>
    <s v="Region VI - Midsouth"/>
    <x v="38"/>
    <s v="OK"/>
    <x v="277"/>
    <n v="2"/>
    <x v="1"/>
    <n v="75562.460000000006"/>
    <n v="132234.31"/>
    <n v="99003.3"/>
    <n v="173255.77"/>
    <n v="120259.51"/>
    <n v="210454.15"/>
    <n v="147389.57"/>
    <n v="257931.75"/>
    <n v="174781.05"/>
    <n v="305866.84000000003"/>
    <n v="192550.04"/>
    <n v="336962.56"/>
    <n v="209006.05"/>
    <n v="365760.58"/>
  </r>
  <r>
    <n v="6"/>
    <s v="Region VI - Midsouth"/>
    <x v="38"/>
    <s v="OK"/>
    <x v="277"/>
    <n v="3"/>
    <x v="2"/>
    <n v="65619.83"/>
    <n v="114834.7"/>
    <n v="89329.48"/>
    <n v="156326.59"/>
    <n v="112886.73"/>
    <n v="197551.78"/>
    <n v="148574.45000000001"/>
    <n v="260005.29"/>
    <n v="183993.98"/>
    <n v="321989.46999999997"/>
    <n v="207223.87"/>
    <n v="362641.77"/>
    <n v="230147.25"/>
    <n v="402757.7"/>
  </r>
  <r>
    <n v="6"/>
    <s v="Region VI - Midsouth"/>
    <x v="38"/>
    <s v="OK"/>
    <x v="277"/>
    <n v="4"/>
    <x v="3"/>
    <n v="73339.990000000005"/>
    <n v="117343.99"/>
    <n v="102675.99"/>
    <n v="164281.59"/>
    <n v="132011.99"/>
    <n v="211219.19"/>
    <n v="176015.99"/>
    <n v="281625.58"/>
    <n v="220019.98"/>
    <n v="352031.98"/>
    <n v="249355.98"/>
    <n v="398969.57"/>
    <n v="278691.98"/>
    <n v="445907.17"/>
  </r>
  <r>
    <n v="6"/>
    <s v="Region VI - Midsouth"/>
    <x v="39"/>
    <s v="TX"/>
    <x v="278"/>
    <n v="1"/>
    <x v="0"/>
    <n v="89977.91"/>
    <n v="157461.35"/>
    <n v="116629.39"/>
    <n v="204101.43"/>
    <n v="139654.54"/>
    <n v="244395.45"/>
    <n v="166728.74"/>
    <n v="291775.3"/>
    <n v="196145.81"/>
    <n v="343255.17"/>
    <n v="214962.03"/>
    <n v="376183.56"/>
    <n v="232822.11"/>
    <n v="407438.68"/>
  </r>
  <r>
    <n v="6"/>
    <s v="Region VI - Midsouth"/>
    <x v="39"/>
    <s v="TX"/>
    <x v="278"/>
    <n v="2"/>
    <x v="1"/>
    <n v="78286.5"/>
    <n v="137001.38"/>
    <n v="102682.76"/>
    <n v="179694.84"/>
    <n v="124838.1"/>
    <n v="218466.68"/>
    <n v="153203.35999999999"/>
    <n v="268105.89"/>
    <n v="181776.8"/>
    <n v="318109.40000000002"/>
    <n v="200319.97"/>
    <n v="350559.94"/>
    <n v="217517.39"/>
    <n v="380655.43"/>
  </r>
  <r>
    <n v="6"/>
    <s v="Region VI - Midsouth"/>
    <x v="39"/>
    <s v="TX"/>
    <x v="278"/>
    <n v="3"/>
    <x v="2"/>
    <n v="67739.09"/>
    <n v="118543.4"/>
    <n v="92119.35"/>
    <n v="161208.87"/>
    <n v="116336.58"/>
    <n v="203589.02"/>
    <n v="153038.82"/>
    <n v="267817.94"/>
    <n v="189454.16"/>
    <n v="331544.78000000003"/>
    <n v="213321.19"/>
    <n v="373312.08"/>
    <n v="236860.33"/>
    <n v="414505.58"/>
  </r>
  <r>
    <n v="6"/>
    <s v="Region VI - Midsouth"/>
    <x v="39"/>
    <s v="TX"/>
    <x v="278"/>
    <n v="4"/>
    <x v="3"/>
    <n v="76341.990000000005"/>
    <n v="122147.18"/>
    <n v="106878.78"/>
    <n v="171006.05"/>
    <n v="137415.57999999999"/>
    <n v="219864.93"/>
    <n v="183220.77"/>
    <n v="293153.24"/>
    <n v="229025.96"/>
    <n v="366441.54"/>
    <n v="259562.76"/>
    <n v="415300.42"/>
    <n v="290099.55"/>
    <n v="464159.29"/>
  </r>
  <r>
    <n v="6"/>
    <s v="Region VI - Midsouth"/>
    <x v="39"/>
    <s v="TX"/>
    <x v="279"/>
    <n v="1"/>
    <x v="0"/>
    <n v="87968.72"/>
    <n v="153945.26"/>
    <n v="113998"/>
    <n v="199496.5"/>
    <n v="136484.29"/>
    <n v="238847.5"/>
    <n v="162914.35999999999"/>
    <n v="285100.12"/>
    <n v="191636.84"/>
    <n v="335364.46999999997"/>
    <n v="210008.48"/>
    <n v="367514.85"/>
    <n v="227433.8"/>
    <n v="398009.14"/>
  </r>
  <r>
    <n v="6"/>
    <s v="Region VI - Midsouth"/>
    <x v="39"/>
    <s v="TX"/>
    <x v="279"/>
    <n v="2"/>
    <x v="1"/>
    <n v="76658.570000000007"/>
    <n v="134152.51"/>
    <n v="100506.16"/>
    <n v="175885.77"/>
    <n v="122150.99"/>
    <n v="213764.24"/>
    <n v="149830.01999999999"/>
    <n v="262202.53999999998"/>
    <n v="177736.39"/>
    <n v="311038.68"/>
    <n v="195843.88"/>
    <n v="342726.78"/>
    <n v="212628.14"/>
    <n v="372099.25"/>
  </r>
  <r>
    <n v="6"/>
    <s v="Region VI - Midsouth"/>
    <x v="39"/>
    <s v="TX"/>
    <x v="279"/>
    <n v="3"/>
    <x v="2"/>
    <n v="66422.83"/>
    <n v="116239.95"/>
    <n v="90365.13"/>
    <n v="158138.99"/>
    <n v="114149.72"/>
    <n v="199762.02"/>
    <n v="150190.73000000001"/>
    <n v="262833.77"/>
    <n v="185954.18"/>
    <n v="325419.81"/>
    <n v="209399.99"/>
    <n v="366449.98"/>
    <n v="232528.6"/>
    <n v="406925.05"/>
  </r>
  <r>
    <n v="6"/>
    <s v="Region VI - Midsouth"/>
    <x v="39"/>
    <s v="TX"/>
    <x v="279"/>
    <n v="4"/>
    <x v="3"/>
    <n v="74620.28"/>
    <n v="119392.44"/>
    <n v="104468.39"/>
    <n v="167149.42000000001"/>
    <n v="134316.5"/>
    <n v="214906.4"/>
    <n v="179088.66"/>
    <n v="286541.86"/>
    <n v="223860.83"/>
    <n v="358177.33"/>
    <n v="253708.94"/>
    <n v="405934.3"/>
    <n v="283557.05"/>
    <n v="453691.28"/>
  </r>
  <r>
    <n v="6"/>
    <s v="Region VI - Midsouth"/>
    <x v="39"/>
    <s v="TX"/>
    <x v="280"/>
    <n v="1"/>
    <x v="0"/>
    <n v="83911"/>
    <n v="146844.25"/>
    <n v="108714.01"/>
    <n v="190249.52"/>
    <n v="130139.7"/>
    <n v="227744.47"/>
    <n v="155313.19"/>
    <n v="271798.08"/>
    <n v="182675.13"/>
    <n v="319681.46999999997"/>
    <n v="200176.24"/>
    <n v="350308.42"/>
    <n v="216763.77"/>
    <n v="379336.6"/>
  </r>
  <r>
    <n v="6"/>
    <s v="Region VI - Midsouth"/>
    <x v="39"/>
    <s v="TX"/>
    <x v="280"/>
    <n v="2"/>
    <x v="1"/>
    <n v="73236.28"/>
    <n v="128163.49"/>
    <n v="95980.14"/>
    <n v="167965.24"/>
    <n v="116611.65"/>
    <n v="204070.38"/>
    <n v="142963.93"/>
    <n v="250186.88"/>
    <n v="169555.6"/>
    <n v="296722.28999999998"/>
    <n v="186807.4"/>
    <n v="326912.95"/>
    <n v="202789.9"/>
    <n v="354882.32"/>
  </r>
  <r>
    <n v="6"/>
    <s v="Region VI - Midsouth"/>
    <x v="39"/>
    <s v="TX"/>
    <x v="280"/>
    <n v="3"/>
    <x v="2"/>
    <n v="63544.72"/>
    <n v="111203.26"/>
    <n v="86483.36"/>
    <n v="151345.87"/>
    <n v="109273.14"/>
    <n v="191227.99"/>
    <n v="143801.47"/>
    <n v="251652.57"/>
    <n v="178067.85"/>
    <n v="311618.73"/>
    <n v="200537.88"/>
    <n v="350941.29"/>
    <n v="222708.54"/>
    <n v="389739.94"/>
  </r>
  <r>
    <n v="6"/>
    <s v="Region VI - Midsouth"/>
    <x v="39"/>
    <s v="TX"/>
    <x v="280"/>
    <n v="4"/>
    <x v="3"/>
    <n v="71162.19"/>
    <n v="113859.5"/>
    <n v="99627.06"/>
    <n v="159403.29999999999"/>
    <n v="128091.94"/>
    <n v="204947.1"/>
    <n v="170789.25"/>
    <n v="273262.8"/>
    <n v="213486.56"/>
    <n v="341578.5"/>
    <n v="241951.43"/>
    <n v="387122.3"/>
    <n v="270416.31"/>
    <n v="432666.1"/>
  </r>
  <r>
    <n v="6"/>
    <s v="Region VI - Midsouth"/>
    <x v="39"/>
    <s v="TX"/>
    <x v="281"/>
    <n v="1"/>
    <x v="0"/>
    <n v="89071.66"/>
    <n v="155875.41"/>
    <n v="115366.71"/>
    <n v="201891.74"/>
    <n v="138079.63"/>
    <n v="241639.35"/>
    <n v="164752.54"/>
    <n v="288316.94"/>
    <n v="193750.78"/>
    <n v="339063.87"/>
    <n v="212298.13"/>
    <n v="371521.73"/>
    <n v="229861.49"/>
    <n v="402257.62"/>
  </r>
  <r>
    <n v="6"/>
    <s v="Region VI - Midsouth"/>
    <x v="39"/>
    <s v="TX"/>
    <x v="281"/>
    <n v="2"/>
    <x v="1"/>
    <n v="77888.639999999999"/>
    <n v="136305.13"/>
    <n v="102026.46"/>
    <n v="178546.31"/>
    <n v="123907.38"/>
    <n v="216837.92"/>
    <n v="151815.22"/>
    <n v="265676.63"/>
    <n v="180006.51"/>
    <n v="315011.40000000002"/>
    <n v="198292.68"/>
    <n v="347012.18"/>
    <n v="215222.2"/>
    <n v="376638.85"/>
  </r>
  <r>
    <n v="6"/>
    <s v="Region VI - Midsouth"/>
    <x v="39"/>
    <s v="TX"/>
    <x v="281"/>
    <n v="3"/>
    <x v="2"/>
    <n v="67694.94"/>
    <n v="118466.15"/>
    <n v="92175.61"/>
    <n v="161307.31"/>
    <n v="116500.33"/>
    <n v="203875.58"/>
    <n v="153347.44"/>
    <n v="268358.02"/>
    <n v="189920.12"/>
    <n v="332360.21000000002"/>
    <n v="213909.87"/>
    <n v="374342.26"/>
    <n v="237585.98"/>
    <n v="415775.46"/>
  </r>
  <r>
    <n v="6"/>
    <s v="Region VI - Midsouth"/>
    <x v="39"/>
    <s v="TX"/>
    <x v="281"/>
    <n v="4"/>
    <x v="3"/>
    <n v="75517.8"/>
    <n v="120828.48"/>
    <n v="105724.92"/>
    <n v="169159.88"/>
    <n v="135932.04"/>
    <n v="217491.27"/>
    <n v="181242.72"/>
    <n v="289988.36"/>
    <n v="226553.41"/>
    <n v="362485.45"/>
    <n v="256760.53"/>
    <n v="410816.85"/>
    <n v="286967.65000000002"/>
    <n v="459148.24"/>
  </r>
  <r>
    <n v="6"/>
    <s v="Region VI - Midsouth"/>
    <x v="39"/>
    <s v="TX"/>
    <x v="282"/>
    <n v="1"/>
    <x v="0"/>
    <n v="87062.47"/>
    <n v="152359.32999999999"/>
    <n v="112735.32"/>
    <n v="197286.82"/>
    <n v="134909.38"/>
    <n v="236091.41"/>
    <n v="160938.16"/>
    <n v="281641.77"/>
    <n v="189241.82"/>
    <n v="331173.18"/>
    <n v="207344.59"/>
    <n v="362853.03"/>
    <n v="224473.19"/>
    <n v="392828.09"/>
  </r>
  <r>
    <n v="6"/>
    <s v="Region VI - Midsouth"/>
    <x v="39"/>
    <s v="TX"/>
    <x v="282"/>
    <n v="2"/>
    <x v="1"/>
    <n v="76260.72"/>
    <n v="133456.25"/>
    <n v="99849.85"/>
    <n v="174737.24"/>
    <n v="121220.28"/>
    <n v="212135.49"/>
    <n v="148441.88"/>
    <n v="259773.29"/>
    <n v="175966.1"/>
    <n v="307940.68"/>
    <n v="193816.59"/>
    <n v="339179.04"/>
    <n v="210332.96"/>
    <n v="368082.69"/>
  </r>
  <r>
    <n v="6"/>
    <s v="Region VI - Midsouth"/>
    <x v="39"/>
    <s v="TX"/>
    <x v="282"/>
    <n v="3"/>
    <x v="2"/>
    <n v="66378.679999999993"/>
    <n v="116162.7"/>
    <n v="90421.39"/>
    <n v="158237.44"/>
    <n v="114313.47"/>
    <n v="200048.58"/>
    <n v="150499.35"/>
    <n v="263373.84999999998"/>
    <n v="186420.14"/>
    <n v="326235.25"/>
    <n v="209988.67"/>
    <n v="367480.17"/>
    <n v="233254.25"/>
    <n v="408194.94"/>
  </r>
  <r>
    <n v="6"/>
    <s v="Region VI - Midsouth"/>
    <x v="39"/>
    <s v="TX"/>
    <x v="282"/>
    <n v="4"/>
    <x v="3"/>
    <n v="73796.09"/>
    <n v="118073.75"/>
    <n v="103314.53"/>
    <n v="165303.25"/>
    <n v="132832.97"/>
    <n v="212532.75"/>
    <n v="177110.62"/>
    <n v="283377"/>
    <n v="221388.28"/>
    <n v="354221.25"/>
    <n v="250906.72"/>
    <n v="401450.75"/>
    <n v="280425.15000000002"/>
    <n v="448680.25"/>
  </r>
  <r>
    <n v="6"/>
    <s v="Region VI - Midsouth"/>
    <x v="39"/>
    <s v="TX"/>
    <x v="283"/>
    <n v="1"/>
    <x v="0"/>
    <n v="87023.13"/>
    <n v="152290.48000000001"/>
    <n v="112714.11"/>
    <n v="197249.7"/>
    <n v="134905.29"/>
    <n v="236084.26"/>
    <n v="160965.76000000001"/>
    <n v="281690.07"/>
    <n v="189298.03"/>
    <n v="331271.55"/>
    <n v="207419.43"/>
    <n v="362984.01"/>
    <n v="224579.77"/>
    <n v="393014.6"/>
  </r>
  <r>
    <n v="6"/>
    <s v="Region VI - Midsouth"/>
    <x v="39"/>
    <s v="TX"/>
    <x v="283"/>
    <n v="2"/>
    <x v="1"/>
    <n v="76094.27"/>
    <n v="133164.98000000001"/>
    <n v="99677.05"/>
    <n v="174434.84"/>
    <n v="121055.14"/>
    <n v="211846.5"/>
    <n v="148322.47"/>
    <n v="259564.31"/>
    <n v="175866.13"/>
    <n v="307765.73"/>
    <n v="193732.28"/>
    <n v="339031.5"/>
    <n v="210273.18"/>
    <n v="367978.07"/>
  </r>
  <r>
    <n v="6"/>
    <s v="Region VI - Midsouth"/>
    <x v="39"/>
    <s v="TX"/>
    <x v="283"/>
    <n v="3"/>
    <x v="2"/>
    <n v="66133.09"/>
    <n v="115732.9"/>
    <n v="90048.04"/>
    <n v="157584.07999999999"/>
    <n v="113810.6"/>
    <n v="199168.55"/>
    <n v="149806.26999999999"/>
    <n v="262160.98"/>
    <n v="185533.76"/>
    <n v="324684.08"/>
    <n v="208968.95"/>
    <n v="365695.66"/>
    <n v="232097.64"/>
    <n v="406170.87"/>
  </r>
  <r>
    <n v="6"/>
    <s v="Region VI - Midsouth"/>
    <x v="39"/>
    <s v="TX"/>
    <x v="283"/>
    <n v="4"/>
    <x v="3"/>
    <n v="73781.42"/>
    <n v="118050.28"/>
    <n v="103293.99"/>
    <n v="165270.39000000001"/>
    <n v="132806.56"/>
    <n v="212490.5"/>
    <n v="177075.41"/>
    <n v="283320.67"/>
    <n v="221344.27"/>
    <n v="354150.83"/>
    <n v="250856.84"/>
    <n v="401370.94"/>
    <n v="280369.40000000002"/>
    <n v="448591.05"/>
  </r>
  <r>
    <n v="6"/>
    <s v="Region VI - Midsouth"/>
    <x v="39"/>
    <s v="TX"/>
    <x v="284"/>
    <n v="1"/>
    <x v="0"/>
    <n v="85959.53"/>
    <n v="150429.18"/>
    <n v="111366.61"/>
    <n v="194891.57"/>
    <n v="133314.04"/>
    <n v="233299.57"/>
    <n v="159099.97"/>
    <n v="278424.95"/>
    <n v="187127.88"/>
    <n v="327473.78000000003"/>
    <n v="205054.94"/>
    <n v="358846.14"/>
    <n v="222045.5"/>
    <n v="388579.62"/>
  </r>
  <r>
    <n v="6"/>
    <s v="Region VI - Midsouth"/>
    <x v="39"/>
    <s v="TX"/>
    <x v="284"/>
    <n v="2"/>
    <x v="1"/>
    <n v="75030.649999999994"/>
    <n v="131303.63"/>
    <n v="98329.55"/>
    <n v="172076.71"/>
    <n v="119463.89"/>
    <n v="209061.8"/>
    <n v="146456.68"/>
    <n v="256299.2"/>
    <n v="173695.98"/>
    <n v="303967.96000000002"/>
    <n v="191367.79"/>
    <n v="334893.63"/>
    <n v="207738.91"/>
    <n v="363543.09"/>
  </r>
  <r>
    <n v="6"/>
    <s v="Region VI - Midsouth"/>
    <x v="39"/>
    <s v="TX"/>
    <x v="284"/>
    <n v="3"/>
    <x v="2"/>
    <n v="65106.57"/>
    <n v="113936.5"/>
    <n v="88610.92"/>
    <n v="155069.10999999999"/>
    <n v="111962.87"/>
    <n v="195935.02"/>
    <n v="147342.63"/>
    <n v="257849.60000000001"/>
    <n v="182454.2"/>
    <n v="319294.86"/>
    <n v="205478.79"/>
    <n v="359587.88"/>
    <n v="228196.87"/>
    <n v="399344.52"/>
  </r>
  <r>
    <n v="6"/>
    <s v="Region VI - Midsouth"/>
    <x v="39"/>
    <s v="TX"/>
    <x v="284"/>
    <n v="4"/>
    <x v="3"/>
    <n v="72898.570000000007"/>
    <n v="116637.71"/>
    <n v="102057.99"/>
    <n v="163292.79"/>
    <n v="131217.42000000001"/>
    <n v="209947.87"/>
    <n v="174956.56"/>
    <n v="279930.5"/>
    <n v="218695.7"/>
    <n v="349913.12"/>
    <n v="247855.12"/>
    <n v="396568.21"/>
    <n v="277014.55"/>
    <n v="443223.29"/>
  </r>
  <r>
    <n v="6"/>
    <s v="Region VI - Midsouth"/>
    <x v="39"/>
    <s v="TX"/>
    <x v="285"/>
    <n v="1"/>
    <x v="0"/>
    <n v="87476.26"/>
    <n v="153083.45000000001"/>
    <n v="113345.45"/>
    <n v="198354.54"/>
    <n v="135692.75"/>
    <n v="237462.31"/>
    <n v="161953.85999999999"/>
    <n v="283419.25"/>
    <n v="190495.54"/>
    <n v="333367.2"/>
    <n v="208751.38"/>
    <n v="365314.92"/>
    <n v="226060.08"/>
    <n v="395605.13"/>
  </r>
  <r>
    <n v="6"/>
    <s v="Region VI - Midsouth"/>
    <x v="39"/>
    <s v="TX"/>
    <x v="285"/>
    <n v="2"/>
    <x v="1"/>
    <n v="76293.2"/>
    <n v="133513.10999999999"/>
    <n v="100005.2"/>
    <n v="175009.11"/>
    <n v="121520.5"/>
    <n v="212660.88"/>
    <n v="149016.54"/>
    <n v="260778.94"/>
    <n v="176751.28"/>
    <n v="309314.73"/>
    <n v="194745.93"/>
    <n v="340805.38"/>
    <n v="211420.78"/>
    <n v="369986.36"/>
  </r>
  <r>
    <n v="6"/>
    <s v="Region VI - Midsouth"/>
    <x v="39"/>
    <s v="TX"/>
    <x v="285"/>
    <n v="3"/>
    <x v="2"/>
    <n v="66155.16"/>
    <n v="115771.53"/>
    <n v="90019.92"/>
    <n v="157534.85"/>
    <n v="113728.73"/>
    <n v="199025.27"/>
    <n v="149651.97"/>
    <n v="261890.94"/>
    <n v="185300.78"/>
    <n v="324276.36"/>
    <n v="208674.61"/>
    <n v="365180.57"/>
    <n v="231734.82"/>
    <n v="405535.93"/>
  </r>
  <r>
    <n v="6"/>
    <s v="Region VI - Midsouth"/>
    <x v="39"/>
    <s v="TX"/>
    <x v="285"/>
    <n v="4"/>
    <x v="3"/>
    <n v="74193.52"/>
    <n v="118709.63"/>
    <n v="103870.92"/>
    <n v="166193.48000000001"/>
    <n v="133548.32999999999"/>
    <n v="213677.33"/>
    <n v="178064.44"/>
    <n v="284903.09999999998"/>
    <n v="222580.55"/>
    <n v="356128.88"/>
    <n v="252257.95"/>
    <n v="403612.73"/>
    <n v="281935.35999999999"/>
    <n v="451096.58"/>
  </r>
  <r>
    <n v="6"/>
    <s v="Region VI - Midsouth"/>
    <x v="39"/>
    <s v="TX"/>
    <x v="286"/>
    <n v="1"/>
    <x v="0"/>
    <n v="85427.73"/>
    <n v="149498.53"/>
    <n v="110692.86"/>
    <n v="193712.51"/>
    <n v="132518.41"/>
    <n v="231907.22"/>
    <n v="158167.07999999999"/>
    <n v="276792.39"/>
    <n v="186042.8"/>
    <n v="325574.90000000002"/>
    <n v="203872.69"/>
    <n v="356777.21"/>
    <n v="220778.36"/>
    <n v="386362.13"/>
  </r>
  <r>
    <n v="6"/>
    <s v="Region VI - Midsouth"/>
    <x v="39"/>
    <s v="TX"/>
    <x v="286"/>
    <n v="2"/>
    <x v="1"/>
    <n v="74498.84"/>
    <n v="130372.96"/>
    <n v="97655.8"/>
    <n v="170897.65"/>
    <n v="118668.26"/>
    <n v="207669.46"/>
    <n v="145523.79"/>
    <n v="254666.64"/>
    <n v="172610.9"/>
    <n v="302069.08"/>
    <n v="190185.54"/>
    <n v="332824.7"/>
    <n v="206471.77"/>
    <n v="361325.6"/>
  </r>
  <r>
    <n v="6"/>
    <s v="Region VI - Midsouth"/>
    <x v="39"/>
    <s v="TX"/>
    <x v="286"/>
    <n v="3"/>
    <x v="2"/>
    <n v="64593.31"/>
    <n v="113038.29"/>
    <n v="87892.36"/>
    <n v="153811.62"/>
    <n v="111039"/>
    <n v="194318.25"/>
    <n v="146110.81"/>
    <n v="255693.92"/>
    <n v="180914.43"/>
    <n v="316600.25"/>
    <n v="203733.71"/>
    <n v="356533.99"/>
    <n v="226246.49"/>
    <n v="395931.35"/>
  </r>
  <r>
    <n v="6"/>
    <s v="Region VI - Midsouth"/>
    <x v="39"/>
    <s v="TX"/>
    <x v="286"/>
    <n v="4"/>
    <x v="3"/>
    <n v="72457.14"/>
    <n v="115931.42"/>
    <n v="101439.99"/>
    <n v="162303.99"/>
    <n v="130422.85"/>
    <n v="208676.56"/>
    <n v="173897.13"/>
    <n v="278235.40999999997"/>
    <n v="217371.41"/>
    <n v="347794.27"/>
    <n v="246354.27"/>
    <n v="394166.84"/>
    <n v="275337.12"/>
    <n v="440539.41"/>
  </r>
  <r>
    <n v="6"/>
    <s v="Region VI - Midsouth"/>
    <x v="39"/>
    <s v="TX"/>
    <x v="287"/>
    <n v="1"/>
    <x v="0"/>
    <n v="87515.6"/>
    <n v="153152.29"/>
    <n v="113366.66"/>
    <n v="198391.65"/>
    <n v="135696.82999999999"/>
    <n v="237469.46"/>
    <n v="161926.25"/>
    <n v="283370.94"/>
    <n v="190439.33"/>
    <n v="333268.82"/>
    <n v="208676.53"/>
    <n v="365183.93"/>
    <n v="225953.49"/>
    <n v="395418.61"/>
  </r>
  <r>
    <n v="6"/>
    <s v="Region VI - Midsouth"/>
    <x v="39"/>
    <s v="TX"/>
    <x v="287"/>
    <n v="2"/>
    <x v="1"/>
    <n v="76459.64"/>
    <n v="133804.38"/>
    <n v="100178"/>
    <n v="175311.5"/>
    <n v="121685.63"/>
    <n v="212949.86"/>
    <n v="149135.95000000001"/>
    <n v="260987.91"/>
    <n v="176851.24"/>
    <n v="309489.67"/>
    <n v="194830.23"/>
    <n v="340952.9"/>
    <n v="211480.55"/>
    <n v="370090.96"/>
  </r>
  <r>
    <n v="6"/>
    <s v="Region VI - Midsouth"/>
    <x v="39"/>
    <s v="TX"/>
    <x v="287"/>
    <n v="3"/>
    <x v="2"/>
    <n v="66400.75"/>
    <n v="116201.32"/>
    <n v="90393.26"/>
    <n v="158188.21"/>
    <n v="114231.6"/>
    <n v="199905.29"/>
    <n v="150345.03"/>
    <n v="263103.81"/>
    <n v="186187.16"/>
    <n v="325827.52"/>
    <n v="209694.32"/>
    <n v="366965.06"/>
    <n v="232891.42"/>
    <n v="407559.98"/>
  </r>
  <r>
    <n v="6"/>
    <s v="Region VI - Midsouth"/>
    <x v="39"/>
    <s v="TX"/>
    <x v="287"/>
    <n v="4"/>
    <x v="3"/>
    <n v="74208.179999999993"/>
    <n v="118733.09"/>
    <n v="103891.46"/>
    <n v="166226.32999999999"/>
    <n v="133574.73000000001"/>
    <n v="213719.57"/>
    <n v="178099.64"/>
    <n v="284959.43"/>
    <n v="222624.55"/>
    <n v="356199.28"/>
    <n v="252307.82"/>
    <n v="403692.52"/>
    <n v="281991.09000000003"/>
    <n v="451185.76"/>
  </r>
  <r>
    <n v="6"/>
    <s v="Region VI - Midsouth"/>
    <x v="39"/>
    <s v="TX"/>
    <x v="288"/>
    <n v="1"/>
    <x v="0"/>
    <n v="80463.759999999995"/>
    <n v="140811.57999999999"/>
    <n v="104146.19"/>
    <n v="182255.84"/>
    <n v="124598.9"/>
    <n v="218048.08"/>
    <n v="148589.71"/>
    <n v="260031.99"/>
    <n v="174686.05"/>
    <n v="305700.59000000003"/>
    <n v="191376.54"/>
    <n v="334908.95"/>
    <n v="207147.71"/>
    <n v="362508.5"/>
  </r>
  <r>
    <n v="6"/>
    <s v="Region VI - Midsouth"/>
    <x v="39"/>
    <s v="TX"/>
    <x v="288"/>
    <n v="2"/>
    <x v="1"/>
    <n v="70678.67"/>
    <n v="123687.67999999999"/>
    <n v="92473.47"/>
    <n v="161828.57999999999"/>
    <n v="112198.19"/>
    <n v="196346.83"/>
    <n v="137269.54999999999"/>
    <n v="240221.71"/>
    <n v="162659.81"/>
    <n v="284654.68"/>
    <n v="179121.77"/>
    <n v="313463.09000000003"/>
    <n v="194338.33"/>
    <n v="340092.08"/>
  </r>
  <r>
    <n v="6"/>
    <s v="Region VI - Midsouth"/>
    <x v="39"/>
    <s v="TX"/>
    <x v="288"/>
    <n v="3"/>
    <x v="2"/>
    <n v="61671.05"/>
    <n v="107924.35"/>
    <n v="84066.83"/>
    <n v="147116.96"/>
    <n v="106326.16"/>
    <n v="186070.77"/>
    <n v="140030.16"/>
    <n v="245052.79"/>
    <n v="173494.05"/>
    <n v="303614.59000000003"/>
    <n v="195460.27"/>
    <n v="342055.47"/>
    <n v="217152.06"/>
    <n v="380016.11"/>
  </r>
  <r>
    <n v="6"/>
    <s v="Region VI - Midsouth"/>
    <x v="39"/>
    <s v="TX"/>
    <x v="288"/>
    <n v="4"/>
    <x v="3"/>
    <n v="68174.86"/>
    <n v="109079.78"/>
    <n v="95444.81"/>
    <n v="152711.69"/>
    <n v="122714.75"/>
    <n v="196343.6"/>
    <n v="163619.67000000001"/>
    <n v="261791.47"/>
    <n v="204524.58"/>
    <n v="327239.34000000003"/>
    <n v="231794.53"/>
    <n v="370871.25"/>
    <n v="259064.47"/>
    <n v="414503.16"/>
  </r>
  <r>
    <n v="6"/>
    <s v="Region VI - Midsouth"/>
    <x v="39"/>
    <s v="TX"/>
    <x v="289"/>
    <n v="1"/>
    <x v="0"/>
    <n v="84324.79"/>
    <n v="147568.38"/>
    <n v="109324.15"/>
    <n v="191317.26"/>
    <n v="130923.07"/>
    <n v="229115.37"/>
    <n v="156328.9"/>
    <n v="273575.58"/>
    <n v="183928.86"/>
    <n v="321875.51"/>
    <n v="201583.04"/>
    <n v="352770.33"/>
    <n v="218350.66"/>
    <n v="382113.65"/>
  </r>
  <r>
    <n v="6"/>
    <s v="Region VI - Midsouth"/>
    <x v="39"/>
    <s v="TX"/>
    <x v="289"/>
    <n v="2"/>
    <x v="1"/>
    <n v="73268.77"/>
    <n v="128220.34"/>
    <n v="96135.49"/>
    <n v="168237.11"/>
    <n v="116911.87"/>
    <n v="204595.78"/>
    <n v="143538.6"/>
    <n v="251192.54"/>
    <n v="170340.78"/>
    <n v="298096.36"/>
    <n v="187736.74"/>
    <n v="328539.3"/>
    <n v="203877.72"/>
    <n v="356786.01"/>
  </r>
  <r>
    <n v="6"/>
    <s v="Region VI - Midsouth"/>
    <x v="39"/>
    <s v="TX"/>
    <x v="289"/>
    <n v="3"/>
    <x v="2"/>
    <n v="63321.2"/>
    <n v="110812.1"/>
    <n v="86081.88"/>
    <n v="150643.29"/>
    <n v="108688.4"/>
    <n v="190204.69"/>
    <n v="142954.1"/>
    <n v="250169.67"/>
    <n v="176948.49"/>
    <n v="309659.84999999998"/>
    <n v="199223.83"/>
    <n v="348641.7"/>
    <n v="221189.11"/>
    <n v="387080.93"/>
  </r>
  <r>
    <n v="6"/>
    <s v="Region VI - Midsouth"/>
    <x v="39"/>
    <s v="TX"/>
    <x v="289"/>
    <n v="4"/>
    <x v="3"/>
    <n v="71559.61"/>
    <n v="114495.38"/>
    <n v="100183.46"/>
    <n v="160293.53"/>
    <n v="128807.3"/>
    <n v="206091.68"/>
    <n v="171743.07"/>
    <n v="274788.90999999997"/>
    <n v="214678.83"/>
    <n v="343486.14"/>
    <n v="243302.68"/>
    <n v="389284.29"/>
    <n v="271926.52"/>
    <n v="435082.44"/>
  </r>
  <r>
    <n v="6"/>
    <s v="Region VI - Midsouth"/>
    <x v="39"/>
    <s v="TX"/>
    <x v="290"/>
    <n v="1"/>
    <x v="0"/>
    <n v="84974.6"/>
    <n v="148705.56"/>
    <n v="110061.52"/>
    <n v="192607.65"/>
    <n v="131730.95000000001"/>
    <n v="230529.16"/>
    <n v="157178.97"/>
    <n v="275063.2"/>
    <n v="184845.28"/>
    <n v="323479.24"/>
    <n v="202540.73"/>
    <n v="354446.29"/>
    <n v="219298.04"/>
    <n v="383771.58"/>
  </r>
  <r>
    <n v="6"/>
    <s v="Region VI - Midsouth"/>
    <x v="39"/>
    <s v="TX"/>
    <x v="290"/>
    <n v="2"/>
    <x v="1"/>
    <n v="74299.899999999994"/>
    <n v="130024.83"/>
    <n v="97327.64"/>
    <n v="170323.37"/>
    <n v="118202.9"/>
    <n v="206855.07"/>
    <n v="144829.71"/>
    <n v="253452"/>
    <n v="171725.75"/>
    <n v="300520.06"/>
    <n v="189171.89"/>
    <n v="331050.81"/>
    <n v="205324.17"/>
    <n v="359317.3"/>
  </r>
  <r>
    <n v="6"/>
    <s v="Region VI - Midsouth"/>
    <x v="39"/>
    <s v="TX"/>
    <x v="290"/>
    <n v="3"/>
    <x v="2"/>
    <n v="64571.24"/>
    <n v="112999.66"/>
    <n v="87920.48"/>
    <n v="153860.84"/>
    <n v="111120.87"/>
    <n v="194461.52"/>
    <n v="146265.10999999999"/>
    <n v="255963.95"/>
    <n v="181147.4"/>
    <n v="317007.95"/>
    <n v="204028.04"/>
    <n v="357049.07"/>
    <n v="226609.3"/>
    <n v="396566.28"/>
  </r>
  <r>
    <n v="6"/>
    <s v="Region VI - Midsouth"/>
    <x v="39"/>
    <s v="TX"/>
    <x v="290"/>
    <n v="4"/>
    <x v="3"/>
    <n v="72045.039999999994"/>
    <n v="115272.07"/>
    <n v="100863.06"/>
    <n v="161380.9"/>
    <n v="129681.08"/>
    <n v="207489.73"/>
    <n v="172908.1"/>
    <n v="276652.96999999997"/>
    <n v="216135.13"/>
    <n v="345816.21"/>
    <n v="244953.15"/>
    <n v="391925.04"/>
    <n v="273771.15999999997"/>
    <n v="438033.87"/>
  </r>
  <r>
    <n v="6"/>
    <s v="Region VI - Midsouth"/>
    <x v="39"/>
    <s v="TX"/>
    <x v="291"/>
    <n v="1"/>
    <x v="0"/>
    <n v="87594.28"/>
    <n v="153289.98000000001"/>
    <n v="113409.07"/>
    <n v="198465.88"/>
    <n v="135705.01"/>
    <n v="237483.76"/>
    <n v="161871.04999999999"/>
    <n v="283274.33"/>
    <n v="190326.89"/>
    <n v="333072.06"/>
    <n v="208526.84"/>
    <n v="364921.96"/>
    <n v="225740.33"/>
    <n v="395045.58"/>
  </r>
  <r>
    <n v="6"/>
    <s v="Region VI - Midsouth"/>
    <x v="39"/>
    <s v="TX"/>
    <x v="291"/>
    <n v="2"/>
    <x v="1"/>
    <n v="76792.53"/>
    <n v="134386.93"/>
    <n v="100523.6"/>
    <n v="175916.31"/>
    <n v="122015.9"/>
    <n v="213527.83"/>
    <n v="149374.76999999999"/>
    <n v="261405.85"/>
    <n v="177051.18"/>
    <n v="309839.56"/>
    <n v="194998.84"/>
    <n v="341247.97"/>
    <n v="211600.1"/>
    <n v="370300.18"/>
  </r>
  <r>
    <n v="6"/>
    <s v="Region VI - Midsouth"/>
    <x v="39"/>
    <s v="TX"/>
    <x v="291"/>
    <n v="3"/>
    <x v="2"/>
    <n v="66891.94"/>
    <n v="117060.9"/>
    <n v="91139.96"/>
    <n v="159494.92000000001"/>
    <n v="115237.34"/>
    <n v="201665.34"/>
    <n v="151731.17000000001"/>
    <n v="265529.53999999998"/>
    <n v="187959.92"/>
    <n v="328929.86"/>
    <n v="211733.75"/>
    <n v="370534.06"/>
    <n v="235204.64"/>
    <n v="411608.11"/>
  </r>
  <r>
    <n v="6"/>
    <s v="Region VI - Midsouth"/>
    <x v="39"/>
    <s v="TX"/>
    <x v="291"/>
    <n v="4"/>
    <x v="3"/>
    <n v="74237.52"/>
    <n v="118780.04"/>
    <n v="103932.53"/>
    <n v="166292.04999999999"/>
    <n v="133627.54"/>
    <n v="213804.06"/>
    <n v="178170.05"/>
    <n v="285072.08"/>
    <n v="222712.56"/>
    <n v="356340.11"/>
    <n v="252407.57"/>
    <n v="403852.12"/>
    <n v="282102.58"/>
    <n v="451364.13"/>
  </r>
  <r>
    <n v="6"/>
    <s v="Region VI - Midsouth"/>
    <x v="39"/>
    <s v="TX"/>
    <x v="292"/>
    <n v="1"/>
    <x v="0"/>
    <n v="83339.86"/>
    <n v="145844.76"/>
    <n v="108019.06"/>
    <n v="189033.35"/>
    <n v="129339.99"/>
    <n v="226344.98"/>
    <n v="154407.91"/>
    <n v="270213.84000000003"/>
    <n v="181646.27"/>
    <n v="317880.96999999997"/>
    <n v="199068.85"/>
    <n v="348370.48"/>
    <n v="215603.22"/>
    <n v="377305.63"/>
  </r>
  <r>
    <n v="6"/>
    <s v="Region VI - Midsouth"/>
    <x v="39"/>
    <s v="TX"/>
    <x v="292"/>
    <n v="2"/>
    <x v="1"/>
    <n v="72538.02"/>
    <n v="126941.54"/>
    <n v="95133.59"/>
    <n v="166483.78"/>
    <n v="115650.89"/>
    <n v="202389.05"/>
    <n v="141911.63"/>
    <n v="248345.35"/>
    <n v="168370.55"/>
    <n v="294648.46999999997"/>
    <n v="185540.85"/>
    <n v="324696.49"/>
    <n v="201462.99"/>
    <n v="352560.23"/>
  </r>
  <r>
    <n v="6"/>
    <s v="Region VI - Midsouth"/>
    <x v="39"/>
    <s v="TX"/>
    <x v="292"/>
    <n v="3"/>
    <x v="2"/>
    <n v="62785.87"/>
    <n v="109875.26"/>
    <n v="85391.45"/>
    <n v="149435.03"/>
    <n v="107846.39999999999"/>
    <n v="188731.2"/>
    <n v="141876.57999999999"/>
    <n v="248284.02"/>
    <n v="175641.69"/>
    <n v="307372.96000000002"/>
    <n v="197773.09"/>
    <n v="346102.9"/>
    <n v="219601.54"/>
    <n v="384302.7"/>
  </r>
  <r>
    <n v="6"/>
    <s v="Region VI - Midsouth"/>
    <x v="39"/>
    <s v="TX"/>
    <x v="292"/>
    <n v="4"/>
    <x v="3"/>
    <n v="70706.09"/>
    <n v="113129.75"/>
    <n v="98988.53"/>
    <n v="158381.65"/>
    <n v="127270.96"/>
    <n v="203633.54"/>
    <n v="169694.62"/>
    <n v="271511.39"/>
    <n v="212118.27"/>
    <n v="339389.24"/>
    <n v="240400.71"/>
    <n v="384641.14"/>
    <n v="268683.14"/>
    <n v="429893.04"/>
  </r>
  <r>
    <n v="6"/>
    <s v="Region VI - Midsouth"/>
    <x v="39"/>
    <s v="TX"/>
    <x v="293"/>
    <n v="1"/>
    <x v="0"/>
    <n v="85506.4"/>
    <n v="149636.21"/>
    <n v="110735.27"/>
    <n v="193786.72"/>
    <n v="132526.57999999999"/>
    <n v="231921.51"/>
    <n v="158111.85999999999"/>
    <n v="276695.76"/>
    <n v="185930.36"/>
    <n v="325378.12"/>
    <n v="203722.98"/>
    <n v="356515.22"/>
    <n v="220565.18"/>
    <n v="385989.07"/>
  </r>
  <r>
    <n v="6"/>
    <s v="Region VI - Midsouth"/>
    <x v="39"/>
    <s v="TX"/>
    <x v="293"/>
    <n v="2"/>
    <x v="1"/>
    <n v="74831.710000000006"/>
    <n v="130955.5"/>
    <n v="98001.39"/>
    <n v="171502.44"/>
    <n v="118998.52"/>
    <n v="208247.42"/>
    <n v="145762.6"/>
    <n v="255084.56"/>
    <n v="172810.83"/>
    <n v="302418.95"/>
    <n v="190354.14"/>
    <n v="333119.74"/>
    <n v="206591.31"/>
    <n v="361534.79"/>
  </r>
  <r>
    <n v="6"/>
    <s v="Region VI - Midsouth"/>
    <x v="39"/>
    <s v="TX"/>
    <x v="293"/>
    <n v="3"/>
    <x v="2"/>
    <n v="65084.5"/>
    <n v="113897.87"/>
    <n v="88639.039999999994"/>
    <n v="155118.32999999999"/>
    <n v="112044.74"/>
    <n v="196078.29"/>
    <n v="147496.93"/>
    <n v="258119.64"/>
    <n v="182687.18"/>
    <n v="319702.56"/>
    <n v="205773.12"/>
    <n v="360102.96"/>
    <n v="228559.69"/>
    <n v="399979.45"/>
  </r>
  <r>
    <n v="6"/>
    <s v="Region VI - Midsouth"/>
    <x v="39"/>
    <s v="TX"/>
    <x v="293"/>
    <n v="4"/>
    <x v="3"/>
    <n v="72486.47"/>
    <n v="115978.36"/>
    <n v="101481.06"/>
    <n v="162369.70000000001"/>
    <n v="130475.65"/>
    <n v="208761.04"/>
    <n v="173967.53"/>
    <n v="278348.05"/>
    <n v="217459.41"/>
    <n v="347935.07"/>
    <n v="246454"/>
    <n v="394326.41"/>
    <n v="275448.59000000003"/>
    <n v="440717.75"/>
  </r>
  <r>
    <n v="6"/>
    <s v="Region VI - Midsouth"/>
    <x v="39"/>
    <s v="TX"/>
    <x v="294"/>
    <n v="1"/>
    <x v="0"/>
    <n v="83911"/>
    <n v="146844.25"/>
    <n v="108714.01"/>
    <n v="190249.52"/>
    <n v="130139.7"/>
    <n v="227744.47"/>
    <n v="155313.19"/>
    <n v="271798.08"/>
    <n v="182675.13"/>
    <n v="319681.46999999997"/>
    <n v="200176.24"/>
    <n v="350308.42"/>
    <n v="216763.77"/>
    <n v="379336.6"/>
  </r>
  <r>
    <n v="6"/>
    <s v="Region VI - Midsouth"/>
    <x v="39"/>
    <s v="TX"/>
    <x v="294"/>
    <n v="2"/>
    <x v="1"/>
    <n v="73236.28"/>
    <n v="128163.49"/>
    <n v="95980.14"/>
    <n v="167965.24"/>
    <n v="116611.65"/>
    <n v="204070.38"/>
    <n v="142963.93"/>
    <n v="250186.88"/>
    <n v="169555.6"/>
    <n v="296722.28999999998"/>
    <n v="186807.4"/>
    <n v="326912.95"/>
    <n v="202789.9"/>
    <n v="354882.32"/>
  </r>
  <r>
    <n v="6"/>
    <s v="Region VI - Midsouth"/>
    <x v="39"/>
    <s v="TX"/>
    <x v="294"/>
    <n v="3"/>
    <x v="2"/>
    <n v="63544.72"/>
    <n v="111203.26"/>
    <n v="86483.36"/>
    <n v="151345.87"/>
    <n v="109273.14"/>
    <n v="191227.99"/>
    <n v="143801.47"/>
    <n v="251652.57"/>
    <n v="178067.85"/>
    <n v="311618.73"/>
    <n v="200537.88"/>
    <n v="350941.29"/>
    <n v="222708.54"/>
    <n v="389739.94"/>
  </r>
  <r>
    <n v="6"/>
    <s v="Region VI - Midsouth"/>
    <x v="39"/>
    <s v="TX"/>
    <x v="294"/>
    <n v="4"/>
    <x v="3"/>
    <n v="71162.19"/>
    <n v="113859.5"/>
    <n v="99627.06"/>
    <n v="159403.29999999999"/>
    <n v="128091.94"/>
    <n v="204947.1"/>
    <n v="170789.25"/>
    <n v="273262.8"/>
    <n v="213486.56"/>
    <n v="341578.5"/>
    <n v="241951.43"/>
    <n v="387122.3"/>
    <n v="270416.31"/>
    <n v="432666.1"/>
  </r>
  <r>
    <n v="6"/>
    <s v="Region VI - Midsouth"/>
    <x v="39"/>
    <s v="TX"/>
    <x v="295"/>
    <n v="1"/>
    <x v="0"/>
    <n v="81941.149999999994"/>
    <n v="143397.01999999999"/>
    <n v="106103.83"/>
    <n v="185681.71"/>
    <n v="126973.53"/>
    <n v="222203.68"/>
    <n v="151471.20000000001"/>
    <n v="265074.61"/>
    <n v="178109.94"/>
    <n v="311692.40000000002"/>
    <n v="195147.85"/>
    <n v="341508.73"/>
    <n v="211268.89"/>
    <n v="369720.55"/>
  </r>
  <r>
    <n v="6"/>
    <s v="Region VI - Midsouth"/>
    <x v="39"/>
    <s v="TX"/>
    <x v="295"/>
    <n v="2"/>
    <x v="1"/>
    <n v="71774.789999999994"/>
    <n v="125605.88"/>
    <n v="93976.33"/>
    <n v="164458.57999999999"/>
    <n v="114089.67"/>
    <n v="199656.93"/>
    <n v="139710"/>
    <n v="244492.5"/>
    <n v="165615.15"/>
    <n v="289826.52"/>
    <n v="182415.61"/>
    <n v="319227.32"/>
    <n v="197960.43"/>
    <n v="346430.76"/>
  </r>
  <r>
    <n v="6"/>
    <s v="Region VI - Midsouth"/>
    <x v="39"/>
    <s v="TX"/>
    <x v="295"/>
    <n v="3"/>
    <x v="2"/>
    <n v="62474.05"/>
    <n v="109329.60000000001"/>
    <n v="85102.49"/>
    <n v="148929.35"/>
    <n v="107589.15"/>
    <n v="188281.01"/>
    <n v="141646.44"/>
    <n v="247881.27"/>
    <n v="175454.25"/>
    <n v="307044.94"/>
    <n v="197636.39"/>
    <n v="345863.67999999999"/>
    <n v="219533.41"/>
    <n v="384183.47"/>
  </r>
  <r>
    <n v="6"/>
    <s v="Region VI - Midsouth"/>
    <x v="39"/>
    <s v="TX"/>
    <x v="295"/>
    <n v="4"/>
    <x v="3"/>
    <n v="69455.149999999994"/>
    <n v="111128.23"/>
    <n v="97237.2"/>
    <n v="155579.53"/>
    <n v="125019.26"/>
    <n v="200030.82"/>
    <n v="166692.35"/>
    <n v="266707.76"/>
    <n v="208365.44"/>
    <n v="333384.7"/>
    <n v="236147.49"/>
    <n v="377836"/>
    <n v="263929.55"/>
    <n v="422287.29"/>
  </r>
  <r>
    <n v="6"/>
    <s v="Region VI - Midsouth"/>
    <x v="39"/>
    <s v="TX"/>
    <x v="296"/>
    <n v="1"/>
    <x v="0"/>
    <n v="86038.21"/>
    <n v="150566.85999999999"/>
    <n v="111409.02"/>
    <n v="194965.78"/>
    <n v="133322.20000000001"/>
    <n v="233313.85"/>
    <n v="159044.76"/>
    <n v="278328.32000000001"/>
    <n v="187015.43"/>
    <n v="327277.01"/>
    <n v="204905.23"/>
    <n v="358584.15"/>
    <n v="221832.32000000001"/>
    <n v="388206.56"/>
  </r>
  <r>
    <n v="6"/>
    <s v="Region VI - Midsouth"/>
    <x v="39"/>
    <s v="TX"/>
    <x v="296"/>
    <n v="2"/>
    <x v="1"/>
    <n v="75363.53"/>
    <n v="131886.17000000001"/>
    <n v="98675.14"/>
    <n v="172681.5"/>
    <n v="119794.15"/>
    <n v="209639.76"/>
    <n v="146695.5"/>
    <n v="256717.12"/>
    <n v="173895.9"/>
    <n v="304317.83"/>
    <n v="191536.39"/>
    <n v="335188.67"/>
    <n v="207858.45"/>
    <n v="363752.28"/>
  </r>
  <r>
    <n v="6"/>
    <s v="Region VI - Midsouth"/>
    <x v="39"/>
    <s v="TX"/>
    <x v="296"/>
    <n v="3"/>
    <x v="2"/>
    <n v="65597.75"/>
    <n v="114796.07"/>
    <n v="89357.61"/>
    <n v="156375.81"/>
    <n v="112968.6"/>
    <n v="197695.05"/>
    <n v="148728.76"/>
    <n v="260275.32"/>
    <n v="184226.95"/>
    <n v="322397.17"/>
    <n v="207518.2"/>
    <n v="363156.85"/>
    <n v="230510.07"/>
    <n v="403392.62"/>
  </r>
  <r>
    <n v="6"/>
    <s v="Region VI - Midsouth"/>
    <x v="39"/>
    <s v="TX"/>
    <x v="296"/>
    <n v="4"/>
    <x v="3"/>
    <n v="72927.899999999994"/>
    <n v="116684.64"/>
    <n v="102099.06"/>
    <n v="163358.5"/>
    <n v="131270.22"/>
    <n v="210032.35"/>
    <n v="175026.96"/>
    <n v="280043.14"/>
    <n v="218783.7"/>
    <n v="350053.92"/>
    <n v="247954.86"/>
    <n v="396727.78"/>
    <n v="277126.02"/>
    <n v="443401.63"/>
  </r>
  <r>
    <n v="6"/>
    <s v="Region VI - Midsouth"/>
    <x v="39"/>
    <s v="TX"/>
    <x v="297"/>
    <n v="1"/>
    <x v="0"/>
    <n v="88992.98"/>
    <n v="155737.72"/>
    <n v="115324.3"/>
    <n v="201817.52"/>
    <n v="138071.46"/>
    <n v="241625.05"/>
    <n v="164807.74"/>
    <n v="288413.55"/>
    <n v="193863.21"/>
    <n v="339260.62"/>
    <n v="212447.83"/>
    <n v="371783.7"/>
    <n v="230074.65"/>
    <n v="402630.65"/>
  </r>
  <r>
    <n v="6"/>
    <s v="Region VI - Midsouth"/>
    <x v="39"/>
    <s v="TX"/>
    <x v="297"/>
    <n v="2"/>
    <x v="1"/>
    <n v="77555.759999999995"/>
    <n v="135722.57999999999"/>
    <n v="101680.86"/>
    <n v="177941.5"/>
    <n v="123577.11"/>
    <n v="216259.95"/>
    <n v="151576.39000000001"/>
    <n v="265258.69"/>
    <n v="179806.57"/>
    <n v="314661.5"/>
    <n v="198124.07"/>
    <n v="346717.12"/>
    <n v="215102.65"/>
    <n v="376429.63"/>
  </r>
  <r>
    <n v="6"/>
    <s v="Region VI - Midsouth"/>
    <x v="39"/>
    <s v="TX"/>
    <x v="297"/>
    <n v="3"/>
    <x v="2"/>
    <n v="67203.75"/>
    <n v="117606.57"/>
    <n v="91428.91"/>
    <n v="160000.6"/>
    <n v="115494.59"/>
    <n v="202115.53"/>
    <n v="151961.29999999999"/>
    <n v="265932.28000000003"/>
    <n v="188147.36"/>
    <n v="329257.87"/>
    <n v="211870.44"/>
    <n v="370773.27"/>
    <n v="235272.76"/>
    <n v="411727.34"/>
  </r>
  <r>
    <n v="6"/>
    <s v="Region VI - Midsouth"/>
    <x v="39"/>
    <s v="TX"/>
    <x v="297"/>
    <n v="4"/>
    <x v="3"/>
    <n v="75488.460000000006"/>
    <n v="120781.54"/>
    <n v="105683.85"/>
    <n v="169094.16"/>
    <n v="135879.23000000001"/>
    <n v="217406.78"/>
    <n v="181172.31"/>
    <n v="289875.71000000002"/>
    <n v="226465.39"/>
    <n v="362344.63"/>
    <n v="256660.78"/>
    <n v="410657.25"/>
    <n v="286856.15999999997"/>
    <n v="458969.87"/>
  </r>
  <r>
    <n v="7"/>
    <s v="Region VII - Midwest"/>
    <x v="40"/>
    <s v="IA"/>
    <x v="29"/>
    <n v="1"/>
    <x v="0"/>
    <n v="96655.3"/>
    <n v="169146.78"/>
    <n v="125260.93"/>
    <n v="219206.63"/>
    <n v="149973.19"/>
    <n v="262453.08"/>
    <n v="179021.98"/>
    <n v="313288.46999999997"/>
    <n v="210589.14"/>
    <n v="368530.99"/>
    <n v="230780.38"/>
    <n v="403865.66"/>
    <n v="249934.42"/>
    <n v="437385.23"/>
  </r>
  <r>
    <n v="7"/>
    <s v="Region VII - Midwest"/>
    <x v="40"/>
    <s v="IA"/>
    <x v="29"/>
    <n v="2"/>
    <x v="1"/>
    <n v="84201.43"/>
    <n v="147352.5"/>
    <n v="110404.75"/>
    <n v="193208.3"/>
    <n v="134190.46"/>
    <n v="234833.31"/>
    <n v="164614.51"/>
    <n v="288075.39"/>
    <n v="195283.02"/>
    <n v="341745.29"/>
    <n v="215183.39"/>
    <n v="376570.94"/>
    <n v="233631.56"/>
    <n v="408855.24"/>
  </r>
  <r>
    <n v="7"/>
    <s v="Region VII - Midwest"/>
    <x v="40"/>
    <s v="IA"/>
    <x v="29"/>
    <n v="3"/>
    <x v="2"/>
    <n v="72937.899999999994"/>
    <n v="127641.33"/>
    <n v="99220.61"/>
    <n v="173636.06"/>
    <n v="125329.64"/>
    <n v="219326.87"/>
    <n v="164894.13"/>
    <n v="288564.73"/>
    <n v="204153.01"/>
    <n v="357267.77"/>
    <n v="229889.01"/>
    <n v="402305.76"/>
    <n v="255275.73"/>
    <n v="446732.53"/>
  </r>
  <r>
    <n v="7"/>
    <s v="Region VII - Midwest"/>
    <x v="40"/>
    <s v="IA"/>
    <x v="29"/>
    <n v="4"/>
    <x v="3"/>
    <n v="81992.55"/>
    <n v="131188.09"/>
    <n v="114789.58"/>
    <n v="183663.32"/>
    <n v="147586.6"/>
    <n v="236138.56"/>
    <n v="196782.13"/>
    <n v="314851.40999999997"/>
    <n v="245977.66"/>
    <n v="393564.26"/>
    <n v="278774.68"/>
    <n v="446039.5"/>
    <n v="311571.7"/>
    <n v="498514.74"/>
  </r>
  <r>
    <n v="7"/>
    <s v="Region VII - Midwest"/>
    <x v="40"/>
    <s v="IA"/>
    <x v="298"/>
    <n v="1"/>
    <x v="0"/>
    <n v="100220.56"/>
    <n v="175385.97"/>
    <n v="129892.37"/>
    <n v="227311.64"/>
    <n v="155526.23000000001"/>
    <n v="272170.90999999997"/>
    <n v="185662.64"/>
    <n v="324909.62"/>
    <n v="218409.55"/>
    <n v="382216.72"/>
    <n v="239355.51"/>
    <n v="418872.15"/>
    <n v="259230.71"/>
    <n v="453653.75"/>
  </r>
  <r>
    <n v="7"/>
    <s v="Region VII - Midwest"/>
    <x v="40"/>
    <s v="IA"/>
    <x v="298"/>
    <n v="2"/>
    <x v="1"/>
    <n v="87258.35"/>
    <n v="152702.12"/>
    <n v="114429.81"/>
    <n v="200252.16"/>
    <n v="139099.31"/>
    <n v="243423.8"/>
    <n v="170667.11"/>
    <n v="298667.45"/>
    <n v="202478.69"/>
    <n v="354337.72"/>
    <n v="223121.92000000001"/>
    <n v="390463.36"/>
    <n v="242262.44"/>
    <n v="423959.27"/>
  </r>
  <r>
    <n v="7"/>
    <s v="Region VII - Midwest"/>
    <x v="40"/>
    <s v="IA"/>
    <x v="298"/>
    <n v="3"/>
    <x v="2"/>
    <n v="75548.34"/>
    <n v="132209.60000000001"/>
    <n v="102757.16"/>
    <n v="179825.04"/>
    <n v="129785.23"/>
    <n v="227124.15"/>
    <n v="170744.63"/>
    <n v="298803.09999999998"/>
    <n v="211385.94"/>
    <n v="369925.39"/>
    <n v="238025.74"/>
    <n v="416545.04"/>
    <n v="264302.01"/>
    <n v="462528.51"/>
  </r>
  <r>
    <n v="7"/>
    <s v="Region VII - Midwest"/>
    <x v="40"/>
    <s v="IA"/>
    <x v="298"/>
    <n v="4"/>
    <x v="3"/>
    <n v="85023.88"/>
    <n v="136038.21"/>
    <n v="119033.43"/>
    <n v="190453.49"/>
    <n v="153042.98000000001"/>
    <n v="244868.78"/>
    <n v="204057.31"/>
    <n v="326491.7"/>
    <n v="255071.64"/>
    <n v="408114.63"/>
    <n v="289081.19"/>
    <n v="462529.91"/>
    <n v="323090.74"/>
    <n v="516945.2"/>
  </r>
  <r>
    <n v="7"/>
    <s v="Region VII - Midwest"/>
    <x v="40"/>
    <s v="IA"/>
    <x v="299"/>
    <n v="1"/>
    <x v="0"/>
    <n v="91533.98"/>
    <n v="160184.46"/>
    <n v="118629.44"/>
    <n v="207601.52"/>
    <n v="142037.34"/>
    <n v="248565.35"/>
    <n v="169555.03"/>
    <n v="296721.3"/>
    <n v="199457.27"/>
    <n v="349050.22"/>
    <n v="218583.63"/>
    <n v="382521.36"/>
    <n v="236730.11"/>
    <n v="414277.69"/>
  </r>
  <r>
    <n v="7"/>
    <s v="Region VII - Midwest"/>
    <x v="40"/>
    <s v="IA"/>
    <x v="299"/>
    <n v="2"/>
    <x v="1"/>
    <n v="79715.5"/>
    <n v="139502.13"/>
    <n v="104531.22"/>
    <n v="182929.64"/>
    <n v="127059.85"/>
    <n v="222354.75"/>
    <n v="155882.63"/>
    <n v="272794.61"/>
    <n v="184932.07"/>
    <n v="323631.13"/>
    <n v="203782.41"/>
    <n v="356619.22"/>
    <n v="221259.03"/>
    <n v="387203.31"/>
  </r>
  <r>
    <n v="7"/>
    <s v="Region VII - Midwest"/>
    <x v="40"/>
    <s v="IA"/>
    <x v="299"/>
    <n v="3"/>
    <x v="2"/>
    <n v="69033.27"/>
    <n v="120808.23"/>
    <n v="93901.7"/>
    <n v="164327.97"/>
    <n v="118605.32"/>
    <n v="207559.31"/>
    <n v="156041.23000000001"/>
    <n v="273072.15000000002"/>
    <n v="193187.12"/>
    <n v="338077.46"/>
    <n v="217536.73"/>
    <n v="380689.28"/>
    <n v="241554.89"/>
    <n v="422721.06"/>
  </r>
  <r>
    <n v="7"/>
    <s v="Region VII - Midwest"/>
    <x v="40"/>
    <s v="IA"/>
    <x v="299"/>
    <n v="4"/>
    <x v="3"/>
    <n v="77651.61"/>
    <n v="124242.57"/>
    <n v="108712.25"/>
    <n v="173939.6"/>
    <n v="139772.89000000001"/>
    <n v="223636.63"/>
    <n v="186363.86"/>
    <n v="298182.17"/>
    <n v="232954.82"/>
    <n v="372727.72"/>
    <n v="264015.46000000002"/>
    <n v="422424.74"/>
    <n v="295076.09999999998"/>
    <n v="472121.77"/>
  </r>
  <r>
    <n v="7"/>
    <s v="Region VII - Midwest"/>
    <x v="40"/>
    <s v="IA"/>
    <x v="300"/>
    <n v="1"/>
    <x v="0"/>
    <n v="104356.95"/>
    <n v="182624.66"/>
    <n v="135218.76"/>
    <n v="236632.84"/>
    <n v="161878.99"/>
    <n v="283288.24"/>
    <n v="193208.6"/>
    <n v="338115.04"/>
    <n v="227258.83"/>
    <n v="397702.95"/>
    <n v="249038.05"/>
    <n v="435816.59"/>
    <n v="269687.57"/>
    <n v="471953.25"/>
  </r>
  <r>
    <n v="7"/>
    <s v="Region VII - Midwest"/>
    <x v="40"/>
    <s v="IA"/>
    <x v="300"/>
    <n v="2"/>
    <x v="1"/>
    <n v="91013.53"/>
    <n v="159273.68"/>
    <n v="119301.42"/>
    <n v="208777.49"/>
    <n v="144968.93"/>
    <n v="253695.62"/>
    <n v="177772.02"/>
    <n v="311101.03999999998"/>
    <n v="210859.42"/>
    <n v="369003.98"/>
    <n v="232327"/>
    <n v="406572.24"/>
    <n v="252220.23"/>
    <n v="441385.4"/>
  </r>
  <r>
    <n v="7"/>
    <s v="Region VII - Midwest"/>
    <x v="40"/>
    <s v="IA"/>
    <x v="300"/>
    <n v="3"/>
    <x v="2"/>
    <n v="78917.64"/>
    <n v="138105.87"/>
    <n v="107385.63"/>
    <n v="187924.86"/>
    <n v="135667.56"/>
    <n v="237418.22"/>
    <n v="178520.01"/>
    <n v="312410.02"/>
    <n v="221045.03"/>
    <n v="386828.79999999999"/>
    <n v="248927.27"/>
    <n v="435622.72"/>
    <n v="276435.28000000003"/>
    <n v="483761.74"/>
  </r>
  <r>
    <n v="7"/>
    <s v="Region VII - Midwest"/>
    <x v="40"/>
    <s v="IA"/>
    <x v="300"/>
    <n v="4"/>
    <x v="3"/>
    <n v="88511.3"/>
    <n v="141618.09"/>
    <n v="123915.83"/>
    <n v="198265.32"/>
    <n v="159320.35"/>
    <n v="254912.56"/>
    <n v="212427.13"/>
    <n v="339883.41"/>
    <n v="265533.90999999997"/>
    <n v="424854.27"/>
    <n v="300938.43"/>
    <n v="481501.5"/>
    <n v="336342.95"/>
    <n v="538148.74"/>
  </r>
  <r>
    <n v="7"/>
    <s v="Region VII - Midwest"/>
    <x v="40"/>
    <s v="IA"/>
    <x v="301"/>
    <n v="1"/>
    <x v="0"/>
    <n v="98172.03"/>
    <n v="171801.05"/>
    <n v="127239.78"/>
    <n v="222669.61"/>
    <n v="152351.9"/>
    <n v="266615.82"/>
    <n v="181875.87"/>
    <n v="318282.77"/>
    <n v="213956.81"/>
    <n v="374424.41"/>
    <n v="234476.82"/>
    <n v="410334.44"/>
    <n v="253949"/>
    <n v="444410.74"/>
  </r>
  <r>
    <n v="7"/>
    <s v="Region VII - Midwest"/>
    <x v="40"/>
    <s v="IA"/>
    <x v="301"/>
    <n v="2"/>
    <x v="1"/>
    <n v="85463.98"/>
    <n v="149561.97"/>
    <n v="112080.4"/>
    <n v="196140.7"/>
    <n v="136247.07"/>
    <n v="238432.38"/>
    <n v="167174.37"/>
    <n v="292555.14"/>
    <n v="198338.32"/>
    <n v="347092.06"/>
    <n v="218561.53"/>
    <n v="382482.68"/>
    <n v="237313.43"/>
    <n v="415298.51"/>
  </r>
  <r>
    <n v="7"/>
    <s v="Region VII - Midwest"/>
    <x v="40"/>
    <s v="IA"/>
    <x v="301"/>
    <n v="3"/>
    <x v="2"/>
    <n v="73986.490000000005"/>
    <n v="129476.36"/>
    <n v="100629.6"/>
    <n v="176101.8"/>
    <n v="127095.5"/>
    <n v="222417.13"/>
    <n v="167203.47"/>
    <n v="292606.07"/>
    <n v="206999.59"/>
    <n v="362249.28"/>
    <n v="233084.83"/>
    <n v="407898.46"/>
    <n v="258813.68"/>
    <n v="452923.94"/>
  </r>
  <r>
    <n v="7"/>
    <s v="Region VII - Midwest"/>
    <x v="40"/>
    <s v="IA"/>
    <x v="301"/>
    <n v="4"/>
    <x v="3"/>
    <n v="83287.5"/>
    <n v="133260.01"/>
    <n v="116602.5"/>
    <n v="186564.01"/>
    <n v="149917.51"/>
    <n v="239868.01"/>
    <n v="199890.01"/>
    <n v="319824.02"/>
    <n v="249862.51"/>
    <n v="399780.02"/>
    <n v="283177.51"/>
    <n v="453084.02"/>
    <n v="316492.51"/>
    <n v="506388.02"/>
  </r>
  <r>
    <n v="7"/>
    <s v="Region VII - Midwest"/>
    <x v="40"/>
    <s v="IA"/>
    <x v="302"/>
    <n v="1"/>
    <x v="0"/>
    <n v="97975.34"/>
    <n v="171456.84"/>
    <n v="127133.74"/>
    <n v="222484.05"/>
    <n v="152331.47"/>
    <n v="266580.07"/>
    <n v="182013.89"/>
    <n v="318524.31"/>
    <n v="214237.9"/>
    <n v="374916.32"/>
    <n v="234851.07"/>
    <n v="410989.38"/>
    <n v="254481.91"/>
    <n v="445343.34"/>
  </r>
  <r>
    <n v="7"/>
    <s v="Region VII - Midwest"/>
    <x v="40"/>
    <s v="IA"/>
    <x v="302"/>
    <n v="2"/>
    <x v="1"/>
    <n v="84631.78"/>
    <n v="148105.60999999999"/>
    <n v="111216.4"/>
    <n v="194628.7"/>
    <n v="135421.4"/>
    <n v="236987.46"/>
    <n v="166577.32"/>
    <n v="291510.3"/>
    <n v="197838.49"/>
    <n v="346217.35"/>
    <n v="218140.02"/>
    <n v="381745.04"/>
    <n v="237014.57"/>
    <n v="414775.49"/>
  </r>
  <r>
    <n v="7"/>
    <s v="Region VII - Midwest"/>
    <x v="40"/>
    <s v="IA"/>
    <x v="302"/>
    <n v="3"/>
    <x v="2"/>
    <n v="72758.53"/>
    <n v="127327.42"/>
    <n v="98762.87"/>
    <n v="172835.03"/>
    <n v="124581.15"/>
    <n v="218017.02"/>
    <n v="163738.14000000001"/>
    <n v="286541.75"/>
    <n v="202567.69"/>
    <n v="354493.46"/>
    <n v="227986.28"/>
    <n v="398976"/>
    <n v="253030.65"/>
    <n v="442803.64"/>
  </r>
  <r>
    <n v="7"/>
    <s v="Region VII - Midwest"/>
    <x v="40"/>
    <s v="IA"/>
    <x v="302"/>
    <n v="4"/>
    <x v="3"/>
    <n v="83214.16"/>
    <n v="133142.66"/>
    <n v="116499.83"/>
    <n v="186399.72"/>
    <n v="149785.49"/>
    <n v="239656.79"/>
    <n v="199713.99"/>
    <n v="319542.39"/>
    <n v="249642.48"/>
    <n v="399427.98"/>
    <n v="282928.15000000002"/>
    <n v="452685.05"/>
    <n v="316213.81"/>
    <n v="505942.11"/>
  </r>
  <r>
    <n v="7"/>
    <s v="Region VII - Midwest"/>
    <x v="40"/>
    <s v="IA"/>
    <x v="303"/>
    <n v="1"/>
    <x v="0"/>
    <n v="93385.82"/>
    <n v="163425.18"/>
    <n v="121176.01"/>
    <n v="212058.01"/>
    <n v="145191.25"/>
    <n v="254084.69"/>
    <n v="173479.84"/>
    <n v="303589.71000000002"/>
    <n v="204191.11"/>
    <n v="357334.44"/>
    <n v="223836.59"/>
    <n v="391714.02"/>
    <n v="242544.75"/>
    <n v="424453.31"/>
  </r>
  <r>
    <n v="7"/>
    <s v="Region VII - Midwest"/>
    <x v="40"/>
    <s v="IA"/>
    <x v="303"/>
    <n v="2"/>
    <x v="1"/>
    <n v="80677.67"/>
    <n v="141185.92000000001"/>
    <n v="106016.63"/>
    <n v="185529.11"/>
    <n v="129086.43"/>
    <n v="225901.25"/>
    <n v="158778.34"/>
    <n v="277862.09000000003"/>
    <n v="188572.62"/>
    <n v="330002.08"/>
    <n v="207921.3"/>
    <n v="363862.27"/>
    <n v="225909.18"/>
    <n v="395341.07"/>
  </r>
  <r>
    <n v="7"/>
    <s v="Region VII - Midwest"/>
    <x v="40"/>
    <s v="IA"/>
    <x v="303"/>
    <n v="3"/>
    <x v="2"/>
    <n v="69367.16"/>
    <n v="121392.52"/>
    <n v="94162.53"/>
    <n v="164784.43"/>
    <n v="118780.7"/>
    <n v="207866.22"/>
    <n v="156117.06"/>
    <n v="273204.86"/>
    <n v="193141.58"/>
    <n v="337997.76"/>
    <n v="217379.09"/>
    <n v="380413.41"/>
    <n v="241260.2"/>
    <n v="422205.35"/>
  </r>
  <r>
    <n v="7"/>
    <s v="Region VII - Midwest"/>
    <x v="40"/>
    <s v="IA"/>
    <x v="303"/>
    <n v="4"/>
    <x v="3"/>
    <n v="79314.64"/>
    <n v="126903.43"/>
    <n v="111040.5"/>
    <n v="177664.81"/>
    <n v="142766.35999999999"/>
    <n v="228426.18"/>
    <n v="190355.15"/>
    <n v="304568.24"/>
    <n v="237943.93"/>
    <n v="380710.3"/>
    <n v="269669.78999999998"/>
    <n v="431471.67"/>
    <n v="301395.65000000002"/>
    <n v="482233.05"/>
  </r>
  <r>
    <n v="7"/>
    <s v="Region VII - Midwest"/>
    <x v="40"/>
    <s v="IA"/>
    <x v="304"/>
    <n v="1"/>
    <x v="0"/>
    <n v="96793.72"/>
    <n v="169389.01"/>
    <n v="125722.63"/>
    <n v="220014.6"/>
    <n v="150727.97"/>
    <n v="263773.94"/>
    <n v="180230.93"/>
    <n v="315404.13"/>
    <n v="212236.41"/>
    <n v="371413.72"/>
    <n v="232711.14"/>
    <n v="407244.5"/>
    <n v="252267.39"/>
    <n v="441467.94"/>
  </r>
  <r>
    <n v="7"/>
    <s v="Region VII - Midwest"/>
    <x v="40"/>
    <s v="IA"/>
    <x v="304"/>
    <n v="2"/>
    <x v="1"/>
    <n v="83068.83"/>
    <n v="145370.45000000001"/>
    <n v="109350.5"/>
    <n v="191363.38"/>
    <n v="133334.76"/>
    <n v="233335.82"/>
    <n v="164353.31"/>
    <n v="287618.3"/>
    <n v="195368.44"/>
    <n v="341894.77"/>
    <n v="215522.63"/>
    <n v="377164.6"/>
    <n v="234300.98"/>
    <n v="410026.72"/>
  </r>
  <r>
    <n v="7"/>
    <s v="Region VII - Midwest"/>
    <x v="40"/>
    <s v="IA"/>
    <x v="304"/>
    <n v="3"/>
    <x v="2"/>
    <n v="70995.23"/>
    <n v="124241.65"/>
    <n v="96205.72"/>
    <n v="168360"/>
    <n v="121224.81"/>
    <n v="212143.42"/>
    <n v="159195.31"/>
    <n v="278591.78999999998"/>
    <n v="196829.01"/>
    <n v="344450.76"/>
    <n v="221437"/>
    <n v="387514.75"/>
    <n v="245660.08"/>
    <n v="429905.13"/>
  </r>
  <r>
    <n v="7"/>
    <s v="Region VII - Midwest"/>
    <x v="40"/>
    <s v="IA"/>
    <x v="304"/>
    <n v="4"/>
    <x v="3"/>
    <n v="82287.3"/>
    <n v="131659.69"/>
    <n v="115202.23"/>
    <n v="184323.57"/>
    <n v="148117.15"/>
    <n v="236987.44"/>
    <n v="197489.53"/>
    <n v="315983.25"/>
    <n v="246861.91"/>
    <n v="394979.07"/>
    <n v="279776.84000000003"/>
    <n v="447642.94"/>
    <n v="312691.76"/>
    <n v="500306.82"/>
  </r>
  <r>
    <n v="7"/>
    <s v="Region VII - Midwest"/>
    <x v="40"/>
    <s v="IA"/>
    <x v="305"/>
    <n v="1"/>
    <x v="0"/>
    <n v="93621.84"/>
    <n v="163838.23000000001"/>
    <n v="121303.24"/>
    <n v="212280.67"/>
    <n v="145215.76"/>
    <n v="254127.58"/>
    <n v="173314.2"/>
    <n v="303299.84999999998"/>
    <n v="203853.79"/>
    <n v="356744.13"/>
    <n v="223387.47"/>
    <n v="390928.08"/>
    <n v="241905.24"/>
    <n v="423334.17"/>
  </r>
  <r>
    <n v="7"/>
    <s v="Region VII - Midwest"/>
    <x v="40"/>
    <s v="IA"/>
    <x v="305"/>
    <n v="2"/>
    <x v="1"/>
    <n v="81676.31"/>
    <n v="142933.54999999999"/>
    <n v="107053.43"/>
    <n v="187343.5"/>
    <n v="130077.23"/>
    <n v="227635.15"/>
    <n v="159494.79"/>
    <n v="279115.88"/>
    <n v="189172.41"/>
    <n v="331051.71999999997"/>
    <n v="208427.1"/>
    <n v="364747.43"/>
    <n v="226267.81"/>
    <n v="395968.67"/>
  </r>
  <r>
    <n v="7"/>
    <s v="Region VII - Midwest"/>
    <x v="40"/>
    <s v="IA"/>
    <x v="305"/>
    <n v="3"/>
    <x v="2"/>
    <n v="70840.72"/>
    <n v="123971.25"/>
    <n v="96402.6"/>
    <n v="168704.56"/>
    <n v="121797.91"/>
    <n v="213146.35"/>
    <n v="160275.45000000001"/>
    <n v="280482.03999999998"/>
    <n v="198459.85"/>
    <n v="347304.74"/>
    <n v="223497.34"/>
    <n v="391120.35"/>
    <n v="248199.82"/>
    <n v="434349.69"/>
  </r>
  <r>
    <n v="7"/>
    <s v="Region VII - Midwest"/>
    <x v="40"/>
    <s v="IA"/>
    <x v="305"/>
    <n v="4"/>
    <x v="3"/>
    <n v="79402.649999999994"/>
    <n v="127044.24"/>
    <n v="111163.71"/>
    <n v="177861.94"/>
    <n v="142924.76999999999"/>
    <n v="228679.64"/>
    <n v="190566.36"/>
    <n v="304906.18"/>
    <n v="238207.95"/>
    <n v="381132.73"/>
    <n v="269969.01"/>
    <n v="431950.43"/>
    <n v="301730.07"/>
    <n v="482768.13"/>
  </r>
  <r>
    <n v="7"/>
    <s v="Region VII - Midwest"/>
    <x v="40"/>
    <s v="IA"/>
    <x v="306"/>
    <n v="1"/>
    <x v="0"/>
    <n v="96990.41"/>
    <n v="169733.22"/>
    <n v="125828.65"/>
    <n v="220200.14"/>
    <n v="150748.39000000001"/>
    <n v="263809.68"/>
    <n v="180092.9"/>
    <n v="315162.57"/>
    <n v="211955.31"/>
    <n v="370921.79"/>
    <n v="232336.88"/>
    <n v="406589.53"/>
    <n v="251734.47"/>
    <n v="440535.32"/>
  </r>
  <r>
    <n v="7"/>
    <s v="Region VII - Midwest"/>
    <x v="40"/>
    <s v="IA"/>
    <x v="306"/>
    <n v="2"/>
    <x v="1"/>
    <n v="83901.03"/>
    <n v="146826.81"/>
    <n v="110214.5"/>
    <n v="192875.37"/>
    <n v="134160.42000000001"/>
    <n v="234780.73"/>
    <n v="164950.35"/>
    <n v="288663.12"/>
    <n v="195868.26"/>
    <n v="342769.46"/>
    <n v="215944.13"/>
    <n v="377902.22"/>
    <n v="234599.84"/>
    <n v="410549.71"/>
  </r>
  <r>
    <n v="7"/>
    <s v="Region VII - Midwest"/>
    <x v="40"/>
    <s v="IA"/>
    <x v="306"/>
    <n v="3"/>
    <x v="2"/>
    <n v="72223.19"/>
    <n v="126390.59"/>
    <n v="98072.44"/>
    <n v="171626.77"/>
    <n v="123739.16"/>
    <n v="216543.53"/>
    <n v="162660.63"/>
    <n v="284656.09999999998"/>
    <n v="201260.89"/>
    <n v="352206.56"/>
    <n v="226535.54"/>
    <n v="396437.19"/>
    <n v="251443.09"/>
    <n v="440025.41"/>
  </r>
  <r>
    <n v="7"/>
    <s v="Region VII - Midwest"/>
    <x v="40"/>
    <s v="IA"/>
    <x v="306"/>
    <n v="4"/>
    <x v="3"/>
    <n v="82360.639999999999"/>
    <n v="131777.03"/>
    <n v="115304.9"/>
    <n v="184487.84"/>
    <n v="148249.15"/>
    <n v="237198.65"/>
    <n v="197665.54"/>
    <n v="316264.87"/>
    <n v="247081.92"/>
    <n v="395331.08"/>
    <n v="280026.18"/>
    <n v="448041.89"/>
    <n v="312970.44"/>
    <n v="500752.7"/>
  </r>
  <r>
    <n v="7"/>
    <s v="Region VII - Midwest"/>
    <x v="41"/>
    <s v="KS"/>
    <x v="307"/>
    <n v="1"/>
    <x v="0"/>
    <n v="90884.160000000003"/>
    <n v="159047.28"/>
    <n v="117892.07"/>
    <n v="206311.12"/>
    <n v="141229.46"/>
    <n v="247151.55"/>
    <n v="168704.95"/>
    <n v="295233.65999999997"/>
    <n v="198540.84"/>
    <n v="347446.47"/>
    <n v="217625.94"/>
    <n v="380845.39"/>
    <n v="235782.72"/>
    <n v="412619.75"/>
  </r>
  <r>
    <n v="7"/>
    <s v="Region VII - Midwest"/>
    <x v="41"/>
    <s v="KS"/>
    <x v="307"/>
    <n v="2"/>
    <x v="1"/>
    <n v="78684.37"/>
    <n v="137697.64000000001"/>
    <n v="103339.07"/>
    <n v="180843.37"/>
    <n v="125768.82"/>
    <n v="220095.44"/>
    <n v="154591.51"/>
    <n v="270535.14"/>
    <n v="183547.09"/>
    <n v="321207.40999999997"/>
    <n v="202347.26"/>
    <n v="354107.7"/>
    <n v="219812.57"/>
    <n v="384672.01"/>
  </r>
  <r>
    <n v="7"/>
    <s v="Region VII - Midwest"/>
    <x v="41"/>
    <s v="KS"/>
    <x v="307"/>
    <n v="3"/>
    <x v="2"/>
    <n v="67783.23"/>
    <n v="118620.66"/>
    <n v="92063.1"/>
    <n v="161110.42000000001"/>
    <n v="116172.84"/>
    <n v="203302.47"/>
    <n v="152730.21"/>
    <n v="267277.87"/>
    <n v="188988.2"/>
    <n v="330729.34999999998"/>
    <n v="212732.52"/>
    <n v="372281.9"/>
    <n v="236134.69"/>
    <n v="413235.7"/>
  </r>
  <r>
    <n v="7"/>
    <s v="Region VII - Midwest"/>
    <x v="41"/>
    <s v="KS"/>
    <x v="307"/>
    <n v="4"/>
    <x v="3"/>
    <n v="77166.17"/>
    <n v="123465.88"/>
    <n v="108032.64"/>
    <n v="172852.23"/>
    <n v="138899.10999999999"/>
    <n v="222238.58"/>
    <n v="185198.81"/>
    <n v="296318.11"/>
    <n v="231498.52"/>
    <n v="370397.63"/>
    <n v="262364.99"/>
    <n v="419783.98"/>
    <n v="293231.46000000002"/>
    <n v="469170.34"/>
  </r>
  <r>
    <n v="7"/>
    <s v="Region VII - Midwest"/>
    <x v="41"/>
    <s v="KS"/>
    <x v="308"/>
    <n v="1"/>
    <x v="0"/>
    <n v="92558.24"/>
    <n v="161976.93"/>
    <n v="119955.74"/>
    <n v="209922.54"/>
    <n v="143624.51"/>
    <n v="251342.89"/>
    <n v="171448.42"/>
    <n v="300034.73"/>
    <n v="201683.64"/>
    <n v="352946.37"/>
    <n v="221022.98"/>
    <n v="386790.21"/>
    <n v="239370.97"/>
    <n v="418899.19"/>
  </r>
  <r>
    <n v="7"/>
    <s v="Region VII - Midwest"/>
    <x v="41"/>
    <s v="KS"/>
    <x v="308"/>
    <n v="2"/>
    <x v="1"/>
    <n v="80612.69"/>
    <n v="141072.20000000001"/>
    <n v="105705.93"/>
    <n v="184985.37"/>
    <n v="128485.97"/>
    <n v="224850.45"/>
    <n v="157629.01"/>
    <n v="275850.76"/>
    <n v="187002.26"/>
    <n v="327253.95"/>
    <n v="206062.61"/>
    <n v="360609.56"/>
    <n v="223733.54"/>
    <n v="391533.69"/>
  </r>
  <r>
    <n v="7"/>
    <s v="Region VII - Midwest"/>
    <x v="41"/>
    <s v="KS"/>
    <x v="308"/>
    <n v="3"/>
    <x v="2"/>
    <n v="69814.2"/>
    <n v="122174.85"/>
    <n v="94965.48"/>
    <n v="166189.59"/>
    <n v="119950.18"/>
    <n v="209912.82"/>
    <n v="157811.81"/>
    <n v="276170.65999999997"/>
    <n v="195380.3"/>
    <n v="341915.52"/>
    <n v="220007.18"/>
    <n v="385012.57"/>
    <n v="244299.06"/>
    <n v="427523.35"/>
  </r>
  <r>
    <n v="7"/>
    <s v="Region VII - Midwest"/>
    <x v="41"/>
    <s v="KS"/>
    <x v="308"/>
    <n v="4"/>
    <x v="3"/>
    <n v="78519.789999999994"/>
    <n v="125631.67"/>
    <n v="109927.71"/>
    <n v="175884.34"/>
    <n v="141335.63"/>
    <n v="226137.01"/>
    <n v="188447.51"/>
    <n v="301516.02"/>
    <n v="235559.38"/>
    <n v="376895.02"/>
    <n v="266967.3"/>
    <n v="427147.69"/>
    <n v="298375.21999999997"/>
    <n v="477400.36"/>
  </r>
  <r>
    <n v="7"/>
    <s v="Region VII - Midwest"/>
    <x v="41"/>
    <s v="KS"/>
    <x v="309"/>
    <n v="1"/>
    <x v="0"/>
    <n v="85427.73"/>
    <n v="149498.53"/>
    <n v="110692.86"/>
    <n v="193712.51"/>
    <n v="132518.41"/>
    <n v="231907.22"/>
    <n v="158167.07999999999"/>
    <n v="276792.39"/>
    <n v="186042.8"/>
    <n v="325574.90000000002"/>
    <n v="203872.69"/>
    <n v="356777.21"/>
    <n v="220778.36"/>
    <n v="386362.13"/>
  </r>
  <r>
    <n v="7"/>
    <s v="Region VII - Midwest"/>
    <x v="41"/>
    <s v="KS"/>
    <x v="309"/>
    <n v="2"/>
    <x v="1"/>
    <n v="74498.84"/>
    <n v="130372.96"/>
    <n v="97655.8"/>
    <n v="170897.65"/>
    <n v="118668.26"/>
    <n v="207669.46"/>
    <n v="145523.79"/>
    <n v="254666.64"/>
    <n v="172610.9"/>
    <n v="302069.08"/>
    <n v="190185.54"/>
    <n v="332824.7"/>
    <n v="206471.77"/>
    <n v="361325.6"/>
  </r>
  <r>
    <n v="7"/>
    <s v="Region VII - Midwest"/>
    <x v="41"/>
    <s v="KS"/>
    <x v="309"/>
    <n v="3"/>
    <x v="2"/>
    <n v="64593.31"/>
    <n v="113038.29"/>
    <n v="87892.36"/>
    <n v="153811.62"/>
    <n v="111039"/>
    <n v="194318.25"/>
    <n v="146110.81"/>
    <n v="255693.92"/>
    <n v="180914.43"/>
    <n v="316600.25"/>
    <n v="203733.71"/>
    <n v="356533.99"/>
    <n v="226246.49"/>
    <n v="395931.35"/>
  </r>
  <r>
    <n v="7"/>
    <s v="Region VII - Midwest"/>
    <x v="41"/>
    <s v="KS"/>
    <x v="309"/>
    <n v="4"/>
    <x v="3"/>
    <n v="72457.14"/>
    <n v="115931.42"/>
    <n v="101439.99"/>
    <n v="162303.99"/>
    <n v="130422.85"/>
    <n v="208676.56"/>
    <n v="173897.13"/>
    <n v="278235.40999999997"/>
    <n v="217371.41"/>
    <n v="347794.27"/>
    <n v="246354.27"/>
    <n v="394166.84"/>
    <n v="275337.12"/>
    <n v="440539.41"/>
  </r>
  <r>
    <n v="7"/>
    <s v="Region VII - Midwest"/>
    <x v="41"/>
    <s v="KS"/>
    <x v="310"/>
    <n v="1"/>
    <x v="0"/>
    <n v="105302.54"/>
    <n v="184279.45"/>
    <n v="136502.66"/>
    <n v="238879.65"/>
    <n v="163458"/>
    <n v="286051.5"/>
    <n v="195157.21"/>
    <n v="341525.11"/>
    <n v="229597.65"/>
    <n v="401795.89"/>
    <n v="251627.11"/>
    <n v="440347.45"/>
    <n v="272541.61"/>
    <n v="476947.82"/>
  </r>
  <r>
    <n v="7"/>
    <s v="Region VII - Midwest"/>
    <x v="41"/>
    <s v="KS"/>
    <x v="310"/>
    <n v="2"/>
    <x v="1"/>
    <n v="91577.84"/>
    <n v="160261.22"/>
    <n v="120130.53"/>
    <n v="210228.43"/>
    <n v="146064.79"/>
    <n v="255613.38"/>
    <n v="179279.59"/>
    <n v="313739.28000000003"/>
    <n v="212729.68"/>
    <n v="372276.95"/>
    <n v="234438.6"/>
    <n v="410267.55"/>
    <n v="254575.2"/>
    <n v="445506.61"/>
  </r>
  <r>
    <n v="7"/>
    <s v="Region VII - Midwest"/>
    <x v="41"/>
    <s v="KS"/>
    <x v="310"/>
    <n v="3"/>
    <x v="2"/>
    <n v="79207.38"/>
    <n v="138612.92000000001"/>
    <n v="107702.73"/>
    <n v="188479.77"/>
    <n v="136006.69"/>
    <n v="238011.7"/>
    <n v="178904.47"/>
    <n v="313082.83"/>
    <n v="221465.46"/>
    <n v="387564.55"/>
    <n v="249358.31"/>
    <n v="436377.05"/>
    <n v="276866.25"/>
    <n v="484515.94"/>
  </r>
  <r>
    <n v="7"/>
    <s v="Region VII - Midwest"/>
    <x v="41"/>
    <s v="KS"/>
    <x v="310"/>
    <n v="4"/>
    <x v="3"/>
    <n v="89350.16"/>
    <n v="142960.26"/>
    <n v="125090.23"/>
    <n v="200144.37"/>
    <n v="160830.29"/>
    <n v="257328.47"/>
    <n v="214440.39"/>
    <n v="343104.63"/>
    <n v="268050.49"/>
    <n v="428880.78"/>
    <n v="303790.55"/>
    <n v="486064.89"/>
    <n v="339530.62"/>
    <n v="543248.99"/>
  </r>
  <r>
    <n v="7"/>
    <s v="Region VII - Midwest"/>
    <x v="41"/>
    <s v="KS"/>
    <x v="311"/>
    <n v="1"/>
    <x v="0"/>
    <n v="84364.13"/>
    <n v="147637.23000000001"/>
    <n v="109345.36"/>
    <n v="191354.38"/>
    <n v="130927.16"/>
    <n v="229122.53"/>
    <n v="156301.29999999999"/>
    <n v="273527.28000000003"/>
    <n v="183872.65"/>
    <n v="321777.13"/>
    <n v="201508.2"/>
    <n v="352639.35"/>
    <n v="218244.08"/>
    <n v="381927.15"/>
  </r>
  <r>
    <n v="7"/>
    <s v="Region VII - Midwest"/>
    <x v="41"/>
    <s v="KS"/>
    <x v="311"/>
    <n v="2"/>
    <x v="1"/>
    <n v="73435.210000000006"/>
    <n v="128511.62"/>
    <n v="96308.3"/>
    <n v="168539.51999999999"/>
    <n v="117077.01"/>
    <n v="204884.77"/>
    <n v="143658.01"/>
    <n v="251401.52"/>
    <n v="170440.75"/>
    <n v="298271.31"/>
    <n v="187821.05"/>
    <n v="328686.84000000003"/>
    <n v="203937.5"/>
    <n v="356890.62"/>
  </r>
  <r>
    <n v="7"/>
    <s v="Region VII - Midwest"/>
    <x v="41"/>
    <s v="KS"/>
    <x v="311"/>
    <n v="3"/>
    <x v="2"/>
    <n v="63566.79"/>
    <n v="111241.89"/>
    <n v="86455.23"/>
    <n v="151296.66"/>
    <n v="109191.27"/>
    <n v="191084.72"/>
    <n v="143647.17000000001"/>
    <n v="251382.54"/>
    <n v="177834.87"/>
    <n v="311211.03000000003"/>
    <n v="200243.55"/>
    <n v="350426.21"/>
    <n v="222345.72"/>
    <n v="389105.01"/>
  </r>
  <r>
    <n v="7"/>
    <s v="Region VII - Midwest"/>
    <x v="41"/>
    <s v="KS"/>
    <x v="311"/>
    <n v="4"/>
    <x v="3"/>
    <n v="71574.28"/>
    <n v="114518.85"/>
    <n v="100203.99"/>
    <n v="160326.39000000001"/>
    <n v="128833.71"/>
    <n v="206133.93"/>
    <n v="171778.28"/>
    <n v="274845.25"/>
    <n v="214722.85"/>
    <n v="343556.56"/>
    <n v="243352.56"/>
    <n v="389364.1"/>
    <n v="271982.27"/>
    <n v="435171.64"/>
  </r>
  <r>
    <n v="7"/>
    <s v="Region VII - Midwest"/>
    <x v="41"/>
    <s v="KS"/>
    <x v="312"/>
    <n v="1"/>
    <x v="0"/>
    <n v="88874.97"/>
    <n v="155531.20000000001"/>
    <n v="115260.68"/>
    <n v="201706.19"/>
    <n v="138059.21"/>
    <n v="241603.61"/>
    <n v="164890.57"/>
    <n v="288558.49"/>
    <n v="194031.88"/>
    <n v="339555.79"/>
    <n v="212672.39"/>
    <n v="372176.69"/>
    <n v="230394.41"/>
    <n v="403190.23"/>
  </r>
  <r>
    <n v="7"/>
    <s v="Region VII - Midwest"/>
    <x v="41"/>
    <s v="KS"/>
    <x v="312"/>
    <n v="2"/>
    <x v="1"/>
    <n v="77056.44"/>
    <n v="134848.76999999999"/>
    <n v="101162.46"/>
    <n v="177034.31"/>
    <n v="123081.72"/>
    <n v="215393.01"/>
    <n v="151218.17000000001"/>
    <n v="264631.8"/>
    <n v="179506.68"/>
    <n v="314136.7"/>
    <n v="197871.17"/>
    <n v="346274.55"/>
    <n v="214923.34"/>
    <n v="376115.84"/>
  </r>
  <r>
    <n v="7"/>
    <s v="Region VII - Midwest"/>
    <x v="41"/>
    <s v="KS"/>
    <x v="312"/>
    <n v="3"/>
    <x v="2"/>
    <n v="66466.98"/>
    <n v="116317.21"/>
    <n v="90308.88"/>
    <n v="158040.54"/>
    <n v="113985.98"/>
    <n v="199475.47"/>
    <n v="149882.12"/>
    <n v="262293.7"/>
    <n v="185488.23"/>
    <n v="324604.40000000002"/>
    <n v="208811.32"/>
    <n v="365419.81"/>
    <n v="231802.96"/>
    <n v="405655.18"/>
  </r>
  <r>
    <n v="7"/>
    <s v="Region VII - Midwest"/>
    <x v="41"/>
    <s v="KS"/>
    <x v="312"/>
    <n v="4"/>
    <x v="3"/>
    <n v="75444.460000000006"/>
    <n v="120711.14"/>
    <n v="105622.25"/>
    <n v="168995.6"/>
    <n v="135800.03"/>
    <n v="217280.06"/>
    <n v="181066.71"/>
    <n v="289706.74"/>
    <n v="226333.39"/>
    <n v="362133.43"/>
    <n v="256511.18"/>
    <n v="410417.89"/>
    <n v="286688.96000000002"/>
    <n v="458702.34"/>
  </r>
  <r>
    <n v="7"/>
    <s v="Region VII - Midwest"/>
    <x v="41"/>
    <s v="KS"/>
    <x v="313"/>
    <n v="1"/>
    <x v="0"/>
    <n v="92518.9"/>
    <n v="161908.07999999999"/>
    <n v="119934.53"/>
    <n v="209885.43"/>
    <n v="143620.42000000001"/>
    <n v="251335.74"/>
    <n v="171476.02"/>
    <n v="300083.03999999998"/>
    <n v="201739.86"/>
    <n v="353044.75"/>
    <n v="221097.83"/>
    <n v="386921.2"/>
    <n v="239477.55"/>
    <n v="419085.71"/>
  </r>
  <r>
    <n v="7"/>
    <s v="Region VII - Midwest"/>
    <x v="41"/>
    <s v="KS"/>
    <x v="313"/>
    <n v="2"/>
    <x v="1"/>
    <n v="80446.25"/>
    <n v="140780.93"/>
    <n v="105533.13"/>
    <n v="184682.97"/>
    <n v="128320.84"/>
    <n v="224561.47"/>
    <n v="157509.6"/>
    <n v="275641.8"/>
    <n v="186902.29"/>
    <n v="327079.01"/>
    <n v="205978.31"/>
    <n v="360462.04"/>
    <n v="223673.77"/>
    <n v="391429.09"/>
  </r>
  <r>
    <n v="7"/>
    <s v="Region VII - Midwest"/>
    <x v="41"/>
    <s v="KS"/>
    <x v="313"/>
    <n v="3"/>
    <x v="2"/>
    <n v="69568.600000000006"/>
    <n v="121745.06"/>
    <n v="94592.13"/>
    <n v="165536.23000000001"/>
    <n v="119447.31"/>
    <n v="209032.8"/>
    <n v="157118.74"/>
    <n v="274957.8"/>
    <n v="194493.92"/>
    <n v="340364.36"/>
    <n v="218987.48"/>
    <n v="383228.08"/>
    <n v="243142.45"/>
    <n v="425499.29"/>
  </r>
  <r>
    <n v="7"/>
    <s v="Region VII - Midwest"/>
    <x v="41"/>
    <s v="KS"/>
    <x v="313"/>
    <n v="4"/>
    <x v="3"/>
    <n v="78505.13"/>
    <n v="125608.21"/>
    <n v="109907.18"/>
    <n v="175851.49"/>
    <n v="141309.23000000001"/>
    <n v="226094.77"/>
    <n v="188412.31"/>
    <n v="301459.69"/>
    <n v="235515.38"/>
    <n v="376824.62"/>
    <n v="266917.43"/>
    <n v="427067.9"/>
    <n v="298319.48"/>
    <n v="477311.18"/>
  </r>
  <r>
    <n v="7"/>
    <s v="Region VII - Midwest"/>
    <x v="41"/>
    <s v="KS"/>
    <x v="314"/>
    <n v="1"/>
    <x v="0"/>
    <n v="86412.66"/>
    <n v="151222.15"/>
    <n v="111997.95"/>
    <n v="195996.41"/>
    <n v="134101.49"/>
    <n v="234677.62"/>
    <n v="160088.07999999999"/>
    <n v="280154.13"/>
    <n v="188325.39"/>
    <n v="329569.44"/>
    <n v="206386.89"/>
    <n v="361177.06"/>
    <n v="223525.8"/>
    <n v="391170.15"/>
  </r>
  <r>
    <n v="7"/>
    <s v="Region VII - Midwest"/>
    <x v="41"/>
    <s v="KS"/>
    <x v="314"/>
    <n v="2"/>
    <x v="1"/>
    <n v="75229.58"/>
    <n v="131651.76"/>
    <n v="98657.7"/>
    <n v="172650.98"/>
    <n v="119929.25"/>
    <n v="209876.18"/>
    <n v="147150.76"/>
    <n v="257513.82"/>
    <n v="174581.12"/>
    <n v="305516.96999999997"/>
    <n v="192381.44"/>
    <n v="336667.51"/>
    <n v="208886.5"/>
    <n v="365551.38"/>
  </r>
  <r>
    <n v="7"/>
    <s v="Region VII - Midwest"/>
    <x v="41"/>
    <s v="KS"/>
    <x v="314"/>
    <n v="3"/>
    <x v="2"/>
    <n v="65128.639999999999"/>
    <n v="113975.13"/>
    <n v="88582.79"/>
    <n v="155019.89000000001"/>
    <n v="111881"/>
    <n v="195791.74"/>
    <n v="147188.32999999999"/>
    <n v="257579.57"/>
    <n v="182221.23"/>
    <n v="318887.15000000002"/>
    <n v="205184.45"/>
    <n v="359072.79"/>
    <n v="227834.05"/>
    <n v="398709.59"/>
  </r>
  <r>
    <n v="7"/>
    <s v="Region VII - Midwest"/>
    <x v="41"/>
    <s v="KS"/>
    <x v="314"/>
    <n v="4"/>
    <x v="3"/>
    <n v="73310.66"/>
    <n v="117297.06"/>
    <n v="102634.92"/>
    <n v="164215.88"/>
    <n v="131959.19"/>
    <n v="211134.7"/>
    <n v="175945.58"/>
    <n v="281512.93"/>
    <n v="219931.98"/>
    <n v="351891.17"/>
    <n v="249256.24"/>
    <n v="398809.99"/>
    <n v="278580.5"/>
    <n v="445728.81"/>
  </r>
  <r>
    <n v="7"/>
    <s v="Region VII - Midwest"/>
    <x v="42"/>
    <s v="MO"/>
    <x v="315"/>
    <n v="1"/>
    <x v="0"/>
    <n v="93661.18"/>
    <n v="163907.07"/>
    <n v="121324.45"/>
    <n v="212317.78"/>
    <n v="145219.85"/>
    <n v="254134.73"/>
    <n v="173286.59"/>
    <n v="303251.53999999998"/>
    <n v="203797.57"/>
    <n v="356645.75"/>
    <n v="223312.62"/>
    <n v="390797.09"/>
    <n v="241798.66"/>
    <n v="423147.65"/>
  </r>
  <r>
    <n v="7"/>
    <s v="Region VII - Midwest"/>
    <x v="42"/>
    <s v="MO"/>
    <x v="315"/>
    <n v="2"/>
    <x v="1"/>
    <n v="81842.75"/>
    <n v="143224.82"/>
    <n v="107226.23"/>
    <n v="187645.9"/>
    <n v="130242.36"/>
    <n v="227924.13"/>
    <n v="159614.20000000001"/>
    <n v="279324.84999999998"/>
    <n v="189272.38"/>
    <n v="331226.65999999997"/>
    <n v="208511.4"/>
    <n v="364894.95"/>
    <n v="226327.58"/>
    <n v="396073.27"/>
  </r>
  <r>
    <n v="7"/>
    <s v="Region VII - Midwest"/>
    <x v="42"/>
    <s v="MO"/>
    <x v="315"/>
    <n v="3"/>
    <x v="2"/>
    <n v="71086.31"/>
    <n v="124401.04"/>
    <n v="96775.95"/>
    <n v="169357.91"/>
    <n v="122300.78"/>
    <n v="214026.37"/>
    <n v="160968.51"/>
    <n v="281694.90000000002"/>
    <n v="199346.23"/>
    <n v="348855.9"/>
    <n v="224517.05"/>
    <n v="392904.84"/>
    <n v="249356.43"/>
    <n v="436373.74"/>
  </r>
  <r>
    <n v="7"/>
    <s v="Region VII - Midwest"/>
    <x v="42"/>
    <s v="MO"/>
    <x v="315"/>
    <n v="4"/>
    <x v="3"/>
    <n v="79417.320000000007"/>
    <n v="127067.71"/>
    <n v="111184.25"/>
    <n v="177894.8"/>
    <n v="142951.17000000001"/>
    <n v="228721.88"/>
    <n v="190601.56"/>
    <n v="304962.51"/>
    <n v="238251.96"/>
    <n v="381203.14"/>
    <n v="270018.88"/>
    <n v="432030.22"/>
    <n v="301785.81"/>
    <n v="482857.31"/>
  </r>
  <r>
    <n v="7"/>
    <s v="Region VII - Midwest"/>
    <x v="42"/>
    <s v="MO"/>
    <x v="182"/>
    <n v="1"/>
    <x v="0"/>
    <n v="97600.89"/>
    <n v="170801.55"/>
    <n v="126544.81"/>
    <n v="221453.43"/>
    <n v="151552.18"/>
    <n v="265216.32"/>
    <n v="180970.58"/>
    <n v="316698.51"/>
    <n v="212927.94"/>
    <n v="372623.9"/>
    <n v="233369.42"/>
    <n v="408396.48"/>
    <n v="252788.44"/>
    <n v="442379.76"/>
  </r>
  <r>
    <n v="7"/>
    <s v="Region VII - Midwest"/>
    <x v="42"/>
    <s v="MO"/>
    <x v="182"/>
    <n v="2"/>
    <x v="1"/>
    <n v="84765.73"/>
    <n v="148340.01999999999"/>
    <n v="111233.85"/>
    <n v="194659.23"/>
    <n v="135286.31"/>
    <n v="236751.04"/>
    <n v="166122.06"/>
    <n v="290713.61"/>
    <n v="197153.27"/>
    <n v="345018.23"/>
    <n v="217294.98"/>
    <n v="380266.21"/>
    <n v="235986.52"/>
    <n v="412976.4"/>
  </r>
  <r>
    <n v="7"/>
    <s v="Region VII - Midwest"/>
    <x v="42"/>
    <s v="MO"/>
    <x v="182"/>
    <n v="3"/>
    <x v="2"/>
    <n v="73227.64"/>
    <n v="128148.37"/>
    <n v="99537.69"/>
    <n v="174190.96"/>
    <n v="125668.76"/>
    <n v="219920.33"/>
    <n v="165278.57999999999"/>
    <n v="289237.51"/>
    <n v="204573.42"/>
    <n v="358003.49"/>
    <n v="230320.03"/>
    <n v="403060.06"/>
    <n v="255706.68"/>
    <n v="447486.69"/>
  </r>
  <r>
    <n v="7"/>
    <s v="Region VII - Midwest"/>
    <x v="42"/>
    <s v="MO"/>
    <x v="182"/>
    <n v="4"/>
    <x v="3"/>
    <n v="82831.399999999994"/>
    <n v="132530.25"/>
    <n v="115963.97"/>
    <n v="185542.35"/>
    <n v="149096.53"/>
    <n v="238554.45"/>
    <n v="198795.37"/>
    <n v="318072.59999999998"/>
    <n v="248494.21"/>
    <n v="397590.75"/>
    <n v="281626.77"/>
    <n v="450602.85"/>
    <n v="314759.34000000003"/>
    <n v="503614.95"/>
  </r>
  <r>
    <n v="7"/>
    <s v="Region VII - Midwest"/>
    <x v="42"/>
    <s v="MO"/>
    <x v="316"/>
    <n v="1"/>
    <x v="0"/>
    <n v="96615.96"/>
    <n v="169077.93"/>
    <n v="125239.72"/>
    <n v="219169.52"/>
    <n v="149969.1"/>
    <n v="262445.92"/>
    <n v="179049.58"/>
    <n v="313336.77"/>
    <n v="210645.35"/>
    <n v="368629.37"/>
    <n v="230855.22"/>
    <n v="403996.64"/>
    <n v="250040.99"/>
    <n v="437571.74"/>
  </r>
  <r>
    <n v="7"/>
    <s v="Region VII - Midwest"/>
    <x v="42"/>
    <s v="MO"/>
    <x v="316"/>
    <n v="2"/>
    <x v="1"/>
    <n v="84034.98"/>
    <n v="147061.22"/>
    <n v="110231.94"/>
    <n v="192905.9"/>
    <n v="134025.32"/>
    <n v="234544.31"/>
    <n v="164495.1"/>
    <n v="287866.42"/>
    <n v="195183.05"/>
    <n v="341570.34"/>
    <n v="215099.08"/>
    <n v="376423.4"/>
    <n v="233571.78"/>
    <n v="408750.62"/>
  </r>
  <r>
    <n v="7"/>
    <s v="Region VII - Midwest"/>
    <x v="42"/>
    <s v="MO"/>
    <x v="316"/>
    <n v="3"/>
    <x v="2"/>
    <n v="72692.31"/>
    <n v="127211.54"/>
    <n v="98847.26"/>
    <n v="172982.7"/>
    <n v="124826.77"/>
    <n v="218446.84"/>
    <n v="164201.06"/>
    <n v="287351.86"/>
    <n v="203266.63"/>
    <n v="355716.6"/>
    <n v="228869.29"/>
    <n v="400521.26"/>
    <n v="254119.12"/>
    <n v="444708.46"/>
  </r>
  <r>
    <n v="7"/>
    <s v="Region VII - Midwest"/>
    <x v="42"/>
    <s v="MO"/>
    <x v="316"/>
    <n v="4"/>
    <x v="3"/>
    <n v="81977.88"/>
    <n v="131164.62"/>
    <n v="114769.04"/>
    <n v="183630.46"/>
    <n v="147560.19"/>
    <n v="236096.31"/>
    <n v="196746.92"/>
    <n v="314795.08"/>
    <n v="245933.65"/>
    <n v="393493.85"/>
    <n v="278724.8"/>
    <n v="445959.69"/>
    <n v="311515.96000000002"/>
    <n v="498425.54"/>
  </r>
  <r>
    <n v="7"/>
    <s v="Region VII - Midwest"/>
    <x v="42"/>
    <s v="MO"/>
    <x v="317"/>
    <n v="1"/>
    <x v="0"/>
    <n v="90627.73"/>
    <n v="158598.51999999999"/>
    <n v="117366.76"/>
    <n v="205391.83"/>
    <n v="140462.42000000001"/>
    <n v="245809.24"/>
    <n v="167578.82"/>
    <n v="293262.93"/>
    <n v="197062.23"/>
    <n v="344858.9"/>
    <n v="215919.72"/>
    <n v="377859.52"/>
    <n v="233769.49"/>
    <n v="409096.61"/>
  </r>
  <r>
    <n v="7"/>
    <s v="Region VII - Midwest"/>
    <x v="42"/>
    <s v="MO"/>
    <x v="317"/>
    <n v="2"/>
    <x v="1"/>
    <n v="79317.64"/>
    <n v="138805.87"/>
    <n v="103874.91"/>
    <n v="181781.1"/>
    <n v="126129.13"/>
    <n v="220725.98"/>
    <n v="154494.48000000001"/>
    <n v="270365.34000000003"/>
    <n v="183161.78"/>
    <n v="320533.11"/>
    <n v="201755.12"/>
    <n v="353071.45"/>
    <n v="218963.84"/>
    <n v="383186.72"/>
  </r>
  <r>
    <n v="7"/>
    <s v="Region VII - Midwest"/>
    <x v="42"/>
    <s v="MO"/>
    <x v="317"/>
    <n v="3"/>
    <x v="2"/>
    <n v="68989.119999999995"/>
    <n v="120730.97"/>
    <n v="93957.95"/>
    <n v="164426.41"/>
    <n v="118769.06"/>
    <n v="207845.86"/>
    <n v="156349.84"/>
    <n v="273612.21999999997"/>
    <n v="193653.07"/>
    <n v="338892.87"/>
    <n v="218125.4"/>
    <n v="381719.45"/>
    <n v="242280.53"/>
    <n v="423990.92"/>
  </r>
  <r>
    <n v="7"/>
    <s v="Region VII - Midwest"/>
    <x v="42"/>
    <s v="MO"/>
    <x v="317"/>
    <n v="4"/>
    <x v="3"/>
    <n v="76827.42"/>
    <n v="122923.87"/>
    <n v="107558.39"/>
    <n v="172093.42"/>
    <n v="138289.35"/>
    <n v="221262.97"/>
    <n v="184385.8"/>
    <n v="295017.28999999998"/>
    <n v="230482.26"/>
    <n v="368771.61"/>
    <n v="261213.22"/>
    <n v="417941.16"/>
    <n v="291944.19"/>
    <n v="467110.71"/>
  </r>
  <r>
    <n v="7"/>
    <s v="Region VII - Midwest"/>
    <x v="42"/>
    <s v="MO"/>
    <x v="310"/>
    <n v="1"/>
    <x v="0"/>
    <n v="105341.88"/>
    <n v="184348.29"/>
    <n v="136523.85999999999"/>
    <n v="238916.76"/>
    <n v="163462.09"/>
    <n v="286058.65000000002"/>
    <n v="195129.60000000001"/>
    <n v="341476.8"/>
    <n v="229541.43"/>
    <n v="401697.51"/>
    <n v="251552.26"/>
    <n v="440216.46"/>
    <n v="272435.03000000003"/>
    <n v="476761.3"/>
  </r>
  <r>
    <n v="7"/>
    <s v="Region VII - Midwest"/>
    <x v="42"/>
    <s v="MO"/>
    <x v="310"/>
    <n v="2"/>
    <x v="1"/>
    <n v="91744.28"/>
    <n v="160552.49"/>
    <n v="120303.33"/>
    <n v="210530.83"/>
    <n v="146229.92000000001"/>
    <n v="255902.36"/>
    <n v="179398.99"/>
    <n v="313948.24"/>
    <n v="212829.65"/>
    <n v="372451.89"/>
    <n v="234522.9"/>
    <n v="410415.08"/>
    <n v="254634.98"/>
    <n v="445611.21"/>
  </r>
  <r>
    <n v="7"/>
    <s v="Region VII - Midwest"/>
    <x v="42"/>
    <s v="MO"/>
    <x v="310"/>
    <n v="3"/>
    <x v="2"/>
    <n v="79452.97"/>
    <n v="139042.70000000001"/>
    <n v="108076.07"/>
    <n v="189133.13"/>
    <n v="136509.54999999999"/>
    <n v="238891.72"/>
    <n v="179597.54"/>
    <n v="314295.69"/>
    <n v="222351.84"/>
    <n v="389115.71"/>
    <n v="250378.02"/>
    <n v="438161.53"/>
    <n v="278022.84999999998"/>
    <n v="486539.99"/>
  </r>
  <r>
    <n v="7"/>
    <s v="Region VII - Midwest"/>
    <x v="42"/>
    <s v="MO"/>
    <x v="310"/>
    <n v="4"/>
    <x v="3"/>
    <n v="89364.83"/>
    <n v="142983.73000000001"/>
    <n v="125110.76"/>
    <n v="200177.22"/>
    <n v="160856.69"/>
    <n v="257370.71"/>
    <n v="214475.59"/>
    <n v="343160.95"/>
    <n v="268094.49"/>
    <n v="428951.19"/>
    <n v="303840.42"/>
    <n v="486144.68"/>
    <n v="339586.35"/>
    <n v="543338.17000000004"/>
  </r>
  <r>
    <n v="7"/>
    <s v="Region VII - Midwest"/>
    <x v="42"/>
    <s v="MO"/>
    <x v="318"/>
    <n v="1"/>
    <x v="0"/>
    <n v="92183.79"/>
    <n v="161321.64000000001"/>
    <n v="119366.81"/>
    <n v="208891.91"/>
    <n v="142845.22"/>
    <n v="249979.13"/>
    <n v="170405.1"/>
    <n v="298208.92"/>
    <n v="200373.68"/>
    <n v="350653.94"/>
    <n v="219541.32"/>
    <n v="384197.3"/>
    <n v="237677.49"/>
    <n v="415935.6"/>
  </r>
  <r>
    <n v="7"/>
    <s v="Region VII - Midwest"/>
    <x v="42"/>
    <s v="MO"/>
    <x v="318"/>
    <n v="2"/>
    <x v="1"/>
    <n v="80746.64"/>
    <n v="141306.60999999999"/>
    <n v="105723.37"/>
    <n v="185015.9"/>
    <n v="128350.88"/>
    <n v="224614.03"/>
    <n v="157173.75"/>
    <n v="275054.06"/>
    <n v="186317.04"/>
    <n v="326054.82"/>
    <n v="205217.56"/>
    <n v="359130.72"/>
    <n v="222705.48"/>
    <n v="389734.59"/>
  </r>
  <r>
    <n v="7"/>
    <s v="Region VII - Midwest"/>
    <x v="42"/>
    <s v="MO"/>
    <x v="318"/>
    <n v="3"/>
    <x v="2"/>
    <n v="70283.31"/>
    <n v="122995.79"/>
    <n v="95740.29"/>
    <n v="167545.51"/>
    <n v="121037.79"/>
    <n v="211816.13"/>
    <n v="159352.24"/>
    <n v="278866.42"/>
    <n v="197386.02"/>
    <n v="345425.54"/>
    <n v="222340.93"/>
    <n v="389096.63"/>
    <n v="246975.08"/>
    <n v="432206.38"/>
  </r>
  <r>
    <n v="7"/>
    <s v="Region VII - Midwest"/>
    <x v="42"/>
    <s v="MO"/>
    <x v="318"/>
    <n v="4"/>
    <x v="3"/>
    <n v="78137.039999999994"/>
    <n v="125019.26"/>
    <n v="109391.85"/>
    <n v="175026.96"/>
    <n v="140646.66"/>
    <n v="225034.66"/>
    <n v="187528.88"/>
    <n v="300046.21999999997"/>
    <n v="234411.11"/>
    <n v="375057.77"/>
    <n v="265665.91999999998"/>
    <n v="425065.48"/>
    <n v="296920.73"/>
    <n v="475073.18"/>
  </r>
  <r>
    <n v="7"/>
    <s v="Region VII - Midwest"/>
    <x v="42"/>
    <s v="MO"/>
    <x v="18"/>
    <n v="1"/>
    <x v="0"/>
    <n v="95473.68"/>
    <n v="167078.95000000001"/>
    <n v="123849.81"/>
    <n v="216737.17"/>
    <n v="148369.68"/>
    <n v="259646.94"/>
    <n v="177239.01"/>
    <n v="310168.27"/>
    <n v="208587.64"/>
    <n v="365028.37"/>
    <n v="228640.43"/>
    <n v="400120.76"/>
    <n v="247719.89"/>
    <n v="433509.8"/>
  </r>
  <r>
    <n v="7"/>
    <s v="Region VII - Midwest"/>
    <x v="42"/>
    <s v="MO"/>
    <x v="18"/>
    <n v="2"/>
    <x v="1"/>
    <n v="82638.48"/>
    <n v="144617.34"/>
    <n v="108538.84"/>
    <n v="189942.97"/>
    <n v="132103.79999999999"/>
    <n v="231181.66"/>
    <n v="162390.5"/>
    <n v="284183.37"/>
    <n v="192812.97"/>
    <n v="337422.69"/>
    <n v="212565.99"/>
    <n v="371990.48"/>
    <n v="230917.97"/>
    <n v="404106.44"/>
  </r>
  <r>
    <n v="7"/>
    <s v="Region VII - Midwest"/>
    <x v="42"/>
    <s v="MO"/>
    <x v="18"/>
    <n v="3"/>
    <x v="2"/>
    <n v="71174.600000000006"/>
    <n v="124555.55"/>
    <n v="96663.44"/>
    <n v="169161.02"/>
    <n v="121973.3"/>
    <n v="213453.27"/>
    <n v="160351.29"/>
    <n v="280614.76"/>
    <n v="198414.32"/>
    <n v="347225.06"/>
    <n v="223339.71"/>
    <n v="390844.5"/>
    <n v="247905.15"/>
    <n v="433834"/>
  </r>
  <r>
    <n v="7"/>
    <s v="Region VII - Midwest"/>
    <x v="42"/>
    <s v="MO"/>
    <x v="18"/>
    <n v="4"/>
    <x v="3"/>
    <n v="81065.69"/>
    <n v="129705.11"/>
    <n v="113491.97"/>
    <n v="181587.15"/>
    <n v="145918.25"/>
    <n v="233469.2"/>
    <n v="194557.66"/>
    <n v="311292.26"/>
    <n v="243197.08"/>
    <n v="389115.33"/>
    <n v="275623.34999999998"/>
    <n v="440997.37"/>
    <n v="308049.63"/>
    <n v="492879.41"/>
  </r>
  <r>
    <n v="7"/>
    <s v="Region VII - Midwest"/>
    <x v="42"/>
    <s v="MO"/>
    <x v="319"/>
    <n v="1"/>
    <x v="0"/>
    <n v="101776.62"/>
    <n v="178109.08"/>
    <n v="131892.42000000001"/>
    <n v="230811.73"/>
    <n v="157909.03"/>
    <n v="276340.8"/>
    <n v="188488.92"/>
    <n v="329855.61"/>
    <n v="221721"/>
    <n v="388011.75"/>
    <n v="242977.1"/>
    <n v="425209.93"/>
    <n v="263138.71000000002"/>
    <n v="460492.74"/>
  </r>
  <r>
    <n v="7"/>
    <s v="Region VII - Midwest"/>
    <x v="42"/>
    <s v="MO"/>
    <x v="319"/>
    <n v="2"/>
    <x v="1"/>
    <n v="88687.35"/>
    <n v="155202.85999999999"/>
    <n v="116278.26"/>
    <n v="203486.96"/>
    <n v="141321.06"/>
    <n v="247311.85"/>
    <n v="173346.38"/>
    <n v="303356.15999999997"/>
    <n v="205633.96"/>
    <n v="359859.43"/>
    <n v="226584.36"/>
    <n v="396522.62"/>
    <n v="246004.08"/>
    <n v="430507.14"/>
  </r>
  <r>
    <n v="7"/>
    <s v="Region VII - Midwest"/>
    <x v="42"/>
    <s v="MO"/>
    <x v="319"/>
    <n v="3"/>
    <x v="2"/>
    <n v="76842.53"/>
    <n v="134474.42000000001"/>
    <n v="104539.51"/>
    <n v="182944.13"/>
    <n v="132053.96"/>
    <n v="231094.43"/>
    <n v="173747.03"/>
    <n v="304057.3"/>
    <n v="215118.89"/>
    <n v="376458.06"/>
    <n v="242241.27"/>
    <n v="423922.22"/>
    <n v="268996.56"/>
    <n v="470743.97"/>
  </r>
  <r>
    <n v="7"/>
    <s v="Region VII - Midwest"/>
    <x v="42"/>
    <s v="MO"/>
    <x v="319"/>
    <n v="4"/>
    <x v="3"/>
    <n v="86333.5"/>
    <n v="138133.6"/>
    <n v="120866.89"/>
    <n v="193387.03"/>
    <n v="155400.29"/>
    <n v="248640.47"/>
    <n v="207200.39"/>
    <n v="331520.63"/>
    <n v="259000.49"/>
    <n v="414400.79"/>
    <n v="293533.89"/>
    <n v="469654.23"/>
    <n v="328067.28999999998"/>
    <n v="524907.67000000004"/>
  </r>
  <r>
    <n v="7"/>
    <s v="Region VII - Midwest"/>
    <x v="42"/>
    <s v="MO"/>
    <x v="320"/>
    <n v="1"/>
    <x v="0"/>
    <n v="108336"/>
    <n v="189587.99"/>
    <n v="140460.34"/>
    <n v="245805.6"/>
    <n v="168215.42"/>
    <n v="294376.98"/>
    <n v="200864.98"/>
    <n v="351513.71"/>
    <n v="236332.99"/>
    <n v="413582.73"/>
    <n v="259020"/>
    <n v="453285.01"/>
    <n v="280570.77"/>
    <n v="490998.85"/>
  </r>
  <r>
    <n v="7"/>
    <s v="Region VII - Midwest"/>
    <x v="42"/>
    <s v="MO"/>
    <x v="320"/>
    <n v="2"/>
    <x v="1"/>
    <n v="94102.95"/>
    <n v="164680.16"/>
    <n v="123481.84"/>
    <n v="216093.22"/>
    <n v="150178.01"/>
    <n v="262811.53000000003"/>
    <n v="184399.3"/>
    <n v="322698.77"/>
    <n v="218840.28"/>
    <n v="382970.49"/>
    <n v="241194.88"/>
    <n v="422091.04"/>
    <n v="261938.94"/>
    <n v="458393.15"/>
  </r>
  <r>
    <n v="7"/>
    <s v="Region VII - Midwest"/>
    <x v="42"/>
    <s v="MO"/>
    <x v="320"/>
    <n v="3"/>
    <x v="2"/>
    <n v="81304.56"/>
    <n v="142282.98000000001"/>
    <n v="110520.72"/>
    <n v="193411.26"/>
    <n v="139538.41"/>
    <n v="244192.21"/>
    <n v="183523.14"/>
    <n v="321165.5"/>
    <n v="227158.61"/>
    <n v="397527.57"/>
    <n v="255749.96"/>
    <n v="447562.43"/>
    <n v="283942.14"/>
    <n v="496898.75"/>
  </r>
  <r>
    <n v="7"/>
    <s v="Region VII - Midwest"/>
    <x v="42"/>
    <s v="MO"/>
    <x v="320"/>
    <n v="4"/>
    <x v="3"/>
    <n v="91940.06"/>
    <n v="147104.1"/>
    <n v="128716.08"/>
    <n v="205945.74"/>
    <n v="165492.10999999999"/>
    <n v="264787.38"/>
    <n v="220656.14"/>
    <n v="353049.83"/>
    <n v="275820.18"/>
    <n v="441312.29"/>
    <n v="312596.2"/>
    <n v="500153.93"/>
    <n v="349372.23"/>
    <n v="558995.56999999995"/>
  </r>
  <r>
    <n v="7"/>
    <s v="Region VII - Midwest"/>
    <x v="43"/>
    <s v="NE"/>
    <x v="321"/>
    <n v="1"/>
    <x v="0"/>
    <n v="91002.18"/>
    <n v="159253.81"/>
    <n v="117955.69"/>
    <n v="206422.46"/>
    <n v="141241.72"/>
    <n v="247173"/>
    <n v="168622.14"/>
    <n v="295088.74"/>
    <n v="198372.19"/>
    <n v="347151.33"/>
    <n v="217401.39"/>
    <n v="380452.43"/>
    <n v="235462.97"/>
    <n v="412060.2"/>
  </r>
  <r>
    <n v="7"/>
    <s v="Region VII - Midwest"/>
    <x v="43"/>
    <s v="NE"/>
    <x v="321"/>
    <n v="2"/>
    <x v="1"/>
    <n v="79183.69"/>
    <n v="138571.46"/>
    <n v="103857.47"/>
    <n v="181750.58"/>
    <n v="126264.23"/>
    <n v="220962.4"/>
    <n v="154949.74"/>
    <n v="271162.05"/>
    <n v="183847"/>
    <n v="321732.24"/>
    <n v="202600.17"/>
    <n v="354550.29"/>
    <n v="219991.9"/>
    <n v="384985.82"/>
  </r>
  <r>
    <n v="7"/>
    <s v="Region VII - Midwest"/>
    <x v="43"/>
    <s v="NE"/>
    <x v="321"/>
    <n v="3"/>
    <x v="2"/>
    <n v="68520.009999999995"/>
    <n v="119910.02"/>
    <n v="93183.14"/>
    <n v="163070.49"/>
    <n v="117681.45"/>
    <n v="205942.54"/>
    <n v="154809.41"/>
    <n v="270916.46000000002"/>
    <n v="191647.34"/>
    <n v="335382.84999999998"/>
    <n v="215791.65"/>
    <n v="377635.39"/>
    <n v="239604.51"/>
    <n v="419307.89"/>
  </r>
  <r>
    <n v="7"/>
    <s v="Region VII - Midwest"/>
    <x v="43"/>
    <s v="NE"/>
    <x v="321"/>
    <n v="4"/>
    <x v="3"/>
    <n v="77210.179999999993"/>
    <n v="123536.29"/>
    <n v="108094.25"/>
    <n v="172950.8"/>
    <n v="138978.32"/>
    <n v="222365.32"/>
    <n v="185304.43"/>
    <n v="296487.09000000003"/>
    <n v="231630.53"/>
    <n v="370608.86"/>
    <n v="262514.61"/>
    <n v="420023.38"/>
    <n v="293398.68"/>
    <n v="469437.89"/>
  </r>
  <r>
    <n v="7"/>
    <s v="Region VII - Midwest"/>
    <x v="43"/>
    <s v="NE"/>
    <x v="322"/>
    <n v="1"/>
    <x v="0"/>
    <n v="92144.46"/>
    <n v="161252.79999999999"/>
    <n v="119345.60000000001"/>
    <n v="208854.81"/>
    <n v="142841.14000000001"/>
    <n v="249971.99"/>
    <n v="170432.71"/>
    <n v="298257.24"/>
    <n v="200429.9"/>
    <n v="350752.33"/>
    <n v="219616.18"/>
    <n v="384328.31"/>
    <n v="237784.08"/>
    <n v="416122.14"/>
  </r>
  <r>
    <n v="7"/>
    <s v="Region VII - Midwest"/>
    <x v="43"/>
    <s v="NE"/>
    <x v="322"/>
    <n v="2"/>
    <x v="1"/>
    <n v="80580.2"/>
    <n v="141015.35"/>
    <n v="105550.57"/>
    <n v="184713.5"/>
    <n v="128185.75"/>
    <n v="224325.06"/>
    <n v="157054.34"/>
    <n v="274845.09999999998"/>
    <n v="186217.08"/>
    <n v="325879.89"/>
    <n v="205133.26"/>
    <n v="358983.21"/>
    <n v="222645.71"/>
    <n v="389630"/>
  </r>
  <r>
    <n v="7"/>
    <s v="Region VII - Midwest"/>
    <x v="43"/>
    <s v="NE"/>
    <x v="322"/>
    <n v="3"/>
    <x v="2"/>
    <n v="70037.72"/>
    <n v="122566"/>
    <n v="95366.95"/>
    <n v="166892.16"/>
    <n v="120534.92"/>
    <n v="210936.12"/>
    <n v="158659.18"/>
    <n v="277653.56"/>
    <n v="196499.65"/>
    <n v="343874.39"/>
    <n v="221321.23"/>
    <n v="387312.15"/>
    <n v="245818.48"/>
    <n v="430182.34"/>
  </r>
  <r>
    <n v="7"/>
    <s v="Region VII - Midwest"/>
    <x v="43"/>
    <s v="NE"/>
    <x v="322"/>
    <n v="4"/>
    <x v="3"/>
    <n v="78122.37"/>
    <n v="124995.79"/>
    <n v="109371.32"/>
    <n v="174994.11"/>
    <n v="140620.26999999999"/>
    <n v="224992.43"/>
    <n v="187493.69"/>
    <n v="299989.90000000002"/>
    <n v="234367.11"/>
    <n v="374987.38"/>
    <n v="265616.06"/>
    <n v="424985.7"/>
    <n v="296865.01"/>
    <n v="474984.02"/>
  </r>
  <r>
    <n v="7"/>
    <s v="Region VII - Midwest"/>
    <x v="43"/>
    <s v="NE"/>
    <x v="118"/>
    <n v="1"/>
    <x v="0"/>
    <n v="93011.37"/>
    <n v="162769.89000000001"/>
    <n v="120587.08"/>
    <n v="211027.39"/>
    <n v="144411.97"/>
    <n v="252720.94"/>
    <n v="172436.52"/>
    <n v="301763.90999999997"/>
    <n v="202881.15"/>
    <n v="355042.02"/>
    <n v="222354.93"/>
    <n v="389121.13"/>
    <n v="240851.27"/>
    <n v="421489.73"/>
  </r>
  <r>
    <n v="7"/>
    <s v="Region VII - Midwest"/>
    <x v="43"/>
    <s v="NE"/>
    <x v="118"/>
    <n v="2"/>
    <x v="1"/>
    <n v="80811.62"/>
    <n v="141420.32999999999"/>
    <n v="106034.08"/>
    <n v="185559.64"/>
    <n v="128951.33"/>
    <n v="225664.83"/>
    <n v="158323.07999999999"/>
    <n v="277065.39"/>
    <n v="187887.41"/>
    <n v="328802.96000000002"/>
    <n v="207076.25"/>
    <n v="362383.44"/>
    <n v="224881.13"/>
    <n v="393541.98"/>
  </r>
  <r>
    <n v="7"/>
    <s v="Region VII - Midwest"/>
    <x v="43"/>
    <s v="NE"/>
    <x v="118"/>
    <n v="3"/>
    <x v="2"/>
    <n v="69836.27"/>
    <n v="122213.47"/>
    <n v="94937.35"/>
    <n v="166140.35999999999"/>
    <n v="119868.31"/>
    <n v="209769.54"/>
    <n v="157657.5"/>
    <n v="275900.63"/>
    <n v="195147.32"/>
    <n v="341507.81"/>
    <n v="219712.85"/>
    <n v="384497.48"/>
    <n v="243936.23"/>
    <n v="426888.41"/>
  </r>
  <r>
    <n v="7"/>
    <s v="Region VII - Midwest"/>
    <x v="43"/>
    <s v="NE"/>
    <x v="118"/>
    <n v="4"/>
    <x v="3"/>
    <n v="78931.89"/>
    <n v="126291.02"/>
    <n v="110504.64"/>
    <n v="176807.43"/>
    <n v="142077.4"/>
    <n v="227323.84"/>
    <n v="189436.53"/>
    <n v="303098.45"/>
    <n v="236795.66"/>
    <n v="378873.07"/>
    <n v="268368.42"/>
    <n v="429389.47"/>
    <n v="299941.17"/>
    <n v="479905.88"/>
  </r>
  <r>
    <n v="7"/>
    <s v="Region VII - Midwest"/>
    <x v="43"/>
    <s v="NE"/>
    <x v="323"/>
    <n v="1"/>
    <x v="0"/>
    <n v="93464.5"/>
    <n v="163562.87"/>
    <n v="121218.42"/>
    <n v="212132.24"/>
    <n v="145199.43"/>
    <n v="254099"/>
    <n v="173424.63"/>
    <n v="303493.09999999998"/>
    <n v="204078.67"/>
    <n v="357137.68"/>
    <n v="223686.89"/>
    <n v="391452.05"/>
    <n v="242331.59"/>
    <n v="424080.27"/>
  </r>
  <r>
    <n v="7"/>
    <s v="Region VII - Midwest"/>
    <x v="43"/>
    <s v="NE"/>
    <x v="323"/>
    <n v="2"/>
    <x v="1"/>
    <n v="81010.55"/>
    <n v="141768.46"/>
    <n v="106362.23"/>
    <n v="186133.91"/>
    <n v="129416.7"/>
    <n v="226479.22"/>
    <n v="159017.16"/>
    <n v="278280.03000000003"/>
    <n v="188772.56"/>
    <n v="330351.96999999997"/>
    <n v="208089.9"/>
    <n v="364157.33"/>
    <n v="226028.73"/>
    <n v="395550.28"/>
  </r>
  <r>
    <n v="7"/>
    <s v="Region VII - Midwest"/>
    <x v="43"/>
    <s v="NE"/>
    <x v="323"/>
    <n v="3"/>
    <x v="2"/>
    <n v="69858.350000000006"/>
    <n v="122252.1"/>
    <n v="94909.23"/>
    <n v="166091.15"/>
    <n v="119786.44"/>
    <n v="209626.27"/>
    <n v="157503.20000000001"/>
    <n v="275630.59999999998"/>
    <n v="194914.34"/>
    <n v="341100.1"/>
    <n v="219418.52"/>
    <n v="383982.4"/>
    <n v="243573.42"/>
    <n v="426253.48"/>
  </r>
  <r>
    <n v="7"/>
    <s v="Region VII - Midwest"/>
    <x v="43"/>
    <s v="NE"/>
    <x v="323"/>
    <n v="4"/>
    <x v="3"/>
    <n v="79343.98"/>
    <n v="126950.37"/>
    <n v="111081.58"/>
    <n v="177730.52"/>
    <n v="142819.17000000001"/>
    <n v="228510.67"/>
    <n v="190425.56"/>
    <n v="304680.90000000002"/>
    <n v="238031.95"/>
    <n v="380851.12"/>
    <n v="269769.53999999998"/>
    <n v="431631.27"/>
    <n v="301507.13"/>
    <n v="482411.42"/>
  </r>
  <r>
    <n v="7"/>
    <s v="Region VII - Midwest"/>
    <x v="43"/>
    <s v="NE"/>
    <x v="324"/>
    <n v="1"/>
    <x v="0"/>
    <n v="94153.65"/>
    <n v="164768.88"/>
    <n v="121976.99"/>
    <n v="213459.74"/>
    <n v="146011.39000000001"/>
    <n v="255519.93"/>
    <n v="174247.09"/>
    <n v="304932.40999999997"/>
    <n v="204938.87"/>
    <n v="358643.02"/>
    <n v="224569.72"/>
    <n v="392997.01"/>
    <n v="243172.38"/>
    <n v="425551.66"/>
  </r>
  <r>
    <n v="7"/>
    <s v="Region VII - Midwest"/>
    <x v="43"/>
    <s v="NE"/>
    <x v="324"/>
    <n v="2"/>
    <x v="1"/>
    <n v="82208.13"/>
    <n v="143864.22"/>
    <n v="107727.18"/>
    <n v="188522.56"/>
    <n v="130872.85"/>
    <n v="229027.49"/>
    <n v="160427.68"/>
    <n v="280748.44"/>
    <n v="190257.49"/>
    <n v="332950.61"/>
    <n v="209609.35"/>
    <n v="366816.36"/>
    <n v="227534.95"/>
    <n v="398186.16"/>
  </r>
  <r>
    <n v="7"/>
    <s v="Region VII - Midwest"/>
    <x v="43"/>
    <s v="NE"/>
    <x v="324"/>
    <n v="3"/>
    <x v="2"/>
    <n v="71353.97"/>
    <n v="124869.45"/>
    <n v="97121.17"/>
    <n v="169962.04"/>
    <n v="122721.78"/>
    <n v="214763.12"/>
    <n v="161507.26999999999"/>
    <n v="282637.73"/>
    <n v="199999.63"/>
    <n v="349999.34"/>
    <n v="225242.42"/>
    <n v="394174.24"/>
    <n v="250150.21"/>
    <n v="437762.86"/>
  </r>
  <r>
    <n v="7"/>
    <s v="Region VII - Midwest"/>
    <x v="43"/>
    <s v="NE"/>
    <x v="324"/>
    <n v="4"/>
    <x v="3"/>
    <n v="79844.08"/>
    <n v="127750.53"/>
    <n v="111781.71"/>
    <n v="178850.74"/>
    <n v="143719.34"/>
    <n v="229950.95"/>
    <n v="191625.79"/>
    <n v="306601.27"/>
    <n v="239532.24"/>
    <n v="383251.59"/>
    <n v="271469.87"/>
    <n v="434351.8"/>
    <n v="303407.5"/>
    <n v="485452.01"/>
  </r>
  <r>
    <n v="8"/>
    <s v="Region VIII -"/>
    <x v="44"/>
    <s v="CO"/>
    <x v="325"/>
    <n v="1"/>
    <x v="0"/>
    <n v="96615.96"/>
    <n v="169077.93"/>
    <n v="125239.72"/>
    <n v="219169.52"/>
    <n v="149969.1"/>
    <n v="262445.92"/>
    <n v="179049.58"/>
    <n v="313336.77"/>
    <n v="210645.35"/>
    <n v="368629.37"/>
    <n v="230855.22"/>
    <n v="403996.64"/>
    <n v="250040.99"/>
    <n v="437571.74"/>
  </r>
  <r>
    <n v="8"/>
    <s v="Region VIII -"/>
    <x v="44"/>
    <s v="CO"/>
    <x v="325"/>
    <n v="2"/>
    <x v="1"/>
    <n v="84034.98"/>
    <n v="147061.22"/>
    <n v="110231.94"/>
    <n v="192905.9"/>
    <n v="134025.32"/>
    <n v="234544.31"/>
    <n v="164495.1"/>
    <n v="287866.42"/>
    <n v="195183.05"/>
    <n v="341570.34"/>
    <n v="215099.08"/>
    <n v="376423.4"/>
    <n v="233571.78"/>
    <n v="408750.62"/>
  </r>
  <r>
    <n v="8"/>
    <s v="Region VIII -"/>
    <x v="44"/>
    <s v="CO"/>
    <x v="325"/>
    <n v="3"/>
    <x v="2"/>
    <n v="72692.31"/>
    <n v="127211.54"/>
    <n v="98847.26"/>
    <n v="172982.7"/>
    <n v="124826.77"/>
    <n v="218446.84"/>
    <n v="164201.06"/>
    <n v="287351.86"/>
    <n v="203266.63"/>
    <n v="355716.6"/>
    <n v="228869.29"/>
    <n v="400521.26"/>
    <n v="254119.12"/>
    <n v="444708.46"/>
  </r>
  <r>
    <n v="8"/>
    <s v="Region VIII -"/>
    <x v="44"/>
    <s v="CO"/>
    <x v="325"/>
    <n v="4"/>
    <x v="3"/>
    <n v="81977.88"/>
    <n v="131164.62"/>
    <n v="114769.04"/>
    <n v="183630.46"/>
    <n v="147560.19"/>
    <n v="236096.31"/>
    <n v="196746.92"/>
    <n v="314795.08"/>
    <n v="245933.65"/>
    <n v="393493.85"/>
    <n v="278724.8"/>
    <n v="445959.69"/>
    <n v="311515.96000000002"/>
    <n v="498425.54"/>
  </r>
  <r>
    <n v="8"/>
    <s v="Region VIII -"/>
    <x v="44"/>
    <s v="CO"/>
    <x v="326"/>
    <n v="1"/>
    <x v="0"/>
    <n v="95020.56"/>
    <n v="166285.98000000001"/>
    <n v="123218.47"/>
    <n v="215632.32"/>
    <n v="147582.22"/>
    <n v="258268.89"/>
    <n v="176250.91"/>
    <n v="308439.09000000003"/>
    <n v="207390.12"/>
    <n v="362932.72"/>
    <n v="227308.48"/>
    <n v="397789.84"/>
    <n v="246239.58"/>
    <n v="430919.27"/>
  </r>
  <r>
    <n v="8"/>
    <s v="Region VIII -"/>
    <x v="44"/>
    <s v="CO"/>
    <x v="326"/>
    <n v="2"/>
    <x v="1"/>
    <n v="82439.55"/>
    <n v="144269.21"/>
    <n v="108210.69"/>
    <n v="189368.71"/>
    <n v="131638.44"/>
    <n v="230367.28"/>
    <n v="161696.42000000001"/>
    <n v="282968.74"/>
    <n v="191927.82"/>
    <n v="335873.69"/>
    <n v="211552.34"/>
    <n v="370216.6"/>
    <n v="229770.37"/>
    <n v="402098.15"/>
  </r>
  <r>
    <n v="8"/>
    <s v="Region VIII -"/>
    <x v="44"/>
    <s v="CO"/>
    <x v="326"/>
    <n v="3"/>
    <x v="2"/>
    <n v="71152.53"/>
    <n v="124516.93"/>
    <n v="96691.57"/>
    <n v="169210.25"/>
    <n v="122055.17"/>
    <n v="213596.55"/>
    <n v="160505.60000000001"/>
    <n v="280884.8"/>
    <n v="198647.3"/>
    <n v="347632.77"/>
    <n v="223634.05"/>
    <n v="391359.59"/>
    <n v="248267.97"/>
    <n v="434468.94"/>
  </r>
  <r>
    <n v="8"/>
    <s v="Region VIII -"/>
    <x v="44"/>
    <s v="CO"/>
    <x v="326"/>
    <n v="4"/>
    <x v="3"/>
    <n v="80653.600000000006"/>
    <n v="129045.75999999999"/>
    <n v="112915.04"/>
    <n v="180664.07"/>
    <n v="145176.48000000001"/>
    <n v="232282.37"/>
    <n v="193568.64000000001"/>
    <n v="309709.83"/>
    <n v="241960.8"/>
    <n v="387137.28000000003"/>
    <n v="274222.24"/>
    <n v="438755.59"/>
    <n v="306483.68"/>
    <n v="490373.89"/>
  </r>
  <r>
    <n v="8"/>
    <s v="Region VIII -"/>
    <x v="44"/>
    <s v="CO"/>
    <x v="327"/>
    <n v="1"/>
    <x v="0"/>
    <n v="98625.15"/>
    <n v="172594.02"/>
    <n v="127871.12"/>
    <n v="223774.45"/>
    <n v="153139.35"/>
    <n v="267993.87"/>
    <n v="182863.97"/>
    <n v="320011.95"/>
    <n v="215154.32"/>
    <n v="376520.06"/>
    <n v="235808.77"/>
    <n v="412665.35"/>
    <n v="255429.3"/>
    <n v="447001.28"/>
  </r>
  <r>
    <n v="8"/>
    <s v="Region VIII -"/>
    <x v="44"/>
    <s v="CO"/>
    <x v="327"/>
    <n v="2"/>
    <x v="1"/>
    <n v="85662.92"/>
    <n v="149910.1"/>
    <n v="112408.55"/>
    <n v="196714.97"/>
    <n v="136712.43"/>
    <n v="239246.76"/>
    <n v="167868.44"/>
    <n v="293769.77"/>
    <n v="199223.47"/>
    <n v="348641.06"/>
    <n v="219575.18"/>
    <n v="384256.56"/>
    <n v="238461.03"/>
    <n v="417306.8"/>
  </r>
  <r>
    <n v="8"/>
    <s v="Region VIII -"/>
    <x v="44"/>
    <s v="CO"/>
    <x v="327"/>
    <n v="3"/>
    <x v="2"/>
    <n v="74008.570000000007"/>
    <n v="129514.99"/>
    <n v="100601.48"/>
    <n v="176052.58"/>
    <n v="127013.63"/>
    <n v="222273.85"/>
    <n v="167049.16"/>
    <n v="292336.03999999998"/>
    <n v="206766.61"/>
    <n v="361841.57"/>
    <n v="232790.5"/>
    <n v="407383.37"/>
    <n v="258450.86"/>
    <n v="452289"/>
  </r>
  <r>
    <n v="8"/>
    <s v="Region VIII -"/>
    <x v="44"/>
    <s v="CO"/>
    <x v="327"/>
    <n v="4"/>
    <x v="3"/>
    <n v="83699.600000000006"/>
    <n v="133919.35"/>
    <n v="117179.43"/>
    <n v="187487.1"/>
    <n v="150659.26999999999"/>
    <n v="241054.84"/>
    <n v="200879.03"/>
    <n v="321406.45"/>
    <n v="251098.79"/>
    <n v="401758.06"/>
    <n v="284578.62"/>
    <n v="455325.81"/>
    <n v="318058.46000000002"/>
    <n v="508893.55"/>
  </r>
  <r>
    <n v="8"/>
    <s v="Region VIII -"/>
    <x v="44"/>
    <s v="CO"/>
    <x v="328"/>
    <n v="1"/>
    <x v="0"/>
    <n v="89642.8"/>
    <n v="156874.9"/>
    <n v="116061.67"/>
    <n v="203107.92"/>
    <n v="138879.34"/>
    <n v="243038.85"/>
    <n v="165657.82"/>
    <n v="289901.19"/>
    <n v="194779.64"/>
    <n v="340864.37"/>
    <n v="213405.53"/>
    <n v="373459.67"/>
    <n v="231022.05"/>
    <n v="404288.58"/>
  </r>
  <r>
    <n v="8"/>
    <s v="Region VIII -"/>
    <x v="44"/>
    <s v="CO"/>
    <x v="328"/>
    <n v="2"/>
    <x v="1"/>
    <n v="78586.899999999994"/>
    <n v="137527.07"/>
    <n v="102873.01"/>
    <n v="180027.77"/>
    <n v="124868.14"/>
    <n v="218519.25"/>
    <n v="152867.51999999999"/>
    <n v="267518.15999999997"/>
    <n v="181191.55"/>
    <n v="317085.21999999997"/>
    <n v="199559.22"/>
    <n v="349228.64"/>
    <n v="216549.11"/>
    <n v="378960.94"/>
  </r>
  <r>
    <n v="8"/>
    <s v="Region VIII -"/>
    <x v="44"/>
    <s v="CO"/>
    <x v="328"/>
    <n v="3"/>
    <x v="2"/>
    <n v="68453.789999999994"/>
    <n v="119794.14"/>
    <n v="93267.520000000004"/>
    <n v="163218.15"/>
    <n v="117927.07"/>
    <n v="206372.37"/>
    <n v="155272.32000000001"/>
    <n v="271726.57"/>
    <n v="192346.27"/>
    <n v="336605.98"/>
    <n v="216674.65"/>
    <n v="379180.64"/>
    <n v="240692.97"/>
    <n v="421212.69"/>
  </r>
  <r>
    <n v="8"/>
    <s v="Region VIII -"/>
    <x v="44"/>
    <s v="CO"/>
    <x v="328"/>
    <n v="4"/>
    <x v="3"/>
    <n v="75973.899999999994"/>
    <n v="121558.24"/>
    <n v="106363.46"/>
    <n v="170181.53"/>
    <n v="136753.01999999999"/>
    <n v="218804.83"/>
    <n v="182337.35"/>
    <n v="291739.77"/>
    <n v="227921.69"/>
    <n v="364674.71"/>
    <n v="258311.25"/>
    <n v="413298.01"/>
    <n v="288700.81"/>
    <n v="461921.3"/>
  </r>
  <r>
    <n v="8"/>
    <s v="Region VIII -"/>
    <x v="44"/>
    <s v="CO"/>
    <x v="329"/>
    <n v="1"/>
    <x v="0"/>
    <n v="97069.09"/>
    <n v="169870.9"/>
    <n v="125871.06"/>
    <n v="220274.36"/>
    <n v="150756.56"/>
    <n v="263823.96999999997"/>
    <n v="180037.68"/>
    <n v="315065.95"/>
    <n v="211842.87"/>
    <n v="370725.02"/>
    <n v="232187.17"/>
    <n v="406327.55"/>
    <n v="251521.3"/>
    <n v="440162.27"/>
  </r>
  <r>
    <n v="8"/>
    <s v="Region VIII -"/>
    <x v="44"/>
    <s v="CO"/>
    <x v="329"/>
    <n v="2"/>
    <x v="1"/>
    <n v="84233.919999999998"/>
    <n v="147409.35"/>
    <n v="110560.09"/>
    <n v="193480.17"/>
    <n v="134490.68"/>
    <n v="235358.7"/>
    <n v="165189.17000000001"/>
    <n v="289081.05"/>
    <n v="196068.2"/>
    <n v="343119.34"/>
    <n v="216112.73"/>
    <n v="378197.28"/>
    <n v="234719.38"/>
    <n v="410758.91"/>
  </r>
  <r>
    <n v="8"/>
    <s v="Region VIII -"/>
    <x v="44"/>
    <s v="CO"/>
    <x v="329"/>
    <n v="3"/>
    <x v="2"/>
    <n v="72714.38"/>
    <n v="127250.16"/>
    <n v="98819.13"/>
    <n v="172933.48"/>
    <n v="124744.9"/>
    <n v="218303.57"/>
    <n v="164046.76"/>
    <n v="287081.82"/>
    <n v="203033.65"/>
    <n v="355308.88"/>
    <n v="228574.95"/>
    <n v="400006.17"/>
    <n v="253756.3"/>
    <n v="444073.52"/>
  </r>
  <r>
    <n v="8"/>
    <s v="Region VIII -"/>
    <x v="44"/>
    <s v="CO"/>
    <x v="329"/>
    <n v="4"/>
    <x v="3"/>
    <n v="82389.98"/>
    <n v="131823.96"/>
    <n v="115345.97"/>
    <n v="184553.55"/>
    <n v="148301.96"/>
    <n v="237283.14"/>
    <n v="197735.94"/>
    <n v="316377.51"/>
    <n v="247169.93"/>
    <n v="395471.89"/>
    <n v="280125.92"/>
    <n v="448201.48"/>
    <n v="313081.90999999997"/>
    <n v="500931.06"/>
  </r>
  <r>
    <n v="8"/>
    <s v="Region VIII -"/>
    <x v="44"/>
    <s v="CO"/>
    <x v="330"/>
    <n v="1"/>
    <x v="0"/>
    <n v="95177.91"/>
    <n v="166561.35"/>
    <n v="123303.29"/>
    <n v="215780.76"/>
    <n v="147598.56"/>
    <n v="258297.48"/>
    <n v="176140.48"/>
    <n v="308245.84999999998"/>
    <n v="207165.25"/>
    <n v="362539.18"/>
    <n v="227009.07"/>
    <n v="397265.88"/>
    <n v="245813.25"/>
    <n v="430173.18"/>
  </r>
  <r>
    <n v="8"/>
    <s v="Region VIII -"/>
    <x v="44"/>
    <s v="CO"/>
    <x v="330"/>
    <n v="2"/>
    <x v="1"/>
    <n v="83105.31"/>
    <n v="145434.29999999999"/>
    <n v="108901.89"/>
    <n v="190578.3"/>
    <n v="132298.98000000001"/>
    <n v="231523.21"/>
    <n v="162174.06"/>
    <n v="283804.59999999998"/>
    <n v="192327.67999999999"/>
    <n v="336573.45"/>
    <n v="211889.55"/>
    <n v="370806.71"/>
    <n v="230009.46"/>
    <n v="402516.55"/>
  </r>
  <r>
    <n v="8"/>
    <s v="Region VIII -"/>
    <x v="44"/>
    <s v="CO"/>
    <x v="330"/>
    <n v="3"/>
    <x v="2"/>
    <n v="72134.899999999994"/>
    <n v="126236.08"/>
    <n v="98184.95"/>
    <n v="171823.66"/>
    <n v="124066.65"/>
    <n v="217116.64"/>
    <n v="163277.85999999999"/>
    <n v="285736.25"/>
    <n v="202192.81"/>
    <n v="353837.42"/>
    <n v="227712.89"/>
    <n v="398497.55"/>
    <n v="252894.38"/>
    <n v="442565.17"/>
  </r>
  <r>
    <n v="8"/>
    <s v="Region VIII -"/>
    <x v="44"/>
    <s v="CO"/>
    <x v="330"/>
    <n v="4"/>
    <x v="3"/>
    <n v="80712.27"/>
    <n v="129139.63"/>
    <n v="112997.18"/>
    <n v="180795.49"/>
    <n v="145282.09"/>
    <n v="232451.34"/>
    <n v="193709.45"/>
    <n v="309935.12"/>
    <n v="242136.81"/>
    <n v="387418.9"/>
    <n v="274421.71999999997"/>
    <n v="439074.76"/>
    <n v="306706.63"/>
    <n v="490730.61"/>
  </r>
  <r>
    <n v="8"/>
    <s v="Region VIII -"/>
    <x v="44"/>
    <s v="CO"/>
    <x v="331"/>
    <n v="1"/>
    <x v="0"/>
    <n v="96537.29"/>
    <n v="168940.25"/>
    <n v="125197.31"/>
    <n v="219095.3"/>
    <n v="149960.93"/>
    <n v="262431.63"/>
    <n v="179104.79"/>
    <n v="313433.39"/>
    <n v="210757.79"/>
    <n v="368826.13"/>
    <n v="231004.93"/>
    <n v="404258.62"/>
    <n v="250254.16"/>
    <n v="437944.78"/>
  </r>
  <r>
    <n v="8"/>
    <s v="Region VIII -"/>
    <x v="44"/>
    <s v="CO"/>
    <x v="331"/>
    <n v="2"/>
    <x v="1"/>
    <n v="83702.100000000006"/>
    <n v="146478.68"/>
    <n v="109886.34"/>
    <n v="192301.1"/>
    <n v="133695.06"/>
    <n v="233966.35"/>
    <n v="164256.28"/>
    <n v="287448.49"/>
    <n v="194983.12"/>
    <n v="341220.46"/>
    <n v="214930.48"/>
    <n v="376128.34"/>
    <n v="233452.24"/>
    <n v="408541.42"/>
  </r>
  <r>
    <n v="8"/>
    <s v="Region VIII -"/>
    <x v="44"/>
    <s v="CO"/>
    <x v="331"/>
    <n v="3"/>
    <x v="2"/>
    <n v="72201.119999999995"/>
    <n v="126351.96"/>
    <n v="98100.57"/>
    <n v="171675.99"/>
    <n v="123821.03"/>
    <n v="216686.8"/>
    <n v="162814.94"/>
    <n v="284926.14"/>
    <n v="201493.87"/>
    <n v="352614.28"/>
    <n v="226829.87"/>
    <n v="396952.28"/>
    <n v="251805.91"/>
    <n v="440660.35"/>
  </r>
  <r>
    <n v="8"/>
    <s v="Region VIII -"/>
    <x v="44"/>
    <s v="CO"/>
    <x v="331"/>
    <n v="4"/>
    <x v="3"/>
    <n v="81948.55"/>
    <n v="131117.68"/>
    <n v="114727.97"/>
    <n v="183564.75"/>
    <n v="147507.39000000001"/>
    <n v="236011.82"/>
    <n v="196676.52"/>
    <n v="314682.43"/>
    <n v="245845.64"/>
    <n v="393353.04"/>
    <n v="278625.06"/>
    <n v="445800.11"/>
    <n v="311404.48"/>
    <n v="498247.18"/>
  </r>
  <r>
    <n v="8"/>
    <s v="Region VIII -"/>
    <x v="44"/>
    <s v="CO"/>
    <x v="332"/>
    <n v="1"/>
    <x v="0"/>
    <n v="87515.6"/>
    <n v="153152.29"/>
    <n v="113366.66"/>
    <n v="198391.65"/>
    <n v="135696.82999999999"/>
    <n v="237469.46"/>
    <n v="161926.25"/>
    <n v="283370.94"/>
    <n v="190439.33"/>
    <n v="333268.82"/>
    <n v="208676.53"/>
    <n v="365183.93"/>
    <n v="225953.49"/>
    <n v="395418.61"/>
  </r>
  <r>
    <n v="8"/>
    <s v="Region VIII -"/>
    <x v="44"/>
    <s v="CO"/>
    <x v="332"/>
    <n v="2"/>
    <x v="1"/>
    <n v="76459.64"/>
    <n v="133804.38"/>
    <n v="100178"/>
    <n v="175311.5"/>
    <n v="121685.63"/>
    <n v="212949.86"/>
    <n v="149135.95000000001"/>
    <n v="260987.91"/>
    <n v="176851.24"/>
    <n v="309489.67"/>
    <n v="194830.23"/>
    <n v="340952.9"/>
    <n v="211480.55"/>
    <n v="370090.96"/>
  </r>
  <r>
    <n v="8"/>
    <s v="Region VIII -"/>
    <x v="44"/>
    <s v="CO"/>
    <x v="332"/>
    <n v="3"/>
    <x v="2"/>
    <n v="66400.75"/>
    <n v="116201.32"/>
    <n v="90393.26"/>
    <n v="158188.21"/>
    <n v="114231.6"/>
    <n v="199905.29"/>
    <n v="150345.03"/>
    <n v="263103.81"/>
    <n v="186187.16"/>
    <n v="325827.52"/>
    <n v="209694.32"/>
    <n v="366965.06"/>
    <n v="232891.42"/>
    <n v="407559.98"/>
  </r>
  <r>
    <n v="8"/>
    <s v="Region VIII -"/>
    <x v="44"/>
    <s v="CO"/>
    <x v="332"/>
    <n v="4"/>
    <x v="3"/>
    <n v="74208.179999999993"/>
    <n v="118733.09"/>
    <n v="103891.46"/>
    <n v="166226.32999999999"/>
    <n v="133574.73000000001"/>
    <n v="213719.57"/>
    <n v="178099.64"/>
    <n v="284959.43"/>
    <n v="222624.55"/>
    <n v="356199.28"/>
    <n v="252307.82"/>
    <n v="403692.52"/>
    <n v="281991.09000000003"/>
    <n v="451185.76"/>
  </r>
  <r>
    <n v="8"/>
    <s v="Region VIII -"/>
    <x v="44"/>
    <s v="CO"/>
    <x v="333"/>
    <n v="1"/>
    <x v="0"/>
    <n v="92518.9"/>
    <n v="161908.07999999999"/>
    <n v="119934.53"/>
    <n v="209885.43"/>
    <n v="143620.42000000001"/>
    <n v="251335.74"/>
    <n v="171476.02"/>
    <n v="300083.03999999998"/>
    <n v="201739.86"/>
    <n v="353044.75"/>
    <n v="221097.83"/>
    <n v="386921.2"/>
    <n v="239477.55"/>
    <n v="419085.71"/>
  </r>
  <r>
    <n v="8"/>
    <s v="Region VIII -"/>
    <x v="44"/>
    <s v="CO"/>
    <x v="333"/>
    <n v="2"/>
    <x v="1"/>
    <n v="80446.25"/>
    <n v="140780.93"/>
    <n v="105533.13"/>
    <n v="184682.97"/>
    <n v="128320.84"/>
    <n v="224561.47"/>
    <n v="157509.6"/>
    <n v="275641.8"/>
    <n v="186902.29"/>
    <n v="327079.01"/>
    <n v="205978.31"/>
    <n v="360462.04"/>
    <n v="223673.77"/>
    <n v="391429.09"/>
  </r>
  <r>
    <n v="8"/>
    <s v="Region VIII -"/>
    <x v="44"/>
    <s v="CO"/>
    <x v="333"/>
    <n v="3"/>
    <x v="2"/>
    <n v="69568.600000000006"/>
    <n v="121745.06"/>
    <n v="94592.13"/>
    <n v="165536.23000000001"/>
    <n v="119447.31"/>
    <n v="209032.8"/>
    <n v="157118.74"/>
    <n v="274957.8"/>
    <n v="194493.92"/>
    <n v="340364.36"/>
    <n v="218987.48"/>
    <n v="383228.08"/>
    <n v="243142.45"/>
    <n v="425499.29"/>
  </r>
  <r>
    <n v="8"/>
    <s v="Region VIII -"/>
    <x v="44"/>
    <s v="CO"/>
    <x v="333"/>
    <n v="4"/>
    <x v="3"/>
    <n v="78505.13"/>
    <n v="125608.21"/>
    <n v="109907.18"/>
    <n v="175851.49"/>
    <n v="141309.23000000001"/>
    <n v="226094.77"/>
    <n v="188412.31"/>
    <n v="301459.69"/>
    <n v="235515.38"/>
    <n v="376824.62"/>
    <n v="266917.43"/>
    <n v="427067.9"/>
    <n v="298319.48"/>
    <n v="477311.18"/>
  </r>
  <r>
    <n v="8"/>
    <s v="Region VIII -"/>
    <x v="45"/>
    <s v="MT"/>
    <x v="334"/>
    <n v="1"/>
    <x v="0"/>
    <n v="95099.24"/>
    <n v="166423.66"/>
    <n v="123260.88"/>
    <n v="215706.54"/>
    <n v="147590.39000000001"/>
    <n v="258283.18"/>
    <n v="176195.7"/>
    <n v="308342.46999999997"/>
    <n v="207277.68"/>
    <n v="362735.95"/>
    <n v="227158.78"/>
    <n v="397527.86"/>
    <n v="246026.41"/>
    <n v="430546.22"/>
  </r>
  <r>
    <n v="8"/>
    <s v="Region VIII -"/>
    <x v="45"/>
    <s v="MT"/>
    <x v="334"/>
    <n v="2"/>
    <x v="1"/>
    <n v="82772.429999999993"/>
    <n v="144851.75"/>
    <n v="108556.29"/>
    <n v="189973.5"/>
    <n v="131968.71"/>
    <n v="230945.24"/>
    <n v="161935.24"/>
    <n v="283386.67"/>
    <n v="192127.75"/>
    <n v="336223.56"/>
    <n v="211720.95"/>
    <n v="370511.65"/>
    <n v="229889.92000000001"/>
    <n v="402307.35"/>
  </r>
  <r>
    <n v="8"/>
    <s v="Region VIII -"/>
    <x v="45"/>
    <s v="MT"/>
    <x v="334"/>
    <n v="3"/>
    <x v="2"/>
    <n v="71643.710000000006"/>
    <n v="125376.5"/>
    <n v="97438.26"/>
    <n v="170516.95"/>
    <n v="123060.91"/>
    <n v="215356.59"/>
    <n v="161891.73000000001"/>
    <n v="283310.52"/>
    <n v="200420.05"/>
    <n v="350735.09"/>
    <n v="225673.47"/>
    <n v="394928.56"/>
    <n v="250581.17"/>
    <n v="438517.05"/>
  </r>
  <r>
    <n v="8"/>
    <s v="Region VIII -"/>
    <x v="45"/>
    <s v="MT"/>
    <x v="334"/>
    <n v="4"/>
    <x v="3"/>
    <n v="80682.929999999993"/>
    <n v="129092.7"/>
    <n v="112956.11"/>
    <n v="180729.78"/>
    <n v="145229.28"/>
    <n v="232366.86"/>
    <n v="193639.04000000001"/>
    <n v="309822.46999999997"/>
    <n v="242048.8"/>
    <n v="387278.09"/>
    <n v="274321.98"/>
    <n v="438915.17"/>
    <n v="306595.15000000002"/>
    <n v="490552.25"/>
  </r>
  <r>
    <n v="8"/>
    <s v="Region VIII -"/>
    <x v="45"/>
    <s v="MT"/>
    <x v="335"/>
    <n v="1"/>
    <x v="0"/>
    <n v="91002.18"/>
    <n v="159253.81"/>
    <n v="117955.69"/>
    <n v="206422.46"/>
    <n v="141241.72"/>
    <n v="247173"/>
    <n v="168622.14"/>
    <n v="295088.74"/>
    <n v="198372.19"/>
    <n v="347151.33"/>
    <n v="217401.39"/>
    <n v="380452.43"/>
    <n v="235462.97"/>
    <n v="412060.2"/>
  </r>
  <r>
    <n v="8"/>
    <s v="Region VIII -"/>
    <x v="45"/>
    <s v="MT"/>
    <x v="335"/>
    <n v="2"/>
    <x v="1"/>
    <n v="79183.69"/>
    <n v="138571.46"/>
    <n v="103857.47"/>
    <n v="181750.58"/>
    <n v="126264.23"/>
    <n v="220962.4"/>
    <n v="154949.74"/>
    <n v="271162.05"/>
    <n v="183847"/>
    <n v="321732.24"/>
    <n v="202600.17"/>
    <n v="354550.29"/>
    <n v="219991.9"/>
    <n v="384985.82"/>
  </r>
  <r>
    <n v="8"/>
    <s v="Region VIII -"/>
    <x v="45"/>
    <s v="MT"/>
    <x v="335"/>
    <n v="3"/>
    <x v="2"/>
    <n v="68520.009999999995"/>
    <n v="119910.02"/>
    <n v="93183.14"/>
    <n v="163070.49"/>
    <n v="117681.45"/>
    <n v="205942.54"/>
    <n v="154809.41"/>
    <n v="270916.46000000002"/>
    <n v="191647.34"/>
    <n v="335382.84999999998"/>
    <n v="215791.65"/>
    <n v="377635.39"/>
    <n v="239604.51"/>
    <n v="419307.89"/>
  </r>
  <r>
    <n v="8"/>
    <s v="Region VIII -"/>
    <x v="45"/>
    <s v="MT"/>
    <x v="335"/>
    <n v="4"/>
    <x v="3"/>
    <n v="77210.179999999993"/>
    <n v="123536.29"/>
    <n v="108094.25"/>
    <n v="172950.8"/>
    <n v="138978.32"/>
    <n v="222365.32"/>
    <n v="185304.43"/>
    <n v="296487.09000000003"/>
    <n v="231630.53"/>
    <n v="370608.86"/>
    <n v="262514.61"/>
    <n v="420023.38"/>
    <n v="293398.68"/>
    <n v="469437.89"/>
  </r>
  <r>
    <n v="8"/>
    <s v="Region VIII -"/>
    <x v="45"/>
    <s v="MT"/>
    <x v="336"/>
    <n v="1"/>
    <x v="0"/>
    <n v="93168.72"/>
    <n v="163045.26"/>
    <n v="120671.9"/>
    <n v="211175.83"/>
    <n v="144428.31"/>
    <n v="252749.53"/>
    <n v="172326.1"/>
    <n v="301570.67"/>
    <n v="202656.28"/>
    <n v="354648.48"/>
    <n v="222055.52"/>
    <n v="388597.16"/>
    <n v="240424.94"/>
    <n v="420743.64"/>
  </r>
  <r>
    <n v="8"/>
    <s v="Region VIII -"/>
    <x v="45"/>
    <s v="MT"/>
    <x v="336"/>
    <n v="2"/>
    <x v="1"/>
    <n v="81477.38"/>
    <n v="142585.42000000001"/>
    <n v="106725.28"/>
    <n v="186769.23"/>
    <n v="129611.87"/>
    <n v="226820.77"/>
    <n v="158800.72"/>
    <n v="277901.25"/>
    <n v="188287.27"/>
    <n v="329502.71999999997"/>
    <n v="207413.46"/>
    <n v="362973.55"/>
    <n v="225120.22"/>
    <n v="393960.38"/>
  </r>
  <r>
    <n v="8"/>
    <s v="Region VIII -"/>
    <x v="45"/>
    <s v="MT"/>
    <x v="336"/>
    <n v="3"/>
    <x v="2"/>
    <n v="70818.64"/>
    <n v="123932.62"/>
    <n v="96430.73"/>
    <n v="168753.78"/>
    <n v="121879.79"/>
    <n v="213289.63"/>
    <n v="160429.76000000001"/>
    <n v="280752.08"/>
    <n v="198692.83"/>
    <n v="347712.45"/>
    <n v="223791.68"/>
    <n v="391635.44"/>
    <n v="248562.64"/>
    <n v="434984.63"/>
  </r>
  <r>
    <n v="8"/>
    <s v="Region VIII -"/>
    <x v="45"/>
    <s v="MT"/>
    <x v="336"/>
    <n v="4"/>
    <x v="3"/>
    <n v="78990.559999999998"/>
    <n v="126384.9"/>
    <n v="110586.78"/>
    <n v="176938.85"/>
    <n v="142183.01"/>
    <n v="227492.81"/>
    <n v="189577.34"/>
    <n v="303323.75"/>
    <n v="236971.68"/>
    <n v="379154.69"/>
    <n v="268567.90000000002"/>
    <n v="429708.64"/>
    <n v="300164.12"/>
    <n v="480262.6"/>
  </r>
  <r>
    <n v="8"/>
    <s v="Region VIII -"/>
    <x v="45"/>
    <s v="MT"/>
    <x v="337"/>
    <n v="1"/>
    <x v="0"/>
    <n v="93090.04"/>
    <n v="162907.57999999999"/>
    <n v="120629.49"/>
    <n v="211101.61"/>
    <n v="144420.14000000001"/>
    <n v="252735.24"/>
    <n v="172381.31"/>
    <n v="301667.28999999998"/>
    <n v="202768.71"/>
    <n v="354845.25"/>
    <n v="222205.23"/>
    <n v="388859.15"/>
    <n v="240638.1"/>
    <n v="421116.68"/>
  </r>
  <r>
    <n v="8"/>
    <s v="Region VIII -"/>
    <x v="45"/>
    <s v="MT"/>
    <x v="337"/>
    <n v="2"/>
    <x v="1"/>
    <n v="81144.5"/>
    <n v="142002.88"/>
    <n v="106379.68"/>
    <n v="186164.43"/>
    <n v="129281.60000000001"/>
    <n v="226242.8"/>
    <n v="158561.9"/>
    <n v="277483.32"/>
    <n v="188087.34"/>
    <n v="329152.84000000003"/>
    <n v="207244.85"/>
    <n v="362678.49"/>
    <n v="225000.67"/>
    <n v="393751.18"/>
  </r>
  <r>
    <n v="8"/>
    <s v="Region VIII -"/>
    <x v="45"/>
    <s v="MT"/>
    <x v="337"/>
    <n v="3"/>
    <x v="2"/>
    <n v="70327.460000000006"/>
    <n v="123073.05"/>
    <n v="95684.04"/>
    <n v="167447.07"/>
    <n v="120874.05"/>
    <n v="211529.58"/>
    <n v="159043.63"/>
    <n v="278326.34999999998"/>
    <n v="196920.07"/>
    <n v="344610.13"/>
    <n v="221752.26"/>
    <n v="388066.46"/>
    <n v="246249.44"/>
    <n v="430936.52"/>
  </r>
  <r>
    <n v="8"/>
    <s v="Region VIII -"/>
    <x v="45"/>
    <s v="MT"/>
    <x v="337"/>
    <n v="4"/>
    <x v="3"/>
    <n v="78961.22"/>
    <n v="126337.96"/>
    <n v="110545.71"/>
    <n v="176873.14"/>
    <n v="142130.20000000001"/>
    <n v="227408.33"/>
    <n v="189506.94"/>
    <n v="303211.09999999998"/>
    <n v="236883.67"/>
    <n v="379013.88"/>
    <n v="268468.15999999997"/>
    <n v="429549.06"/>
    <n v="300052.65000000002"/>
    <n v="480084.24"/>
  </r>
  <r>
    <n v="8"/>
    <s v="Region VIII -"/>
    <x v="45"/>
    <s v="MT"/>
    <x v="338"/>
    <n v="1"/>
    <x v="0"/>
    <n v="94488.76"/>
    <n v="165355.32999999999"/>
    <n v="122544.72"/>
    <n v="214453.26"/>
    <n v="146786.59"/>
    <n v="256876.54"/>
    <n v="175318.02"/>
    <n v="306806.53000000003"/>
    <n v="206305.05"/>
    <n v="361033.83"/>
    <n v="226126.23"/>
    <n v="395720.91"/>
    <n v="244972.44"/>
    <n v="428701.78"/>
  </r>
  <r>
    <n v="8"/>
    <s v="Region VIII -"/>
    <x v="45"/>
    <s v="MT"/>
    <x v="338"/>
    <n v="2"/>
    <x v="1"/>
    <n v="81907.73"/>
    <n v="143338.54"/>
    <n v="107536.94"/>
    <n v="188189.64"/>
    <n v="130842.82"/>
    <n v="228974.93"/>
    <n v="160763.53"/>
    <n v="281336.18"/>
    <n v="190842.74"/>
    <n v="333974.8"/>
    <n v="210370.1"/>
    <n v="368147.67"/>
    <n v="228503.24"/>
    <n v="399880.66"/>
  </r>
  <r>
    <n v="8"/>
    <s v="Region VIII -"/>
    <x v="45"/>
    <s v="MT"/>
    <x v="338"/>
    <n v="3"/>
    <x v="2"/>
    <n v="70639.27"/>
    <n v="123618.72"/>
    <n v="95973.01"/>
    <n v="167952.76"/>
    <n v="121131.3"/>
    <n v="211979.78"/>
    <n v="159273.78"/>
    <n v="278729.11"/>
    <n v="197107.52"/>
    <n v="344938.16"/>
    <n v="221888.97"/>
    <n v="388305.7"/>
    <n v="246317.58"/>
    <n v="431055.77"/>
  </r>
  <r>
    <n v="8"/>
    <s v="Region VIII -"/>
    <x v="45"/>
    <s v="MT"/>
    <x v="338"/>
    <n v="4"/>
    <x v="3"/>
    <n v="80212.17"/>
    <n v="128339.48"/>
    <n v="112297.04"/>
    <n v="179675.27"/>
    <n v="144381.91"/>
    <n v="231011.06"/>
    <n v="192509.21"/>
    <n v="308014.74"/>
    <n v="240636.51"/>
    <n v="385018.43"/>
    <n v="272721.38"/>
    <n v="436354.22"/>
    <n v="304806.25"/>
    <n v="487690.01"/>
  </r>
  <r>
    <n v="8"/>
    <s v="Region VIII -"/>
    <x v="46"/>
    <s v="ND"/>
    <x v="339"/>
    <n v="1"/>
    <x v="0"/>
    <n v="100102.54"/>
    <n v="175179.45"/>
    <n v="129828.75"/>
    <n v="227200.32"/>
    <n v="155513.98000000001"/>
    <n v="272149.46000000002"/>
    <n v="185745.46"/>
    <n v="325054.56"/>
    <n v="218578.21"/>
    <n v="382511.87"/>
    <n v="239580.07"/>
    <n v="419265.12"/>
    <n v="259550.47"/>
    <n v="454213.31"/>
  </r>
  <r>
    <n v="8"/>
    <s v="Region VIII -"/>
    <x v="46"/>
    <s v="ND"/>
    <x v="339"/>
    <n v="2"/>
    <x v="1"/>
    <n v="86759.03"/>
    <n v="151828.29999999999"/>
    <n v="113911.41"/>
    <n v="199344.96"/>
    <n v="138603.91"/>
    <n v="242556.85"/>
    <n v="170308.89"/>
    <n v="298040.55"/>
    <n v="202178.8"/>
    <n v="353812.9"/>
    <n v="222869.01"/>
    <n v="390020.78"/>
    <n v="242083.12"/>
    <n v="423645.47"/>
  </r>
  <r>
    <n v="8"/>
    <s v="Region VIII -"/>
    <x v="46"/>
    <s v="ND"/>
    <x v="339"/>
    <n v="3"/>
    <x v="2"/>
    <n v="74811.56"/>
    <n v="130920.24"/>
    <n v="101637.13"/>
    <n v="177864.97"/>
    <n v="128276.62"/>
    <n v="224484.09"/>
    <n v="168665.44"/>
    <n v="295164.51"/>
    <n v="208726.81"/>
    <n v="365271.91"/>
    <n v="234966.61"/>
    <n v="411191.58"/>
    <n v="260832.2"/>
    <n v="456456.35"/>
  </r>
  <r>
    <n v="8"/>
    <s v="Region VIII -"/>
    <x v="46"/>
    <s v="ND"/>
    <x v="339"/>
    <n v="4"/>
    <x v="3"/>
    <n v="84979.88"/>
    <n v="135967.79999999999"/>
    <n v="118971.83"/>
    <n v="190354.93"/>
    <n v="152963.78"/>
    <n v="244742.05"/>
    <n v="203951.7"/>
    <n v="326322.73"/>
    <n v="254939.63"/>
    <n v="407903.41"/>
    <n v="288931.58"/>
    <n v="462290.54"/>
    <n v="322923.53000000003"/>
    <n v="516677.66"/>
  </r>
  <r>
    <n v="8"/>
    <s v="Region VIII -"/>
    <x v="46"/>
    <s v="ND"/>
    <x v="340"/>
    <n v="1"/>
    <x v="0"/>
    <n v="93543.17"/>
    <n v="163700.54"/>
    <n v="121260.83"/>
    <n v="212206.45"/>
    <n v="145207.59"/>
    <n v="254113.29"/>
    <n v="173369.41"/>
    <n v="303396.46999999997"/>
    <n v="203966.23"/>
    <n v="356940.9"/>
    <n v="223537.18"/>
    <n v="391190.06"/>
    <n v="242118.41"/>
    <n v="423707.22"/>
  </r>
  <r>
    <n v="8"/>
    <s v="Region VIII -"/>
    <x v="46"/>
    <s v="ND"/>
    <x v="340"/>
    <n v="2"/>
    <x v="1"/>
    <n v="81343.429999999993"/>
    <n v="142351"/>
    <n v="106707.83"/>
    <n v="186738.7"/>
    <n v="129746.96"/>
    <n v="227057.18"/>
    <n v="159255.97"/>
    <n v="278697.95"/>
    <n v="188972.48"/>
    <n v="330701.84000000003"/>
    <n v="208258.5"/>
    <n v="364452.37"/>
    <n v="226148.27"/>
    <n v="395759.47"/>
  </r>
  <r>
    <n v="8"/>
    <s v="Region VIII -"/>
    <x v="46"/>
    <s v="ND"/>
    <x v="340"/>
    <n v="3"/>
    <x v="2"/>
    <n v="70349.53"/>
    <n v="123111.67999999999"/>
    <n v="95655.91"/>
    <n v="167397.85"/>
    <n v="120792.18"/>
    <n v="211386.31"/>
    <n v="158889.32"/>
    <n v="278056.32000000001"/>
    <n v="196687.09"/>
    <n v="344202.41"/>
    <n v="221457.93"/>
    <n v="387551.37"/>
    <n v="245886.62"/>
    <n v="430301.58"/>
  </r>
  <r>
    <n v="8"/>
    <s v="Region VIII -"/>
    <x v="46"/>
    <s v="ND"/>
    <x v="340"/>
    <n v="4"/>
    <x v="3"/>
    <n v="79373.320000000007"/>
    <n v="126997.31"/>
    <n v="111122.64"/>
    <n v="177796.23"/>
    <n v="142871.97"/>
    <n v="228595.15"/>
    <n v="190495.96"/>
    <n v="304793.53999999998"/>
    <n v="238119.95"/>
    <n v="380991.92"/>
    <n v="269869.27"/>
    <n v="431790.84"/>
    <n v="301618.59999999998"/>
    <n v="482589.77"/>
  </r>
  <r>
    <n v="8"/>
    <s v="Region VIII -"/>
    <x v="46"/>
    <s v="ND"/>
    <x v="341"/>
    <n v="1"/>
    <x v="0"/>
    <n v="97522.21"/>
    <n v="170663.87"/>
    <n v="126502.39999999999"/>
    <n v="221379.21"/>
    <n v="151544.01"/>
    <n v="265202.02"/>
    <n v="181025.79"/>
    <n v="316795.13"/>
    <n v="213040.38"/>
    <n v="372820.67"/>
    <n v="233519.12"/>
    <n v="408658.47"/>
    <n v="253001.60000000001"/>
    <n v="442752.81"/>
  </r>
  <r>
    <n v="8"/>
    <s v="Region VIII -"/>
    <x v="46"/>
    <s v="ND"/>
    <x v="341"/>
    <n v="2"/>
    <x v="1"/>
    <n v="84432.85"/>
    <n v="147757.48000000001"/>
    <n v="110888.25"/>
    <n v="194054.43"/>
    <n v="134956.04"/>
    <n v="236173.08"/>
    <n v="165883.24"/>
    <n v="290295.67999999999"/>
    <n v="196953.34"/>
    <n v="344668.35"/>
    <n v="217126.37"/>
    <n v="379971.16"/>
    <n v="235866.97"/>
    <n v="412767.2"/>
  </r>
  <r>
    <n v="8"/>
    <s v="Region VIII -"/>
    <x v="46"/>
    <s v="ND"/>
    <x v="341"/>
    <n v="3"/>
    <x v="2"/>
    <n v="72736.45"/>
    <n v="127288.79"/>
    <n v="98791"/>
    <n v="172884.25"/>
    <n v="124663.02"/>
    <n v="218160.29"/>
    <n v="163892.45000000001"/>
    <n v="286811.78999999998"/>
    <n v="202800.67"/>
    <n v="354901.17"/>
    <n v="228280.62"/>
    <n v="399491.08"/>
    <n v="253393.48"/>
    <n v="443438.58"/>
  </r>
  <r>
    <n v="8"/>
    <s v="Region VIII -"/>
    <x v="46"/>
    <s v="ND"/>
    <x v="341"/>
    <n v="4"/>
    <x v="3"/>
    <n v="82802.070000000007"/>
    <n v="132483.31"/>
    <n v="115922.9"/>
    <n v="185476.64"/>
    <n v="149043.72"/>
    <n v="238469.96"/>
    <n v="198724.97"/>
    <n v="317959.95"/>
    <n v="248406.21"/>
    <n v="397449.94"/>
    <n v="281527.03000000003"/>
    <n v="450443.26"/>
    <n v="314647.86"/>
    <n v="503436.59"/>
  </r>
  <r>
    <n v="8"/>
    <s v="Region VIII -"/>
    <x v="46"/>
    <s v="ND"/>
    <x v="72"/>
    <n v="1"/>
    <x v="0"/>
    <n v="97482.87"/>
    <n v="170595.03"/>
    <n v="126481.2"/>
    <n v="221342.1"/>
    <n v="151539.93"/>
    <n v="265194.87"/>
    <n v="181053.39"/>
    <n v="316843.44"/>
    <n v="213096.6"/>
    <n v="372919.05"/>
    <n v="233593.97"/>
    <n v="408789.46"/>
    <n v="253108.19"/>
    <n v="442939.33"/>
  </r>
  <r>
    <n v="8"/>
    <s v="Region VIII -"/>
    <x v="46"/>
    <s v="ND"/>
    <x v="72"/>
    <n v="2"/>
    <x v="1"/>
    <n v="84266.41"/>
    <n v="147466.21"/>
    <n v="110715.45"/>
    <n v="193752.03"/>
    <n v="134790.91"/>
    <n v="235884.09"/>
    <n v="165763.82999999999"/>
    <n v="290086.71000000002"/>
    <n v="196853.38"/>
    <n v="344493.41"/>
    <n v="217042.07"/>
    <n v="379823.63"/>
    <n v="235807.2"/>
    <n v="412662.6"/>
  </r>
  <r>
    <n v="8"/>
    <s v="Region VIII -"/>
    <x v="46"/>
    <s v="ND"/>
    <x v="72"/>
    <n v="3"/>
    <x v="2"/>
    <n v="72490.86"/>
    <n v="126859"/>
    <n v="98417.66"/>
    <n v="172230.9"/>
    <n v="124160.16"/>
    <n v="217280.27"/>
    <n v="163199.39000000001"/>
    <n v="285598.93"/>
    <n v="201914.29"/>
    <n v="353350.01"/>
    <n v="227260.91"/>
    <n v="397706.59"/>
    <n v="252236.87"/>
    <n v="441414.53"/>
  </r>
  <r>
    <n v="8"/>
    <s v="Region VIII -"/>
    <x v="46"/>
    <s v="ND"/>
    <x v="72"/>
    <n v="4"/>
    <x v="3"/>
    <n v="82787.399999999994"/>
    <n v="132459.84"/>
    <n v="115902.36"/>
    <n v="185443.78"/>
    <n v="149017.32"/>
    <n v="238427.72"/>
    <n v="198689.76"/>
    <n v="317903.63"/>
    <n v="248362.2"/>
    <n v="397379.53"/>
    <n v="281477.15999999997"/>
    <n v="450363.47"/>
    <n v="314592.12"/>
    <n v="503347.41"/>
  </r>
  <r>
    <n v="8"/>
    <s v="Region VIII -"/>
    <x v="46"/>
    <s v="ND"/>
    <x v="342"/>
    <n v="1"/>
    <x v="0"/>
    <n v="92932.69"/>
    <n v="162632.21"/>
    <n v="120544.67"/>
    <n v="210953.17"/>
    <n v="144403.79999999999"/>
    <n v="252706.64"/>
    <n v="172491.73"/>
    <n v="301860.53000000003"/>
    <n v="202993.59"/>
    <n v="355238.79"/>
    <n v="222504.63"/>
    <n v="389383.11"/>
    <n v="241064.44"/>
    <n v="421862.77"/>
  </r>
  <r>
    <n v="8"/>
    <s v="Region VIII -"/>
    <x v="46"/>
    <s v="ND"/>
    <x v="342"/>
    <n v="2"/>
    <x v="1"/>
    <n v="80478.740000000005"/>
    <n v="140837.79"/>
    <n v="105688.48"/>
    <n v="184954.84"/>
    <n v="128621.07"/>
    <n v="225086.87"/>
    <n v="158084.26"/>
    <n v="276647.46000000002"/>
    <n v="187687.47"/>
    <n v="328453.08"/>
    <n v="206907.65"/>
    <n v="362088.39"/>
    <n v="224761.59"/>
    <n v="393332.78"/>
  </r>
  <r>
    <n v="8"/>
    <s v="Region VIII -"/>
    <x v="46"/>
    <s v="ND"/>
    <x v="342"/>
    <n v="3"/>
    <x v="2"/>
    <n v="69345.08"/>
    <n v="121353.9"/>
    <n v="94190.66"/>
    <n v="164833.65"/>
    <n v="118862.57"/>
    <n v="208009.5"/>
    <n v="156271.37"/>
    <n v="273474.90000000002"/>
    <n v="193374.56"/>
    <n v="338405.48"/>
    <n v="217673.43"/>
    <n v="380928.5"/>
    <n v="241623.02"/>
    <n v="422840.29"/>
  </r>
  <r>
    <n v="8"/>
    <s v="Region VIII -"/>
    <x v="46"/>
    <s v="ND"/>
    <x v="342"/>
    <n v="4"/>
    <x v="3"/>
    <n v="78902.55"/>
    <n v="126244.09"/>
    <n v="110463.57"/>
    <n v="176741.72"/>
    <n v="142024.59"/>
    <n v="227239.35"/>
    <n v="189366.12"/>
    <n v="302985.8"/>
    <n v="236707.66"/>
    <n v="378732.26"/>
    <n v="268268.68"/>
    <n v="429229.89"/>
    <n v="299829.7"/>
    <n v="479727.52"/>
  </r>
  <r>
    <n v="8"/>
    <s v="Region VIII -"/>
    <x v="46"/>
    <s v="ND"/>
    <x v="343"/>
    <n v="1"/>
    <x v="0"/>
    <n v="95552.36"/>
    <n v="167216.63"/>
    <n v="123892.22"/>
    <n v="216811.39"/>
    <n v="148377.85"/>
    <n v="259661.23"/>
    <n v="177183.8"/>
    <n v="310071.65000000002"/>
    <n v="208475.2"/>
    <n v="364831.6"/>
    <n v="228490.73"/>
    <n v="399858.77"/>
    <n v="247506.72"/>
    <n v="433136.76"/>
  </r>
  <r>
    <n v="8"/>
    <s v="Region VIII -"/>
    <x v="46"/>
    <s v="ND"/>
    <x v="343"/>
    <n v="2"/>
    <x v="1"/>
    <n v="82971.360000000001"/>
    <n v="145199.88"/>
    <n v="108884.44"/>
    <n v="190547.77"/>
    <n v="132434.07"/>
    <n v="231759.62"/>
    <n v="162629.31"/>
    <n v="284601.3"/>
    <n v="193012.9"/>
    <n v="337772.57"/>
    <n v="212734.59"/>
    <n v="372285.53"/>
    <n v="231037.51"/>
    <n v="404315.64"/>
  </r>
  <r>
    <n v="8"/>
    <s v="Region VIII -"/>
    <x v="46"/>
    <s v="ND"/>
    <x v="343"/>
    <n v="3"/>
    <x v="2"/>
    <n v="71665.789999999994"/>
    <n v="125415.13"/>
    <n v="97410.13"/>
    <n v="170467.73"/>
    <n v="122979.04"/>
    <n v="215213.31"/>
    <n v="161737.42000000001"/>
    <n v="283040.49"/>
    <n v="200187.07"/>
    <n v="350327.38"/>
    <n v="225379.13"/>
    <n v="394413.48"/>
    <n v="250218.35"/>
    <n v="437882.11"/>
  </r>
  <r>
    <n v="8"/>
    <s v="Region VIII -"/>
    <x v="46"/>
    <s v="ND"/>
    <x v="343"/>
    <n v="4"/>
    <x v="3"/>
    <n v="81095.03"/>
    <n v="129752.05"/>
    <n v="113533.04"/>
    <n v="181652.86"/>
    <n v="145971.04999999999"/>
    <n v="233553.68"/>
    <n v="194628.07"/>
    <n v="311404.90999999997"/>
    <n v="243285.08"/>
    <n v="389256.14"/>
    <n v="275723.09000000003"/>
    <n v="441156.96"/>
    <n v="308161.09999999998"/>
    <n v="493057.77"/>
  </r>
  <r>
    <n v="8"/>
    <s v="Region VIII -"/>
    <x v="47"/>
    <s v="SD"/>
    <x v="344"/>
    <n v="1"/>
    <x v="0"/>
    <n v="92932.69"/>
    <n v="162632.21"/>
    <n v="120544.67"/>
    <n v="210953.17"/>
    <n v="144403.79999999999"/>
    <n v="252706.64"/>
    <n v="172491.73"/>
    <n v="301860.53000000003"/>
    <n v="202993.59"/>
    <n v="355238.79"/>
    <n v="222504.63"/>
    <n v="389383.11"/>
    <n v="241064.44"/>
    <n v="421862.77"/>
  </r>
  <r>
    <n v="8"/>
    <s v="Region VIII -"/>
    <x v="47"/>
    <s v="SD"/>
    <x v="344"/>
    <n v="2"/>
    <x v="1"/>
    <n v="80478.740000000005"/>
    <n v="140837.79"/>
    <n v="105688.48"/>
    <n v="184954.84"/>
    <n v="128621.07"/>
    <n v="225086.87"/>
    <n v="158084.26"/>
    <n v="276647.46000000002"/>
    <n v="187687.47"/>
    <n v="328453.08"/>
    <n v="206907.65"/>
    <n v="362088.39"/>
    <n v="224761.59"/>
    <n v="393332.78"/>
  </r>
  <r>
    <n v="8"/>
    <s v="Region VIII -"/>
    <x v="47"/>
    <s v="SD"/>
    <x v="344"/>
    <n v="3"/>
    <x v="2"/>
    <n v="69345.08"/>
    <n v="121353.9"/>
    <n v="94190.66"/>
    <n v="164833.65"/>
    <n v="118862.57"/>
    <n v="208009.5"/>
    <n v="156271.37"/>
    <n v="273474.90000000002"/>
    <n v="193374.56"/>
    <n v="338405.48"/>
    <n v="217673.43"/>
    <n v="380928.5"/>
    <n v="241623.02"/>
    <n v="422840.29"/>
  </r>
  <r>
    <n v="8"/>
    <s v="Region VIII -"/>
    <x v="47"/>
    <s v="SD"/>
    <x v="344"/>
    <n v="4"/>
    <x v="3"/>
    <n v="78902.55"/>
    <n v="126244.09"/>
    <n v="110463.57"/>
    <n v="176741.72"/>
    <n v="142024.59"/>
    <n v="227239.35"/>
    <n v="189366.12"/>
    <n v="302985.8"/>
    <n v="236707.66"/>
    <n v="378732.26"/>
    <n v="268268.68"/>
    <n v="429229.89"/>
    <n v="299829.7"/>
    <n v="479727.52"/>
  </r>
  <r>
    <n v="8"/>
    <s v="Region VIII -"/>
    <x v="47"/>
    <s v="SD"/>
    <x v="345"/>
    <n v="1"/>
    <x v="0"/>
    <n v="88264.49"/>
    <n v="154462.85999999999"/>
    <n v="114544.52"/>
    <n v="200452.9"/>
    <n v="137255.41"/>
    <n v="240196.96"/>
    <n v="164012.88"/>
    <n v="287022.55"/>
    <n v="193059.23"/>
    <n v="337853.66"/>
    <n v="211639.84"/>
    <n v="370369.72"/>
    <n v="229340.44"/>
    <n v="401345.77"/>
  </r>
  <r>
    <n v="8"/>
    <s v="Region VIII -"/>
    <x v="47"/>
    <s v="SD"/>
    <x v="345"/>
    <n v="2"/>
    <x v="1"/>
    <n v="76191.740000000005"/>
    <n v="133335.54999999999"/>
    <n v="100143.11"/>
    <n v="175250.44"/>
    <n v="121955.82"/>
    <n v="213422.69"/>
    <n v="150046.46"/>
    <n v="262581.3"/>
    <n v="178221.67"/>
    <n v="311887.92"/>
    <n v="196520.32000000001"/>
    <n v="343910.55"/>
    <n v="213536.65"/>
    <n v="373689.14"/>
  </r>
  <r>
    <n v="8"/>
    <s v="Region VIII -"/>
    <x v="47"/>
    <s v="SD"/>
    <x v="345"/>
    <n v="3"/>
    <x v="2"/>
    <n v="65462.53"/>
    <n v="114559.42"/>
    <n v="88843.63"/>
    <n v="155476.35"/>
    <n v="112056.37"/>
    <n v="196098.66"/>
    <n v="147264.16"/>
    <n v="257712.28"/>
    <n v="182175.69"/>
    <n v="318807.45"/>
    <n v="205026.81"/>
    <n v="358796.92"/>
    <n v="227539.36"/>
    <n v="398193.88"/>
  </r>
  <r>
    <n v="8"/>
    <s v="Region VIII -"/>
    <x v="47"/>
    <s v="SD"/>
    <x v="345"/>
    <n v="4"/>
    <x v="3"/>
    <n v="74973.7"/>
    <n v="119957.92"/>
    <n v="104963.18"/>
    <n v="167941.08"/>
    <n v="134952.65"/>
    <n v="215924.25"/>
    <n v="179936.87"/>
    <n v="287899"/>
    <n v="224921.09"/>
    <n v="359873.75"/>
    <n v="254910.57"/>
    <n v="407856.92"/>
    <n v="284900.05"/>
    <n v="455840.09"/>
  </r>
  <r>
    <n v="8"/>
    <s v="Region VIII -"/>
    <x v="47"/>
    <s v="SD"/>
    <x v="346"/>
    <n v="1"/>
    <x v="0"/>
    <n v="90923.5"/>
    <n v="159116.12"/>
    <n v="117913.28"/>
    <n v="206348.23"/>
    <n v="141233.54"/>
    <n v="247158.7"/>
    <n v="168677.34"/>
    <n v="295185.34999999998"/>
    <n v="198484.62"/>
    <n v="347348.09"/>
    <n v="217551.08"/>
    <n v="380714.4"/>
    <n v="235676.13"/>
    <n v="412433.23"/>
  </r>
  <r>
    <n v="8"/>
    <s v="Region VIII -"/>
    <x v="47"/>
    <s v="SD"/>
    <x v="346"/>
    <n v="2"/>
    <x v="1"/>
    <n v="78850.81"/>
    <n v="137988.91"/>
    <n v="103511.87"/>
    <n v="181145.77"/>
    <n v="125933.96"/>
    <n v="220384.43"/>
    <n v="154710.92000000001"/>
    <n v="270744.11"/>
    <n v="183647.06"/>
    <n v="321382.34999999998"/>
    <n v="202431.56"/>
    <n v="354255.23"/>
    <n v="219872.35"/>
    <n v="384776.61"/>
  </r>
  <r>
    <n v="8"/>
    <s v="Region VIII -"/>
    <x v="47"/>
    <s v="SD"/>
    <x v="346"/>
    <n v="3"/>
    <x v="2"/>
    <n v="68028.820000000007"/>
    <n v="119050.44"/>
    <n v="92436.44"/>
    <n v="161763.76999999999"/>
    <n v="116675.71"/>
    <n v="204182.49"/>
    <n v="153423.26999999999"/>
    <n v="268490.73"/>
    <n v="189874.58"/>
    <n v="332280.51"/>
    <n v="213752.22"/>
    <n v="374066.39"/>
    <n v="237291.29"/>
    <n v="415259.76"/>
  </r>
  <r>
    <n v="8"/>
    <s v="Region VIII -"/>
    <x v="47"/>
    <s v="SD"/>
    <x v="346"/>
    <n v="4"/>
    <x v="3"/>
    <n v="77180.84"/>
    <n v="123489.35"/>
    <n v="108053.18"/>
    <n v="172885.08"/>
    <n v="138925.51"/>
    <n v="222280.82"/>
    <n v="185234.02"/>
    <n v="296374.43"/>
    <n v="231542.52"/>
    <n v="370468.04"/>
    <n v="262414.86"/>
    <n v="419863.78"/>
    <n v="293287.19"/>
    <n v="469259.52000000002"/>
  </r>
  <r>
    <n v="8"/>
    <s v="Region VIII -"/>
    <x v="47"/>
    <s v="SD"/>
    <x v="347"/>
    <n v="1"/>
    <x v="0"/>
    <n v="93011.37"/>
    <n v="162769.89000000001"/>
    <n v="120587.08"/>
    <n v="211027.39"/>
    <n v="144411.97"/>
    <n v="252720.94"/>
    <n v="172436.52"/>
    <n v="301763.90999999997"/>
    <n v="202881.15"/>
    <n v="355042.02"/>
    <n v="222354.93"/>
    <n v="389121.13"/>
    <n v="240851.27"/>
    <n v="421489.73"/>
  </r>
  <r>
    <n v="8"/>
    <s v="Region VIII -"/>
    <x v="47"/>
    <s v="SD"/>
    <x v="347"/>
    <n v="2"/>
    <x v="1"/>
    <n v="80811.62"/>
    <n v="141420.32999999999"/>
    <n v="106034.08"/>
    <n v="185559.64"/>
    <n v="128951.33"/>
    <n v="225664.83"/>
    <n v="158323.07999999999"/>
    <n v="277065.39"/>
    <n v="187887.41"/>
    <n v="328802.96000000002"/>
    <n v="207076.25"/>
    <n v="362383.44"/>
    <n v="224881.13"/>
    <n v="393541.98"/>
  </r>
  <r>
    <n v="8"/>
    <s v="Region VIII -"/>
    <x v="47"/>
    <s v="SD"/>
    <x v="347"/>
    <n v="3"/>
    <x v="2"/>
    <n v="69836.27"/>
    <n v="122213.47"/>
    <n v="94937.35"/>
    <n v="166140.35999999999"/>
    <n v="119868.31"/>
    <n v="209769.54"/>
    <n v="157657.5"/>
    <n v="275900.63"/>
    <n v="195147.32"/>
    <n v="341507.81"/>
    <n v="219712.85"/>
    <n v="384497.48"/>
    <n v="243936.23"/>
    <n v="426888.41"/>
  </r>
  <r>
    <n v="8"/>
    <s v="Region VIII -"/>
    <x v="47"/>
    <s v="SD"/>
    <x v="347"/>
    <n v="4"/>
    <x v="3"/>
    <n v="78931.89"/>
    <n v="126291.02"/>
    <n v="110504.64"/>
    <n v="176807.43"/>
    <n v="142077.4"/>
    <n v="227323.84"/>
    <n v="189436.53"/>
    <n v="303098.45"/>
    <n v="236795.66"/>
    <n v="378873.07"/>
    <n v="268368.42"/>
    <n v="429389.47"/>
    <n v="299941.17"/>
    <n v="479905.88"/>
  </r>
  <r>
    <n v="8"/>
    <s v="Region VIII -"/>
    <x v="47"/>
    <s v="SD"/>
    <x v="348"/>
    <n v="1"/>
    <x v="0"/>
    <n v="97679.57"/>
    <n v="170939.24"/>
    <n v="126587.23"/>
    <n v="221527.65"/>
    <n v="151560.35999999999"/>
    <n v="265230.62"/>
    <n v="180915.37"/>
    <n v="316601.90000000002"/>
    <n v="212815.51"/>
    <n v="372427.15"/>
    <n v="233219.72"/>
    <n v="408134.51"/>
    <n v="252575.28"/>
    <n v="442006.73"/>
  </r>
  <r>
    <n v="8"/>
    <s v="Region VIII -"/>
    <x v="47"/>
    <s v="SD"/>
    <x v="348"/>
    <n v="2"/>
    <x v="1"/>
    <n v="85098.61"/>
    <n v="148922.57"/>
    <n v="111579.45"/>
    <n v="195264.03"/>
    <n v="135616.57999999999"/>
    <n v="237329.02"/>
    <n v="166360.88"/>
    <n v="291131.55"/>
    <n v="197353.21"/>
    <n v="345368.12"/>
    <n v="217463.59"/>
    <n v="380561.27"/>
    <n v="236106.07"/>
    <n v="413185.62"/>
  </r>
  <r>
    <n v="8"/>
    <s v="Region VIII -"/>
    <x v="47"/>
    <s v="SD"/>
    <x v="348"/>
    <n v="3"/>
    <x v="2"/>
    <n v="73718.83"/>
    <n v="129007.95"/>
    <n v="100284.39"/>
    <n v="175497.67"/>
    <n v="126674.51"/>
    <n v="221680.39"/>
    <n v="166664.71"/>
    <n v="291663.25"/>
    <n v="206346.19"/>
    <n v="361105.83"/>
    <n v="232359.46"/>
    <n v="406629.06"/>
    <n v="258019.9"/>
    <n v="451534.82"/>
  </r>
  <r>
    <n v="8"/>
    <s v="Region VIII -"/>
    <x v="47"/>
    <s v="SD"/>
    <x v="348"/>
    <n v="4"/>
    <x v="3"/>
    <n v="82860.740000000005"/>
    <n v="132577.19"/>
    <n v="116005.04"/>
    <n v="185608.07"/>
    <n v="149149.34"/>
    <n v="238638.94"/>
    <n v="198865.78"/>
    <n v="318185.26"/>
    <n v="248582.23"/>
    <n v="397731.57"/>
    <n v="281726.52"/>
    <n v="450762.45"/>
    <n v="314870.82"/>
    <n v="503793.32"/>
  </r>
  <r>
    <n v="8"/>
    <s v="Region VIII -"/>
    <x v="47"/>
    <s v="SD"/>
    <x v="84"/>
    <n v="1"/>
    <x v="0"/>
    <n v="90884.160000000003"/>
    <n v="159047.28"/>
    <n v="117892.07"/>
    <n v="206311.12"/>
    <n v="141229.46"/>
    <n v="247151.55"/>
    <n v="168704.95"/>
    <n v="295233.65999999997"/>
    <n v="198540.84"/>
    <n v="347446.47"/>
    <n v="217625.94"/>
    <n v="380845.39"/>
    <n v="235782.72"/>
    <n v="412619.75"/>
  </r>
  <r>
    <n v="8"/>
    <s v="Region VIII -"/>
    <x v="47"/>
    <s v="SD"/>
    <x v="84"/>
    <n v="2"/>
    <x v="1"/>
    <n v="78684.37"/>
    <n v="137697.64000000001"/>
    <n v="103339.07"/>
    <n v="180843.37"/>
    <n v="125768.82"/>
    <n v="220095.44"/>
    <n v="154591.51"/>
    <n v="270535.14"/>
    <n v="183547.09"/>
    <n v="321207.40999999997"/>
    <n v="202347.26"/>
    <n v="354107.7"/>
    <n v="219812.57"/>
    <n v="384672.01"/>
  </r>
  <r>
    <n v="8"/>
    <s v="Region VIII -"/>
    <x v="47"/>
    <s v="SD"/>
    <x v="84"/>
    <n v="3"/>
    <x v="2"/>
    <n v="67783.23"/>
    <n v="118620.66"/>
    <n v="92063.1"/>
    <n v="161110.42000000001"/>
    <n v="116172.84"/>
    <n v="203302.47"/>
    <n v="152730.21"/>
    <n v="267277.87"/>
    <n v="188988.2"/>
    <n v="330729.34999999998"/>
    <n v="212732.52"/>
    <n v="372281.9"/>
    <n v="236134.69"/>
    <n v="413235.7"/>
  </r>
  <r>
    <n v="8"/>
    <s v="Region VIII -"/>
    <x v="47"/>
    <s v="SD"/>
    <x v="84"/>
    <n v="4"/>
    <x v="3"/>
    <n v="77166.17"/>
    <n v="123465.88"/>
    <n v="108032.64"/>
    <n v="172852.23"/>
    <n v="138899.10999999999"/>
    <n v="222238.58"/>
    <n v="185198.81"/>
    <n v="296318.11"/>
    <n v="231498.52"/>
    <n v="370397.63"/>
    <n v="262364.99"/>
    <n v="419783.98"/>
    <n v="293231.46000000002"/>
    <n v="469170.34"/>
  </r>
  <r>
    <n v="8"/>
    <s v="Region VIII -"/>
    <x v="48"/>
    <s v="UT"/>
    <x v="349"/>
    <n v="1"/>
    <x v="0"/>
    <n v="93106.8"/>
    <n v="162936.89000000001"/>
    <n v="120775.37"/>
    <n v="211356.89"/>
    <n v="144683.64000000001"/>
    <n v="253196.37"/>
    <n v="172831.31"/>
    <n v="302454.78999999998"/>
    <n v="203397.09"/>
    <n v="355944.9"/>
    <n v="222949.07"/>
    <n v="390160.87"/>
    <n v="241550.11"/>
    <n v="422712.69"/>
  </r>
  <r>
    <n v="8"/>
    <s v="Region VIII -"/>
    <x v="48"/>
    <s v="UT"/>
    <x v="349"/>
    <n v="2"/>
    <x v="1"/>
    <n v="80607.91"/>
    <n v="141063.84"/>
    <n v="105865.59"/>
    <n v="185264.78"/>
    <n v="128843.97"/>
    <n v="225476.95"/>
    <n v="158371.85999999999"/>
    <n v="277150.76"/>
    <n v="188035.75"/>
    <n v="329062.56"/>
    <n v="207295.82"/>
    <n v="362767.68"/>
    <n v="225188.44"/>
    <n v="394079.77"/>
  </r>
  <r>
    <n v="8"/>
    <s v="Region VIII -"/>
    <x v="48"/>
    <s v="UT"/>
    <x v="349"/>
    <n v="3"/>
    <x v="2"/>
    <n v="69439.710000000006"/>
    <n v="121519.5"/>
    <n v="94312.71"/>
    <n v="165047.24"/>
    <n v="119011.41"/>
    <n v="208269.97"/>
    <n v="156461.84"/>
    <n v="273808.23"/>
    <n v="193605.56"/>
    <n v="338809.73"/>
    <n v="217929.87"/>
    <n v="381377.28000000003"/>
    <n v="241903.66"/>
    <n v="423331.4"/>
  </r>
  <r>
    <n v="8"/>
    <s v="Region VIII -"/>
    <x v="48"/>
    <s v="UT"/>
    <x v="349"/>
    <n v="4"/>
    <x v="3"/>
    <n v="79053.429999999993"/>
    <n v="126485.49"/>
    <n v="110674.8"/>
    <n v="177079.67999999999"/>
    <n v="142296.17000000001"/>
    <n v="227673.88"/>
    <n v="189728.23"/>
    <n v="303565.17"/>
    <n v="237160.29"/>
    <n v="379456.47"/>
    <n v="268781.65999999997"/>
    <n v="430050.66"/>
    <n v="300403.03000000003"/>
    <n v="480644.86"/>
  </r>
  <r>
    <n v="8"/>
    <s v="Region VIII -"/>
    <x v="48"/>
    <s v="UT"/>
    <x v="350"/>
    <n v="1"/>
    <x v="0"/>
    <n v="92280.59"/>
    <n v="161491.04"/>
    <n v="119649.67"/>
    <n v="209386.93"/>
    <n v="143296.53"/>
    <n v="250768.92"/>
    <n v="171115.55"/>
    <n v="299452.21000000002"/>
    <n v="201334.95"/>
    <n v="352336.16"/>
    <n v="220664.76"/>
    <n v="386163.34"/>
    <n v="239029.1"/>
    <n v="418300.92"/>
  </r>
  <r>
    <n v="8"/>
    <s v="Region VIII -"/>
    <x v="48"/>
    <s v="UT"/>
    <x v="350"/>
    <n v="2"/>
    <x v="1"/>
    <n v="80132.179999999993"/>
    <n v="140231.32"/>
    <n v="105157.92"/>
    <n v="184026.37"/>
    <n v="127900.96"/>
    <n v="223826.69"/>
    <n v="157061.51"/>
    <n v="274857.64"/>
    <n v="186404.3"/>
    <n v="326207.53000000003"/>
    <n v="205450.39"/>
    <n v="359538.18"/>
    <n v="223126.17"/>
    <n v="390470.8"/>
  </r>
  <r>
    <n v="8"/>
    <s v="Region VIII -"/>
    <x v="48"/>
    <s v="UT"/>
    <x v="350"/>
    <n v="3"/>
    <x v="2"/>
    <n v="69214.86"/>
    <n v="121126.01"/>
    <n v="94079.31"/>
    <n v="164638.79"/>
    <n v="118774.34"/>
    <n v="207855.1"/>
    <n v="156208"/>
    <n v="273364"/>
    <n v="193343.54"/>
    <n v="338351.2"/>
    <n v="217674.69"/>
    <n v="380930.7"/>
    <n v="241665.13"/>
    <n v="422913.98"/>
  </r>
  <r>
    <n v="8"/>
    <s v="Region VIII -"/>
    <x v="48"/>
    <s v="UT"/>
    <x v="350"/>
    <n v="4"/>
    <x v="3"/>
    <n v="78318.03"/>
    <n v="125308.85"/>
    <n v="109645.24"/>
    <n v="175432.39"/>
    <n v="140972.46"/>
    <n v="225555.93"/>
    <n v="187963.27"/>
    <n v="300741.24"/>
    <n v="234954.09"/>
    <n v="375926.55"/>
    <n v="266281.31"/>
    <n v="426050.1"/>
    <n v="297608.52"/>
    <n v="476173.64"/>
  </r>
  <r>
    <n v="8"/>
    <s v="Region VIII -"/>
    <x v="48"/>
    <s v="UT"/>
    <x v="351"/>
    <n v="1"/>
    <x v="0"/>
    <n v="92733.26"/>
    <n v="162283.20000000001"/>
    <n v="120249.49"/>
    <n v="210436.6"/>
    <n v="144024.1"/>
    <n v="252042.18"/>
    <n v="171998.43"/>
    <n v="300997.25"/>
    <n v="202384.02"/>
    <n v="354172.03"/>
    <n v="221820.28"/>
    <n v="388185.49"/>
    <n v="240291.81"/>
    <n v="420510.67"/>
  </r>
  <r>
    <n v="8"/>
    <s v="Region VIII -"/>
    <x v="48"/>
    <s v="UT"/>
    <x v="351"/>
    <n v="2"/>
    <x v="1"/>
    <n v="80468.03"/>
    <n v="140819.04999999999"/>
    <n v="105618.39"/>
    <n v="184832.19"/>
    <n v="128480.51"/>
    <n v="224840.89"/>
    <n v="157809.26"/>
    <n v="276166.2"/>
    <n v="187309.81"/>
    <n v="327792.17"/>
    <n v="206459.61"/>
    <n v="361304.32000000001"/>
    <n v="224235.97"/>
    <n v="392412.95"/>
  </r>
  <r>
    <n v="8"/>
    <s v="Region VIII -"/>
    <x v="48"/>
    <s v="UT"/>
    <x v="351"/>
    <n v="3"/>
    <x v="2"/>
    <n v="69460.899999999994"/>
    <n v="121556.58"/>
    <n v="94396.63"/>
    <n v="165194.1"/>
    <n v="119161.32"/>
    <n v="208532.31"/>
    <n v="156703.22"/>
    <n v="274230.64"/>
    <n v="193944.14"/>
    <n v="339402.25"/>
    <n v="218341.44"/>
    <n v="382097.53"/>
    <n v="242394.77"/>
    <n v="424190.84"/>
  </r>
  <r>
    <n v="8"/>
    <s v="Region VIII -"/>
    <x v="48"/>
    <s v="UT"/>
    <x v="351"/>
    <n v="4"/>
    <x v="3"/>
    <n v="78710.31"/>
    <n v="125936.49"/>
    <n v="110194.43"/>
    <n v="176311.09"/>
    <n v="141678.54999999999"/>
    <n v="226685.68"/>
    <n v="188904.73"/>
    <n v="302247.58"/>
    <n v="236130.92"/>
    <n v="377809.47"/>
    <n v="267615.03999999998"/>
    <n v="428184.07"/>
    <n v="299099.15999999997"/>
    <n v="478558.67"/>
  </r>
  <r>
    <n v="8"/>
    <s v="Region VIII -"/>
    <x v="49"/>
    <s v="WY"/>
    <x v="352"/>
    <n v="1"/>
    <x v="0"/>
    <n v="88659.25"/>
    <n v="155153.68"/>
    <n v="114851.15"/>
    <n v="200989.52"/>
    <n v="137475.89000000001"/>
    <n v="240582.81"/>
    <n v="164052.49"/>
    <n v="287091.87"/>
    <n v="192942.38"/>
    <n v="337649.17"/>
    <n v="211420.64"/>
    <n v="369986.11"/>
    <n v="228927.38"/>
    <n v="400622.92"/>
  </r>
  <r>
    <n v="8"/>
    <s v="Region VIII -"/>
    <x v="49"/>
    <s v="WY"/>
    <x v="352"/>
    <n v="2"/>
    <x v="1"/>
    <n v="77445.41"/>
    <n v="135529.46"/>
    <n v="101474.15"/>
    <n v="177579.77"/>
    <n v="123264.61"/>
    <n v="215713.06"/>
    <n v="151079.53"/>
    <n v="264389.19"/>
    <n v="179160.25"/>
    <n v="313530.44"/>
    <n v="197376.6"/>
    <n v="345409.05"/>
    <n v="214247.76"/>
    <n v="374933.57"/>
  </r>
  <r>
    <n v="8"/>
    <s v="Region VIII -"/>
    <x v="49"/>
    <s v="WY"/>
    <x v="352"/>
    <n v="3"/>
    <x v="2"/>
    <n v="67246.570000000007"/>
    <n v="117681.5"/>
    <n v="91540.74"/>
    <n v="160196.29"/>
    <n v="115678.53"/>
    <n v="202437.42"/>
    <n v="152246.23000000001"/>
    <n v="266430.90000000002"/>
    <n v="188538.74"/>
    <n v="329942.8"/>
    <n v="212340.63"/>
    <n v="371596.11"/>
    <n v="235828.03"/>
    <n v="412699.05"/>
  </r>
  <r>
    <n v="8"/>
    <s v="Region VIII -"/>
    <x v="49"/>
    <s v="WY"/>
    <x v="352"/>
    <n v="4"/>
    <x v="3"/>
    <n v="75179.83"/>
    <n v="120287.73"/>
    <n v="105251.76"/>
    <n v="168402.82"/>
    <n v="135323.70000000001"/>
    <n v="216517.92"/>
    <n v="180431.59"/>
    <n v="288690.56"/>
    <n v="225539.49"/>
    <n v="360863.19"/>
    <n v="255611.43"/>
    <n v="408978.29"/>
    <n v="285683.36"/>
    <n v="457093.38"/>
  </r>
  <r>
    <n v="8"/>
    <s v="Region VIII -"/>
    <x v="49"/>
    <s v="WY"/>
    <x v="353"/>
    <n v="1"/>
    <x v="0"/>
    <n v="88738.38"/>
    <n v="155292.17000000001"/>
    <n v="114925.09"/>
    <n v="201118.91"/>
    <n v="137543.94"/>
    <n v="240701.9"/>
    <n v="164102.5"/>
    <n v="287179.38"/>
    <n v="192978.39"/>
    <n v="337712.18"/>
    <n v="211447.37"/>
    <n v="370032.89"/>
    <n v="228931.8"/>
    <n v="400630.66"/>
  </r>
  <r>
    <n v="8"/>
    <s v="Region VIII -"/>
    <x v="49"/>
    <s v="WY"/>
    <x v="353"/>
    <n v="2"/>
    <x v="1"/>
    <n v="77641.37"/>
    <n v="135872.4"/>
    <n v="101687.43"/>
    <n v="177953.01"/>
    <n v="123480.69"/>
    <n v="216091.2"/>
    <n v="151264.68"/>
    <n v="264713.19"/>
    <n v="179339.82"/>
    <n v="313844.69"/>
    <n v="197549.62"/>
    <n v="345711.84"/>
    <n v="214405.09"/>
    <n v="375208.91"/>
  </r>
  <r>
    <n v="8"/>
    <s v="Region VIII -"/>
    <x v="49"/>
    <s v="WY"/>
    <x v="353"/>
    <n v="3"/>
    <x v="2"/>
    <n v="67513.789999999994"/>
    <n v="118149.14"/>
    <n v="91941.98"/>
    <n v="160898.46"/>
    <n v="116215.41"/>
    <n v="203376.97"/>
    <n v="152982.82999999999"/>
    <n v="267719.94"/>
    <n v="189477.92"/>
    <n v="331586.36"/>
    <n v="213418.96"/>
    <n v="373483.17"/>
    <n v="237048.77"/>
    <n v="414835.36"/>
  </r>
  <r>
    <n v="8"/>
    <s v="Region VIII -"/>
    <x v="49"/>
    <s v="WY"/>
    <x v="353"/>
    <n v="4"/>
    <x v="3"/>
    <n v="75228.98"/>
    <n v="120366.38"/>
    <n v="105320.58"/>
    <n v="168512.93"/>
    <n v="135412.17000000001"/>
    <n v="216659.48"/>
    <n v="180549.56"/>
    <n v="288879.3"/>
    <n v="225686.95"/>
    <n v="361099.13"/>
    <n v="255778.55"/>
    <n v="409245.68"/>
    <n v="285870.14"/>
    <n v="457392.23"/>
  </r>
  <r>
    <n v="8"/>
    <s v="Region VIII -"/>
    <x v="49"/>
    <s v="WY"/>
    <x v="354"/>
    <n v="1"/>
    <x v="0"/>
    <n v="93502.46"/>
    <n v="163629.29999999999"/>
    <n v="121145.05"/>
    <n v="212003.83"/>
    <n v="145023.87"/>
    <n v="253791.78"/>
    <n v="173081.35"/>
    <n v="302892.37"/>
    <n v="203577.11"/>
    <n v="356259.95"/>
    <n v="223082.72"/>
    <n v="390394.76"/>
    <n v="241572.22"/>
    <n v="422751.38"/>
  </r>
  <r>
    <n v="8"/>
    <s v="Region VIII -"/>
    <x v="49"/>
    <s v="WY"/>
    <x v="354"/>
    <n v="2"/>
    <x v="1"/>
    <n v="81587.740000000005"/>
    <n v="142778.54"/>
    <n v="106931.99"/>
    <n v="187130.97"/>
    <n v="129924.38"/>
    <n v="227367.66"/>
    <n v="159297.57999999999"/>
    <n v="278770.77"/>
    <n v="188933.6"/>
    <n v="330633.8"/>
    <n v="208160.93"/>
    <n v="364281.63"/>
    <n v="225975.12"/>
    <n v="395456.45"/>
  </r>
  <r>
    <n v="8"/>
    <s v="Region VIII -"/>
    <x v="49"/>
    <s v="WY"/>
    <x v="354"/>
    <n v="3"/>
    <x v="2"/>
    <n v="70775.83"/>
    <n v="123857.7"/>
    <n v="96318.91"/>
    <n v="168558.1"/>
    <n v="121695.85"/>
    <n v="212967.75"/>
    <n v="160144.84"/>
    <n v="280253.48"/>
    <n v="198301.45"/>
    <n v="347027.54"/>
    <n v="223321.5"/>
    <n v="390812.62"/>
    <n v="248007.39"/>
    <n v="434012.93"/>
  </r>
  <r>
    <n v="8"/>
    <s v="Region VIII -"/>
    <x v="49"/>
    <s v="WY"/>
    <x v="354"/>
    <n v="4"/>
    <x v="3"/>
    <n v="79299.19"/>
    <n v="126878.71"/>
    <n v="111018.87"/>
    <n v="177630.2"/>
    <n v="142738.54999999999"/>
    <n v="228381.68"/>
    <n v="190318.07"/>
    <n v="304508.90999999997"/>
    <n v="237897.58"/>
    <n v="380636.14"/>
    <n v="269617.26"/>
    <n v="431387.62"/>
    <n v="301336.94"/>
    <n v="482139.11"/>
  </r>
  <r>
    <n v="8"/>
    <s v="Region VIII -"/>
    <x v="49"/>
    <s v="WY"/>
    <x v="355"/>
    <n v="1"/>
    <x v="0"/>
    <n v="89643.72"/>
    <n v="156876.51"/>
    <n v="116124.72"/>
    <n v="203218.26"/>
    <n v="138999.1"/>
    <n v="243248.43"/>
    <n v="165868.26999999999"/>
    <n v="290269.48"/>
    <n v="195076.54"/>
    <n v="341383.94"/>
    <n v="213758.41"/>
    <n v="374077.21"/>
    <n v="231457.24"/>
    <n v="405050.17"/>
  </r>
  <r>
    <n v="8"/>
    <s v="Region VIII -"/>
    <x v="49"/>
    <s v="WY"/>
    <x v="355"/>
    <n v="2"/>
    <x v="1"/>
    <n v="78313.070000000007"/>
    <n v="137047.87"/>
    <n v="102608.38"/>
    <n v="179564.66"/>
    <n v="124639.78"/>
    <n v="218119.61"/>
    <n v="152760.18"/>
    <n v="267330.31"/>
    <n v="181150.84"/>
    <n v="317013.96999999997"/>
    <n v="199568.08"/>
    <n v="349244.13"/>
    <n v="216624.7"/>
    <n v="379093.23"/>
  </r>
  <r>
    <n v="8"/>
    <s v="Region VIII -"/>
    <x v="49"/>
    <s v="WY"/>
    <x v="355"/>
    <n v="3"/>
    <x v="2"/>
    <n v="68005.87"/>
    <n v="119010.27"/>
    <n v="92576.62"/>
    <n v="162009.09"/>
    <n v="116989.37"/>
    <n v="204731.4"/>
    <n v="153973.26999999999"/>
    <n v="269453.23"/>
    <n v="190679.12"/>
    <n v="333688.46000000002"/>
    <n v="214752.47"/>
    <n v="375816.83"/>
    <n v="238508.05"/>
    <n v="417389.09"/>
  </r>
  <r>
    <n v="8"/>
    <s v="Region VIII -"/>
    <x v="49"/>
    <s v="WY"/>
    <x v="355"/>
    <n v="4"/>
    <x v="3"/>
    <n v="76013.539999999994"/>
    <n v="121621.66"/>
    <n v="106418.95"/>
    <n v="170270.32"/>
    <n v="136824.37"/>
    <n v="218918.99"/>
    <n v="182432.49"/>
    <n v="291891.98"/>
    <n v="228040.61"/>
    <n v="364864.98"/>
    <n v="258446.02"/>
    <n v="413513.64"/>
    <n v="288851.44"/>
    <n v="462162.31"/>
  </r>
  <r>
    <n v="9"/>
    <s v="Region IX - West"/>
    <x v="50"/>
    <s v="AZ"/>
    <x v="356"/>
    <n v="1"/>
    <x v="0"/>
    <n v="92970.66"/>
    <n v="162698.65"/>
    <n v="120471.3"/>
    <n v="210824.77"/>
    <n v="144228.25"/>
    <n v="252399.43"/>
    <n v="172148.46"/>
    <n v="301259.81"/>
    <n v="202492.04"/>
    <n v="354361.06"/>
    <n v="221900.47"/>
    <n v="388325.83"/>
    <n v="240305.08"/>
    <n v="420533.89"/>
  </r>
  <r>
    <n v="9"/>
    <s v="Region IX - West"/>
    <x v="50"/>
    <s v="AZ"/>
    <x v="356"/>
    <n v="2"/>
    <x v="1"/>
    <n v="81055.929999999993"/>
    <n v="141847.87"/>
    <n v="106258.23"/>
    <n v="185951.91"/>
    <n v="129128.75"/>
    <n v="225975.32"/>
    <n v="158364.69"/>
    <n v="277138.21000000002"/>
    <n v="187848.52"/>
    <n v="328734.90999999997"/>
    <n v="206978.68"/>
    <n v="362212.7"/>
    <n v="224707.98"/>
    <n v="393238.96"/>
  </r>
  <r>
    <n v="9"/>
    <s v="Region IX - West"/>
    <x v="50"/>
    <s v="AZ"/>
    <x v="356"/>
    <n v="3"/>
    <x v="2"/>
    <n v="70262.570000000007"/>
    <n v="122959.49"/>
    <n v="95600.35"/>
    <n v="167300.62"/>
    <n v="120771.99"/>
    <n v="211350.98"/>
    <n v="158913.01999999999"/>
    <n v="278097.78999999998"/>
    <n v="196761.67"/>
    <n v="344332.93"/>
    <n v="221576.42"/>
    <n v="387758.73"/>
    <n v="246057.01"/>
    <n v="430599.76"/>
  </r>
  <r>
    <n v="9"/>
    <s v="Region IX - West"/>
    <x v="50"/>
    <s v="AZ"/>
    <x v="356"/>
    <n v="4"/>
    <x v="3"/>
    <n v="78857.77"/>
    <n v="126172.43"/>
    <n v="110400.87"/>
    <n v="176641.4"/>
    <n v="141943.98000000001"/>
    <n v="227110.37"/>
    <n v="189258.64"/>
    <n v="302813.83"/>
    <n v="236573.3"/>
    <n v="378517.28"/>
    <n v="268116.40000000002"/>
    <n v="428986.25"/>
    <n v="299659.51"/>
    <n v="479455.22"/>
  </r>
  <r>
    <n v="9"/>
    <s v="Region IX - West"/>
    <x v="50"/>
    <s v="AZ"/>
    <x v="357"/>
    <n v="1"/>
    <x v="0"/>
    <n v="88580.11"/>
    <n v="155015.20000000001"/>
    <n v="114777.22"/>
    <n v="200860.13"/>
    <n v="137407.85"/>
    <n v="240463.73"/>
    <n v="164002.48000000001"/>
    <n v="287004.34999999998"/>
    <n v="192906.38"/>
    <n v="337586.16"/>
    <n v="211393.9"/>
    <n v="369939.33"/>
    <n v="228922.96"/>
    <n v="400615.18"/>
  </r>
  <r>
    <n v="9"/>
    <s v="Region IX - West"/>
    <x v="50"/>
    <s v="AZ"/>
    <x v="357"/>
    <n v="2"/>
    <x v="1"/>
    <n v="77249.440000000002"/>
    <n v="135186.51999999999"/>
    <n v="101260.87"/>
    <n v="177206.52"/>
    <n v="123048.52"/>
    <n v="215334.91"/>
    <n v="150894.39000000001"/>
    <n v="264065.18"/>
    <n v="178980.68"/>
    <n v="313216.19"/>
    <n v="197203.57"/>
    <n v="345106.26"/>
    <n v="214090.42"/>
    <n v="374658.23"/>
  </r>
  <r>
    <n v="9"/>
    <s v="Region IX - West"/>
    <x v="50"/>
    <s v="AZ"/>
    <x v="357"/>
    <n v="3"/>
    <x v="2"/>
    <n v="66979.350000000006"/>
    <n v="117213.86"/>
    <n v="91139.49"/>
    <n v="159494.10999999999"/>
    <n v="115141.63"/>
    <n v="201497.86"/>
    <n v="151509.62"/>
    <n v="265141.84000000003"/>
    <n v="187599.56"/>
    <n v="328299.23"/>
    <n v="211262.3"/>
    <n v="369709.03"/>
    <n v="234607.27"/>
    <n v="410562.73"/>
  </r>
  <r>
    <n v="9"/>
    <s v="Region IX - West"/>
    <x v="50"/>
    <s v="AZ"/>
    <x v="357"/>
    <n v="4"/>
    <x v="3"/>
    <n v="75130.679999999993"/>
    <n v="120209.09"/>
    <n v="105182.95"/>
    <n v="168292.72"/>
    <n v="135235.22"/>
    <n v="216376.35"/>
    <n v="180313.63"/>
    <n v="288501.81"/>
    <n v="225392.03"/>
    <n v="360627.26"/>
    <n v="255444.3"/>
    <n v="408710.89"/>
    <n v="285496.57"/>
    <n v="456794.53"/>
  </r>
  <r>
    <n v="9"/>
    <s v="Region IX - West"/>
    <x v="50"/>
    <s v="AZ"/>
    <x v="358"/>
    <n v="1"/>
    <x v="0"/>
    <n v="86769.44"/>
    <n v="151846.51999999999"/>
    <n v="112377.95"/>
    <n v="196661.42"/>
    <n v="134497.53"/>
    <n v="235370.67"/>
    <n v="160470.95000000001"/>
    <n v="280824.17"/>
    <n v="188710.09"/>
    <n v="330242.65999999997"/>
    <n v="206771.84"/>
    <n v="361850.72"/>
    <n v="223872.1"/>
    <n v="391776.17"/>
  </r>
  <r>
    <n v="9"/>
    <s v="Region IX - West"/>
    <x v="50"/>
    <s v="AZ"/>
    <x v="358"/>
    <n v="2"/>
    <x v="1"/>
    <n v="75906.05"/>
    <n v="132835.59"/>
    <n v="99418.98"/>
    <n v="173983.22"/>
    <n v="120730.34"/>
    <n v="211278.1"/>
    <n v="147903.4"/>
    <n v="258830.95"/>
    <n v="175358.65"/>
    <n v="306877.64"/>
    <n v="193166.68"/>
    <n v="338041.68"/>
    <n v="209651.21"/>
    <n v="366889.62"/>
  </r>
  <r>
    <n v="9"/>
    <s v="Region IX - West"/>
    <x v="50"/>
    <s v="AZ"/>
    <x v="358"/>
    <n v="3"/>
    <x v="2"/>
    <n v="65995.199999999997"/>
    <n v="115491.6"/>
    <n v="89870.2"/>
    <n v="157272.85999999999"/>
    <n v="113593.72"/>
    <n v="198789.01"/>
    <n v="149528.73000000001"/>
    <n v="261675.28"/>
    <n v="185197.16"/>
    <n v="324095.03000000003"/>
    <n v="208595.27"/>
    <n v="365041.73"/>
    <n v="231688.72"/>
    <n v="405455.26"/>
  </r>
  <r>
    <n v="9"/>
    <s v="Region IX - West"/>
    <x v="50"/>
    <s v="AZ"/>
    <x v="358"/>
    <n v="4"/>
    <x v="3"/>
    <n v="73561.58"/>
    <n v="117698.52"/>
    <n v="102986.21"/>
    <n v="164777.93"/>
    <n v="132410.84"/>
    <n v="211857.34"/>
    <n v="176547.78"/>
    <n v="282476.46000000002"/>
    <n v="220684.73"/>
    <n v="353095.57"/>
    <n v="250109.36"/>
    <n v="400174.98"/>
    <n v="279533.99"/>
    <n v="447254.39"/>
  </r>
  <r>
    <n v="9"/>
    <s v="Region IX - West"/>
    <x v="50"/>
    <s v="AZ"/>
    <x v="359"/>
    <n v="1"/>
    <x v="0"/>
    <n v="91986.19"/>
    <n v="160975.82999999999"/>
    <n v="119197.73"/>
    <n v="208596.03"/>
    <n v="142705.04"/>
    <n v="249733.82"/>
    <n v="170332.69"/>
    <n v="298082.2"/>
    <n v="200357.89"/>
    <n v="350626.31"/>
    <n v="219562.71"/>
    <n v="384234.75"/>
    <n v="237775.23"/>
    <n v="416106.65"/>
  </r>
  <r>
    <n v="9"/>
    <s v="Region IX - West"/>
    <x v="50"/>
    <s v="AZ"/>
    <x v="359"/>
    <n v="2"/>
    <x v="1"/>
    <n v="80188.27"/>
    <n v="140329.47"/>
    <n v="105124.01"/>
    <n v="183967.02"/>
    <n v="127753.58"/>
    <n v="223568.77"/>
    <n v="156684.04999999999"/>
    <n v="274197.09000000003"/>
    <n v="185857.94"/>
    <n v="325251.39"/>
    <n v="204787.21"/>
    <n v="358377.63"/>
    <n v="222331.04"/>
    <n v="389079.32"/>
  </r>
  <r>
    <n v="9"/>
    <s v="Region IX - West"/>
    <x v="50"/>
    <s v="AZ"/>
    <x v="359"/>
    <n v="3"/>
    <x v="2"/>
    <n v="69503.27"/>
    <n v="121630.73"/>
    <n v="94564.47"/>
    <n v="165487.82"/>
    <n v="119461.15"/>
    <n v="209057"/>
    <n v="157185.98000000001"/>
    <n v="275075.46000000002"/>
    <n v="194621.3"/>
    <n v="340587.27"/>
    <n v="219164.58"/>
    <n v="383538.01"/>
    <n v="243376.99"/>
    <n v="425909.73"/>
  </r>
  <r>
    <n v="9"/>
    <s v="Region IX - West"/>
    <x v="50"/>
    <s v="AZ"/>
    <x v="359"/>
    <n v="4"/>
    <x v="3"/>
    <n v="78024.06"/>
    <n v="124838.5"/>
    <n v="109233.69"/>
    <n v="174773.9"/>
    <n v="140443.31"/>
    <n v="224709.31"/>
    <n v="187257.75"/>
    <n v="299612.40999999997"/>
    <n v="234072.19"/>
    <n v="374515.51"/>
    <n v="265281.81"/>
    <n v="424450.91"/>
    <n v="296491.44"/>
    <n v="474386.31"/>
  </r>
  <r>
    <n v="9"/>
    <s v="Region IX - West"/>
    <x v="50"/>
    <s v="AZ"/>
    <x v="360"/>
    <n v="1"/>
    <x v="0"/>
    <n v="87674.78"/>
    <n v="153430.85999999999"/>
    <n v="113577.58"/>
    <n v="198760.77"/>
    <n v="135952.68"/>
    <n v="237917.2"/>
    <n v="162236.72"/>
    <n v="283914.25"/>
    <n v="190808.23"/>
    <n v="333914.40000000002"/>
    <n v="209082.87"/>
    <n v="365895.02"/>
    <n v="226397.52"/>
    <n v="396195.66"/>
  </r>
  <r>
    <n v="9"/>
    <s v="Region IX - West"/>
    <x v="50"/>
    <s v="AZ"/>
    <x v="360"/>
    <n v="2"/>
    <x v="1"/>
    <n v="76577.740000000005"/>
    <n v="134011.04999999999"/>
    <n v="100339.93"/>
    <n v="175594.87"/>
    <n v="121889.43"/>
    <n v="213306.5"/>
    <n v="149398.89000000001"/>
    <n v="261448.06"/>
    <n v="177169.66"/>
    <n v="310046.90999999997"/>
    <n v="195185.12"/>
    <n v="341573.96"/>
    <n v="211870.81"/>
    <n v="370773.92"/>
  </r>
  <r>
    <n v="9"/>
    <s v="Region IX - West"/>
    <x v="50"/>
    <s v="AZ"/>
    <x v="360"/>
    <n v="3"/>
    <x v="2"/>
    <n v="66487.27"/>
    <n v="116352.73"/>
    <n v="90504.85"/>
    <n v="158383.48000000001"/>
    <n v="114367.67999999999"/>
    <n v="200143.43"/>
    <n v="150519.18"/>
    <n v="263408.56"/>
    <n v="186398.36"/>
    <n v="326197.12"/>
    <n v="209928.79"/>
    <n v="367375.38"/>
    <n v="233148"/>
    <n v="408008.99"/>
  </r>
  <r>
    <n v="9"/>
    <s v="Region IX - West"/>
    <x v="50"/>
    <s v="AZ"/>
    <x v="360"/>
    <n v="4"/>
    <x v="3"/>
    <n v="74346.13"/>
    <n v="118953.8"/>
    <n v="104084.58"/>
    <n v="166535.32"/>
    <n v="133823.03"/>
    <n v="214116.85"/>
    <n v="178430.7"/>
    <n v="285489.13"/>
    <n v="223038.38"/>
    <n v="356861.41"/>
    <n v="252776.83"/>
    <n v="404442.93"/>
    <n v="282515.28000000003"/>
    <n v="452024.45"/>
  </r>
  <r>
    <n v="9"/>
    <s v="Region IX - West"/>
    <x v="51"/>
    <s v="CA"/>
    <x v="361"/>
    <n v="1"/>
    <x v="0"/>
    <n v="114334.59"/>
    <n v="200085.53"/>
    <n v="148037.82999999999"/>
    <n v="259066.2"/>
    <n v="177147.3"/>
    <n v="310007.78000000003"/>
    <n v="211312.63"/>
    <n v="369797.11"/>
    <n v="248466.25"/>
    <n v="434815.94"/>
    <n v="272229.24"/>
    <n v="476401.17"/>
    <n v="294707.99"/>
    <n v="515738.99"/>
  </r>
  <r>
    <n v="9"/>
    <s v="Region IX - West"/>
    <x v="51"/>
    <s v="CA"/>
    <x v="361"/>
    <n v="2"/>
    <x v="1"/>
    <n v="100200.53"/>
    <n v="175350.93"/>
    <n v="131177.24"/>
    <n v="229560.16"/>
    <n v="159235.16"/>
    <n v="278661.53000000003"/>
    <n v="194961.3"/>
    <n v="341182.27"/>
    <n v="231095.02"/>
    <n v="404416.28"/>
    <n v="254527.9"/>
    <n v="445423.83"/>
    <n v="276205.55"/>
    <n v="483359.71"/>
  </r>
  <r>
    <n v="9"/>
    <s v="Region IX - West"/>
    <x v="51"/>
    <s v="CA"/>
    <x v="361"/>
    <n v="3"/>
    <x v="2"/>
    <n v="87255.49"/>
    <n v="152697.10999999999"/>
    <n v="118874.98"/>
    <n v="208031.21"/>
    <n v="150297.37"/>
    <n v="263020.40000000002"/>
    <n v="197885.98"/>
    <n v="346300.47"/>
    <n v="245127.75"/>
    <n v="428973.57"/>
    <n v="276126.77"/>
    <n v="483221.85"/>
    <n v="306729.39"/>
    <n v="536776.43000000005"/>
  </r>
  <r>
    <n v="9"/>
    <s v="Region IX - West"/>
    <x v="51"/>
    <s v="CA"/>
    <x v="361"/>
    <n v="4"/>
    <x v="3"/>
    <n v="96905.279999999999"/>
    <n v="155048.45000000001"/>
    <n v="135667.39000000001"/>
    <n v="217067.83"/>
    <n v="174429.5"/>
    <n v="279087.21000000002"/>
    <n v="232572.67"/>
    <n v="372116.28"/>
    <n v="290715.84000000003"/>
    <n v="465145.35"/>
    <n v="329477.95"/>
    <n v="527164.73"/>
    <n v="368240.06"/>
    <n v="589184.11"/>
  </r>
  <r>
    <n v="9"/>
    <s v="Region IX - West"/>
    <x v="51"/>
    <s v="CA"/>
    <x v="362"/>
    <n v="1"/>
    <x v="0"/>
    <n v="124122.27"/>
    <n v="217213.98"/>
    <n v="160543.35999999999"/>
    <n v="280950.89"/>
    <n v="191992.02"/>
    <n v="335986.04"/>
    <n v="228837.54"/>
    <n v="400465.69"/>
    <n v="268938.69"/>
    <n v="470642.7"/>
    <n v="294585.02"/>
    <n v="515523.79"/>
    <n v="318765.92"/>
    <n v="557840.36"/>
  </r>
  <r>
    <n v="9"/>
    <s v="Region IX - West"/>
    <x v="51"/>
    <s v="CA"/>
    <x v="362"/>
    <n v="2"/>
    <x v="1"/>
    <n v="109521.11"/>
    <n v="191661.94"/>
    <n v="143125.39000000001"/>
    <n v="250469.44"/>
    <n v="173487.74"/>
    <n v="303603.53999999998"/>
    <n v="211945.66"/>
    <n v="370904.9"/>
    <n v="250993.2"/>
    <n v="439238.1"/>
    <n v="276298.51"/>
    <n v="483522.4"/>
    <n v="299651.83"/>
    <n v="524390.68999999994"/>
  </r>
  <r>
    <n v="9"/>
    <s v="Region IX - West"/>
    <x v="51"/>
    <s v="CA"/>
    <x v="362"/>
    <n v="3"/>
    <x v="2"/>
    <n v="95938.53"/>
    <n v="167892.42"/>
    <n v="130922.71"/>
    <n v="229114.74"/>
    <n v="165703.28"/>
    <n v="289980.74"/>
    <n v="218344.2"/>
    <n v="382102.36"/>
    <n v="270626.82"/>
    <n v="473596.93"/>
    <n v="304970.02"/>
    <n v="533697.53"/>
    <n v="338903.72"/>
    <n v="593081.51"/>
  </r>
  <r>
    <n v="9"/>
    <s v="Region IX - West"/>
    <x v="51"/>
    <s v="CA"/>
    <x v="362"/>
    <n v="4"/>
    <x v="3"/>
    <n v="105095.8"/>
    <n v="168153.29"/>
    <n v="147134.13"/>
    <n v="235414.61"/>
    <n v="189172.45"/>
    <n v="302675.92"/>
    <n v="252229.93"/>
    <n v="403567.9"/>
    <n v="315287.40999999997"/>
    <n v="504459.87"/>
    <n v="357325.74"/>
    <n v="571721.18999999994"/>
    <n v="399364.06"/>
    <n v="638982.5"/>
  </r>
  <r>
    <n v="9"/>
    <s v="Region IX - West"/>
    <x v="51"/>
    <s v="CA"/>
    <x v="363"/>
    <n v="1"/>
    <x v="0"/>
    <n v="121225.87"/>
    <n v="212145.28"/>
    <n v="156952.79999999999"/>
    <n v="274667.40000000002"/>
    <n v="187809.75"/>
    <n v="328667.06"/>
    <n v="224023.05"/>
    <n v="392040.34"/>
    <n v="263405.28999999998"/>
    <n v="460959.25"/>
    <n v="288593.59000000003"/>
    <n v="505038.78"/>
    <n v="312416.96000000002"/>
    <n v="546729.68000000005"/>
  </r>
  <r>
    <n v="9"/>
    <s v="Region IX - West"/>
    <x v="51"/>
    <s v="CA"/>
    <x v="363"/>
    <n v="2"/>
    <x v="1"/>
    <n v="106274.15"/>
    <n v="185979.76"/>
    <n v="139116.79999999999"/>
    <n v="243454.4"/>
    <n v="168861.36"/>
    <n v="295507.38"/>
    <n v="206725.77"/>
    <n v="361770.1"/>
    <n v="245029.11"/>
    <n v="428800.94"/>
    <n v="269868.21000000002"/>
    <n v="472269.36"/>
    <n v="292844.13"/>
    <n v="512477.23"/>
  </r>
  <r>
    <n v="9"/>
    <s v="Region IX - West"/>
    <x v="51"/>
    <s v="CA"/>
    <x v="363"/>
    <n v="3"/>
    <x v="2"/>
    <n v="92570.57"/>
    <n v="161998.49"/>
    <n v="126126.17"/>
    <n v="220720.8"/>
    <n v="159473.28"/>
    <n v="279078.24"/>
    <n v="209975.3"/>
    <n v="367456.77"/>
    <n v="260110.4"/>
    <n v="455193.2"/>
    <n v="293009.65000000002"/>
    <n v="512766.88"/>
    <n v="325489.56"/>
    <n v="569606.73"/>
  </r>
  <r>
    <n v="9"/>
    <s v="Region IX - West"/>
    <x v="51"/>
    <s v="CA"/>
    <x v="363"/>
    <n v="4"/>
    <x v="3"/>
    <n v="102741.2"/>
    <n v="164385.93"/>
    <n v="143837.69"/>
    <n v="230140.3"/>
    <n v="184934.17"/>
    <n v="295894.67"/>
    <n v="246578.89"/>
    <n v="394526.23"/>
    <n v="308223.61"/>
    <n v="493157.79"/>
    <n v="349320.09"/>
    <n v="558912.16"/>
    <n v="390416.58"/>
    <n v="624666.53"/>
  </r>
  <r>
    <n v="9"/>
    <s v="Region IX - West"/>
    <x v="51"/>
    <s v="CA"/>
    <x v="364"/>
    <n v="1"/>
    <x v="0"/>
    <n v="114571.98"/>
    <n v="200500.97"/>
    <n v="148259.63"/>
    <n v="259454.36"/>
    <n v="177351.44"/>
    <n v="310365.02"/>
    <n v="211462.65"/>
    <n v="370059.64"/>
    <n v="248574.26"/>
    <n v="435004.95"/>
    <n v="272309.42"/>
    <n v="476541.49"/>
    <n v="294721.25"/>
    <n v="515762.19"/>
  </r>
  <r>
    <n v="9"/>
    <s v="Region IX - West"/>
    <x v="51"/>
    <s v="CA"/>
    <x v="364"/>
    <n v="2"/>
    <x v="1"/>
    <n v="100788.42"/>
    <n v="176379.74"/>
    <n v="131817.07"/>
    <n v="230679.87"/>
    <n v="159883.4"/>
    <n v="279795.94"/>
    <n v="195516.72"/>
    <n v="342154.26"/>
    <n v="231633.72"/>
    <n v="405359.01"/>
    <n v="255046.96"/>
    <n v="446332.18"/>
    <n v="276677.53999999998"/>
    <n v="484185.7"/>
  </r>
  <r>
    <n v="9"/>
    <s v="Region IX - West"/>
    <x v="51"/>
    <s v="CA"/>
    <x v="364"/>
    <n v="3"/>
    <x v="2"/>
    <n v="88057.16"/>
    <n v="154100.01999999999"/>
    <n v="120078.7"/>
    <n v="210137.72"/>
    <n v="151908.03"/>
    <n v="265839.05"/>
    <n v="200095.78"/>
    <n v="350167.61"/>
    <n v="247945.28"/>
    <n v="433904.23"/>
    <n v="279361.73"/>
    <n v="488883.03"/>
    <n v="310391.62"/>
    <n v="543185.34"/>
  </r>
  <r>
    <n v="9"/>
    <s v="Region IX - West"/>
    <x v="51"/>
    <s v="CA"/>
    <x v="364"/>
    <n v="4"/>
    <x v="3"/>
    <n v="97052.73"/>
    <n v="155284.38"/>
    <n v="135873.82999999999"/>
    <n v="217398.13"/>
    <n v="174694.92"/>
    <n v="279511.88"/>
    <n v="232926.56"/>
    <n v="372682.51"/>
    <n v="291158.2"/>
    <n v="465853.13"/>
    <n v="329979.3"/>
    <n v="527966.89"/>
    <n v="368800.39"/>
    <n v="590080.64"/>
  </r>
  <r>
    <n v="9"/>
    <s v="Region IX - West"/>
    <x v="51"/>
    <s v="CA"/>
    <x v="365"/>
    <n v="1"/>
    <x v="0"/>
    <n v="118215.46"/>
    <n v="206877.06"/>
    <n v="152901.97"/>
    <n v="267578.45"/>
    <n v="182852.79"/>
    <n v="319992.39"/>
    <n v="217942.9"/>
    <n v="381400.08"/>
    <n v="256133.81"/>
    <n v="448234.17"/>
    <n v="280558.45"/>
    <n v="490977.28000000003"/>
    <n v="303586.82"/>
    <n v="531276.93000000005"/>
  </r>
  <r>
    <n v="9"/>
    <s v="Region IX - West"/>
    <x v="51"/>
    <s v="CA"/>
    <x v="365"/>
    <n v="2"/>
    <x v="1"/>
    <n v="104315.16"/>
    <n v="182551.52"/>
    <n v="136320.06"/>
    <n v="238560.11"/>
    <n v="165236.72"/>
    <n v="289164.25"/>
    <n v="201861.84"/>
    <n v="353258.21"/>
    <n v="239049.71"/>
    <n v="418336.99"/>
    <n v="263149.69"/>
    <n v="460511.96"/>
    <n v="285390.2"/>
    <n v="499432.84"/>
  </r>
  <r>
    <n v="9"/>
    <s v="Region IX - West"/>
    <x v="51"/>
    <s v="CA"/>
    <x v="365"/>
    <n v="3"/>
    <x v="2"/>
    <n v="91382.75"/>
    <n v="159919.82"/>
    <n v="124707.41"/>
    <n v="218237.96"/>
    <n v="157838.22"/>
    <n v="276216.88"/>
    <n v="207981.95"/>
    <n v="363968.41"/>
    <n v="257784.56"/>
    <n v="451122.98"/>
    <n v="290499"/>
    <n v="508373.25"/>
    <n v="322823.59000000003"/>
    <n v="564941.29"/>
  </r>
  <r>
    <n v="9"/>
    <s v="Region IX - West"/>
    <x v="51"/>
    <s v="CA"/>
    <x v="365"/>
    <n v="4"/>
    <x v="3"/>
    <n v="100093.59"/>
    <n v="160149.74"/>
    <n v="140131.01999999999"/>
    <n v="224209.64"/>
    <n v="180168.46"/>
    <n v="288269.53999999998"/>
    <n v="240224.61"/>
    <n v="384359.38"/>
    <n v="300280.76"/>
    <n v="480449.23"/>
    <n v="340318.2"/>
    <n v="544509.13"/>
    <n v="380355.63"/>
    <n v="608569.02"/>
  </r>
  <r>
    <n v="9"/>
    <s v="Region IX - West"/>
    <x v="51"/>
    <s v="CA"/>
    <x v="366"/>
    <n v="1"/>
    <x v="0"/>
    <n v="119947"/>
    <n v="209907.25"/>
    <n v="155227.29"/>
    <n v="271647.76"/>
    <n v="185695.06"/>
    <n v="324966.34999999998"/>
    <n v="221424.42"/>
    <n v="387492.73"/>
    <n v="260294.08"/>
    <n v="455514.64"/>
    <n v="285153.78000000003"/>
    <n v="499019.11"/>
    <n v="308633.25"/>
    <n v="540108.18000000005"/>
  </r>
  <r>
    <n v="9"/>
    <s v="Region IX - West"/>
    <x v="51"/>
    <s v="CA"/>
    <x v="366"/>
    <n v="2"/>
    <x v="1"/>
    <n v="105462.58"/>
    <n v="184559.51"/>
    <n v="137948.67000000001"/>
    <n v="241410.16"/>
    <n v="167338.81"/>
    <n v="292842.92"/>
    <n v="204667.68"/>
    <n v="358168.43"/>
    <n v="242492.16"/>
    <n v="424361.28"/>
    <n v="267013.56"/>
    <n v="467273.73"/>
    <n v="289672.06"/>
    <n v="506926.11"/>
  </r>
  <r>
    <n v="9"/>
    <s v="Region IX - West"/>
    <x v="51"/>
    <s v="CA"/>
    <x v="366"/>
    <n v="3"/>
    <x v="2"/>
    <n v="92099.68"/>
    <n v="161174.44"/>
    <n v="125575.45"/>
    <n v="219757.04"/>
    <n v="158849.24"/>
    <n v="277986.17"/>
    <n v="209226.23"/>
    <n v="366145.91"/>
    <n v="259247.78"/>
    <n v="453683.62"/>
    <n v="292087.7"/>
    <n v="511153.48"/>
    <n v="324521.40000000002"/>
    <n v="567912.43999999994"/>
  </r>
  <r>
    <n v="9"/>
    <s v="Region IX - West"/>
    <x v="51"/>
    <s v="CA"/>
    <x v="366"/>
    <n v="4"/>
    <x v="3"/>
    <n v="101613.53"/>
    <n v="162581.66"/>
    <n v="142258.95000000001"/>
    <n v="227614.32"/>
    <n v="182904.36"/>
    <n v="292646.98"/>
    <n v="243872.48"/>
    <n v="390195.97"/>
    <n v="304840.59999999998"/>
    <n v="487744.97"/>
    <n v="345486.01"/>
    <n v="552777.63"/>
    <n v="386131.43"/>
    <n v="617810.29"/>
  </r>
  <r>
    <n v="9"/>
    <s v="Region IX - West"/>
    <x v="51"/>
    <s v="CA"/>
    <x v="367"/>
    <n v="1"/>
    <x v="0"/>
    <n v="115002.52"/>
    <n v="201254.42"/>
    <n v="149015.65"/>
    <n v="260777.39"/>
    <n v="178398.32"/>
    <n v="312197.06"/>
    <n v="212928.37"/>
    <n v="372624.64000000001"/>
    <n v="250456.37"/>
    <n v="438298.64"/>
    <n v="274460.08"/>
    <n v="480305.14"/>
    <n v="297220.15000000002"/>
    <n v="520135.26"/>
  </r>
  <r>
    <n v="9"/>
    <s v="Region IX - West"/>
    <x v="51"/>
    <s v="CA"/>
    <x v="367"/>
    <n v="2"/>
    <x v="1"/>
    <n v="100284.33"/>
    <n v="175497.57"/>
    <n v="131458.34"/>
    <n v="230052.09"/>
    <n v="159746"/>
    <n v="279555.5"/>
    <n v="195901.35"/>
    <n v="342827.37"/>
    <n v="232367.32"/>
    <n v="406642.81"/>
    <n v="256027.28"/>
    <n v="448047.74"/>
    <n v="277953.14"/>
    <n v="486417.99"/>
  </r>
  <r>
    <n v="9"/>
    <s v="Region IX - West"/>
    <x v="51"/>
    <s v="CA"/>
    <x v="367"/>
    <n v="3"/>
    <x v="2"/>
    <n v="86945.9"/>
    <n v="152155.32"/>
    <n v="118305.9"/>
    <n v="207035.32"/>
    <n v="149460.66"/>
    <n v="261556.15"/>
    <n v="196666.63"/>
    <n v="344166.6"/>
    <n v="243511.42"/>
    <n v="426144.98"/>
    <n v="274225.31"/>
    <n v="479894.29"/>
    <n v="304526.43"/>
    <n v="532921.24"/>
  </r>
  <r>
    <n v="9"/>
    <s v="Region IX - West"/>
    <x v="51"/>
    <s v="CA"/>
    <x v="367"/>
    <n v="4"/>
    <x v="3"/>
    <n v="97542.37"/>
    <n v="156067.79"/>
    <n v="136559.32"/>
    <n v="218494.91"/>
    <n v="175576.26"/>
    <n v="280922.03000000003"/>
    <n v="234101.68"/>
    <n v="374562.7"/>
    <n v="292627.11"/>
    <n v="468203.38"/>
    <n v="331644.05"/>
    <n v="530630.49"/>
    <n v="370661"/>
    <n v="593057.61"/>
  </r>
  <r>
    <n v="9"/>
    <s v="Region IX - West"/>
    <x v="51"/>
    <s v="CA"/>
    <x v="368"/>
    <n v="1"/>
    <x v="0"/>
    <n v="124337.54"/>
    <n v="217590.7"/>
    <n v="160921.37"/>
    <n v="281612.39"/>
    <n v="192515.46"/>
    <n v="336902.05"/>
    <n v="229570.39"/>
    <n v="401748.18"/>
    <n v="269879.74"/>
    <n v="472289.54"/>
    <n v="295660.34000000003"/>
    <n v="517405.59"/>
    <n v="320015.35999999999"/>
    <n v="560026.88"/>
  </r>
  <r>
    <n v="9"/>
    <s v="Region IX - West"/>
    <x v="51"/>
    <s v="CA"/>
    <x v="368"/>
    <n v="2"/>
    <x v="1"/>
    <n v="109269.06"/>
    <n v="191220.85"/>
    <n v="142946.01999999999"/>
    <n v="250155.54"/>
    <n v="173419.04"/>
    <n v="303483.32"/>
    <n v="212137.97"/>
    <n v="371241.45"/>
    <n v="251360"/>
    <n v="439880"/>
    <n v="276788.65999999997"/>
    <n v="484380.15999999997"/>
    <n v="300289.62"/>
    <n v="525506.82999999996"/>
  </r>
  <r>
    <n v="9"/>
    <s v="Region IX - West"/>
    <x v="51"/>
    <s v="CA"/>
    <x v="368"/>
    <n v="3"/>
    <x v="2"/>
    <n v="95382.9"/>
    <n v="166920.07"/>
    <n v="130036.31"/>
    <n v="227563.54"/>
    <n v="164479.59"/>
    <n v="287839.28000000003"/>
    <n v="216629.63"/>
    <n v="379101.85"/>
    <n v="268409.89"/>
    <n v="469717.3"/>
    <n v="302401.8"/>
    <n v="529203.16"/>
    <n v="335971.12"/>
    <n v="587949.44999999995"/>
  </r>
  <r>
    <n v="9"/>
    <s v="Region IX - West"/>
    <x v="51"/>
    <s v="CA"/>
    <x v="368"/>
    <n v="4"/>
    <x v="3"/>
    <n v="105340.62"/>
    <n v="168544.99"/>
    <n v="147476.87"/>
    <n v="235962.99"/>
    <n v="189613.11"/>
    <n v="303380.99"/>
    <n v="252817.49"/>
    <n v="404507.98"/>
    <n v="316021.86"/>
    <n v="505634.98"/>
    <n v="358158.11"/>
    <n v="573052.98"/>
    <n v="400294.35"/>
    <n v="640470.97"/>
  </r>
  <r>
    <n v="9"/>
    <s v="Region IX - West"/>
    <x v="51"/>
    <s v="CA"/>
    <x v="369"/>
    <n v="1"/>
    <x v="0"/>
    <n v="115771.72"/>
    <n v="202600.51"/>
    <n v="149911.21"/>
    <n v="262344.62"/>
    <n v="179398.09"/>
    <n v="313946.65000000002"/>
    <n v="214011.29"/>
    <n v="374519.75"/>
    <n v="251649.46"/>
    <n v="440386.56"/>
    <n v="275722.52"/>
    <n v="482514.41"/>
    <n v="298500.56"/>
    <n v="522375.97"/>
  </r>
  <r>
    <n v="9"/>
    <s v="Region IX - West"/>
    <x v="51"/>
    <s v="CA"/>
    <x v="369"/>
    <n v="2"/>
    <x v="1"/>
    <n v="101404.04"/>
    <n v="177457.06"/>
    <n v="132771.93"/>
    <n v="232350.88"/>
    <n v="161189.87"/>
    <n v="282082.28000000003"/>
    <n v="197389.68"/>
    <n v="345431.94"/>
    <n v="233991.11"/>
    <n v="409484.44"/>
    <n v="257728.6"/>
    <n v="451025.04"/>
    <n v="279692.28999999998"/>
    <n v="489461.5"/>
  </r>
  <r>
    <n v="9"/>
    <s v="Region IX - West"/>
    <x v="51"/>
    <s v="CA"/>
    <x v="369"/>
    <n v="3"/>
    <x v="2"/>
    <n v="88260.82"/>
    <n v="154456.44"/>
    <n v="120228.18"/>
    <n v="210399.32"/>
    <n v="151995.19"/>
    <n v="265991.58"/>
    <n v="200108.25"/>
    <n v="350189.43"/>
    <n v="247868.73"/>
    <n v="433770.27"/>
    <n v="279205.36"/>
    <n v="488609.38"/>
    <n v="310139.05"/>
    <n v="542743.32999999996"/>
  </r>
  <r>
    <n v="9"/>
    <s v="Region IX - West"/>
    <x v="51"/>
    <s v="CA"/>
    <x v="369"/>
    <n v="4"/>
    <x v="3"/>
    <n v="98131.26"/>
    <n v="157010.01"/>
    <n v="137383.76"/>
    <n v="219814.02"/>
    <n v="176636.26"/>
    <n v="282618.02"/>
    <n v="235515.02"/>
    <n v="376824.03"/>
    <n v="294393.77"/>
    <n v="471030.04"/>
    <n v="333646.27"/>
    <n v="533834.04"/>
    <n v="372898.78"/>
    <n v="596638.05000000005"/>
  </r>
  <r>
    <n v="9"/>
    <s v="Region IX - West"/>
    <x v="51"/>
    <s v="CA"/>
    <x v="370"/>
    <n v="1"/>
    <x v="0"/>
    <n v="121678.54"/>
    <n v="212937.44"/>
    <n v="157552.60999999999"/>
    <n v="275717.07"/>
    <n v="188537.32"/>
    <n v="329940.32"/>
    <n v="224905.93"/>
    <n v="393585.38"/>
    <n v="264454.36"/>
    <n v="462795.12"/>
    <n v="289749.11"/>
    <n v="507060.93"/>
    <n v="313679.68"/>
    <n v="548939.43000000005"/>
  </r>
  <r>
    <n v="9"/>
    <s v="Region IX - West"/>
    <x v="51"/>
    <s v="CA"/>
    <x v="370"/>
    <n v="2"/>
    <x v="1"/>
    <n v="106610"/>
    <n v="186567.49"/>
    <n v="139577.26999999999"/>
    <n v="244260.22"/>
    <n v="169440.91"/>
    <n v="296521.59000000003"/>
    <n v="207473.52"/>
    <n v="363078.65"/>
    <n v="245934.62"/>
    <n v="430385.58"/>
    <n v="270877.43"/>
    <n v="474035.5"/>
    <n v="293953.93"/>
    <n v="514419.38"/>
  </r>
  <r>
    <n v="9"/>
    <s v="Region IX - West"/>
    <x v="51"/>
    <s v="CA"/>
    <x v="370"/>
    <n v="3"/>
    <x v="2"/>
    <n v="92816.6"/>
    <n v="162429.04999999999"/>
    <n v="126443.49"/>
    <n v="221276.11"/>
    <n v="159860.26"/>
    <n v="279755.45"/>
    <n v="210470.52"/>
    <n v="368323.41"/>
    <n v="260711"/>
    <n v="456244.25"/>
    <n v="293676.40000000002"/>
    <n v="513933.7"/>
    <n v="326219.2"/>
    <n v="570883.6"/>
  </r>
  <r>
    <n v="9"/>
    <s v="Region IX - West"/>
    <x v="51"/>
    <s v="CA"/>
    <x v="370"/>
    <n v="4"/>
    <x v="3"/>
    <n v="103133.48"/>
    <n v="165013.57"/>
    <n v="144386.87"/>
    <n v="231019"/>
    <n v="185640.26"/>
    <n v="297024.42"/>
    <n v="247520.35"/>
    <n v="396032.56"/>
    <n v="309400.44"/>
    <n v="495040.71"/>
    <n v="350653.83"/>
    <n v="561046.13"/>
    <n v="391907.22"/>
    <n v="627051.56000000006"/>
  </r>
  <r>
    <n v="9"/>
    <s v="Region IX - West"/>
    <x v="51"/>
    <s v="CA"/>
    <x v="371"/>
    <n v="1"/>
    <x v="0"/>
    <n v="119199.93"/>
    <n v="208599.88"/>
    <n v="154175.54"/>
    <n v="269807.19"/>
    <n v="184376"/>
    <n v="322657.99"/>
    <n v="219758.67"/>
    <n v="384577.68"/>
    <n v="258267.96"/>
    <n v="451968.92"/>
    <n v="282896.21000000002"/>
    <n v="495068.37"/>
    <n v="306116.67"/>
    <n v="535704.17000000004"/>
  </r>
  <r>
    <n v="9"/>
    <s v="Region IX - West"/>
    <x v="51"/>
    <s v="CA"/>
    <x v="371"/>
    <n v="2"/>
    <x v="1"/>
    <n v="105182.82"/>
    <n v="184069.93"/>
    <n v="137454.28"/>
    <n v="240545"/>
    <n v="166611.89000000001"/>
    <n v="291570.8"/>
    <n v="203542.47"/>
    <n v="356199.33"/>
    <n v="241040.29"/>
    <n v="421820.51"/>
    <n v="265341.15999999997"/>
    <n v="464347.03"/>
    <n v="287767.13"/>
    <n v="503592.49"/>
  </r>
  <r>
    <n v="9"/>
    <s v="Region IX - West"/>
    <x v="51"/>
    <s v="CA"/>
    <x v="371"/>
    <n v="3"/>
    <x v="2"/>
    <n v="92142.05"/>
    <n v="161248.59"/>
    <n v="125743.29"/>
    <n v="220050.76"/>
    <n v="159149.06"/>
    <n v="278510.86"/>
    <n v="209708.99"/>
    <n v="366990.73"/>
    <n v="259924.94"/>
    <n v="454868.64"/>
    <n v="292910.84000000003"/>
    <n v="512593.96"/>
    <n v="325503.61"/>
    <n v="569631.31999999995"/>
  </r>
  <r>
    <n v="9"/>
    <s v="Region IX - West"/>
    <x v="51"/>
    <s v="CA"/>
    <x v="371"/>
    <n v="4"/>
    <x v="3"/>
    <n v="100927.29"/>
    <n v="161483.67000000001"/>
    <n v="141298.21"/>
    <n v="226077.13"/>
    <n v="181669.12"/>
    <n v="290670.59999999998"/>
    <n v="242225.5"/>
    <n v="387560.8"/>
    <n v="302781.87"/>
    <n v="484451"/>
    <n v="343152.79"/>
    <n v="549044.47"/>
    <n v="383523.7"/>
    <n v="613637.93999999994"/>
  </r>
  <r>
    <n v="9"/>
    <s v="Region IX - West"/>
    <x v="51"/>
    <s v="CA"/>
    <x v="372"/>
    <n v="1"/>
    <x v="0"/>
    <n v="114413.72"/>
    <n v="200224.01"/>
    <n v="148111.76999999999"/>
    <n v="259195.59"/>
    <n v="177215.35"/>
    <n v="310126.86"/>
    <n v="211362.64"/>
    <n v="369884.62"/>
    <n v="248502.26"/>
    <n v="434878.95"/>
    <n v="272255.96999999997"/>
    <n v="476447.95"/>
    <n v="294712.42"/>
    <n v="515746.73"/>
  </r>
  <r>
    <n v="9"/>
    <s v="Region IX - West"/>
    <x v="51"/>
    <s v="CA"/>
    <x v="372"/>
    <n v="2"/>
    <x v="1"/>
    <n v="100396.5"/>
    <n v="175693.87"/>
    <n v="131390.51999999999"/>
    <n v="229933.4"/>
    <n v="159451.24"/>
    <n v="279039.67"/>
    <n v="195146.44"/>
    <n v="341506.27"/>
    <n v="231274.59"/>
    <n v="404730.53"/>
    <n v="254700.93"/>
    <n v="445726.62"/>
    <n v="276362.88"/>
    <n v="483635.05"/>
  </r>
  <r>
    <n v="9"/>
    <s v="Region IX - West"/>
    <x v="51"/>
    <s v="CA"/>
    <x v="372"/>
    <n v="3"/>
    <x v="2"/>
    <n v="87522.71"/>
    <n v="153164.75"/>
    <n v="119276.22"/>
    <n v="208733.38"/>
    <n v="150834.26"/>
    <n v="263959.95"/>
    <n v="198622.58"/>
    <n v="347589.52"/>
    <n v="246066.93"/>
    <n v="430617.13"/>
    <n v="277205.09000000003"/>
    <n v="485108.91"/>
    <n v="307950.14"/>
    <n v="538912.74"/>
  </r>
  <r>
    <n v="9"/>
    <s v="Region IX - West"/>
    <x v="51"/>
    <s v="CA"/>
    <x v="372"/>
    <n v="4"/>
    <x v="3"/>
    <n v="96954.43"/>
    <n v="155127.09"/>
    <n v="135736.21"/>
    <n v="217177.93"/>
    <n v="174517.98"/>
    <n v="279228.77"/>
    <n v="232690.64"/>
    <n v="372305.03"/>
    <n v="290863.3"/>
    <n v="465381.28"/>
    <n v="329645.07"/>
    <n v="527432.12"/>
    <n v="368426.84"/>
    <n v="589482.96"/>
  </r>
  <r>
    <n v="9"/>
    <s v="Region IX - West"/>
    <x v="51"/>
    <s v="CA"/>
    <x v="373"/>
    <n v="1"/>
    <x v="0"/>
    <n v="114628.99"/>
    <n v="200600.73"/>
    <n v="148489.76999999999"/>
    <n v="259857.1"/>
    <n v="177738.79"/>
    <n v="311042.88"/>
    <n v="212095.49"/>
    <n v="371167.11"/>
    <n v="249443.31"/>
    <n v="436525.78"/>
    <n v="273331.28999999998"/>
    <n v="478329.76"/>
    <n v="295961.86"/>
    <n v="517933.25"/>
  </r>
  <r>
    <n v="9"/>
    <s v="Region IX - West"/>
    <x v="51"/>
    <s v="CA"/>
    <x v="373"/>
    <n v="2"/>
    <x v="1"/>
    <n v="100144.45"/>
    <n v="175252.78"/>
    <n v="131211.15"/>
    <n v="229619.51"/>
    <n v="159382.54"/>
    <n v="278919.44"/>
    <n v="195338.75"/>
    <n v="341842.82"/>
    <n v="231641.38"/>
    <n v="405372.42"/>
    <n v="255191.08"/>
    <n v="446584.39"/>
    <n v="277000.68"/>
    <n v="484751.18"/>
  </r>
  <r>
    <n v="9"/>
    <s v="Region IX - West"/>
    <x v="51"/>
    <s v="CA"/>
    <x v="373"/>
    <n v="3"/>
    <x v="2"/>
    <n v="86967.08"/>
    <n v="152192.4"/>
    <n v="118389.82"/>
    <n v="207182.18"/>
    <n v="149610.57"/>
    <n v="261818.49"/>
    <n v="196908.01"/>
    <n v="344589.01"/>
    <n v="243850"/>
    <n v="426737.49"/>
    <n v="274636.88"/>
    <n v="480614.54"/>
    <n v="305017.53000000003"/>
    <n v="533780.68999999994"/>
  </r>
  <r>
    <n v="9"/>
    <s v="Region IX - West"/>
    <x v="51"/>
    <s v="CA"/>
    <x v="373"/>
    <n v="4"/>
    <x v="3"/>
    <n v="97199.25"/>
    <n v="155518.79999999999"/>
    <n v="136078.95000000001"/>
    <n v="217726.32"/>
    <n v="174958.64"/>
    <n v="279933.84000000003"/>
    <n v="233278.19"/>
    <n v="373245.11"/>
    <n v="291597.74"/>
    <n v="466556.39"/>
    <n v="330477.44"/>
    <n v="528763.91"/>
    <n v="369357.14"/>
    <n v="590971.43000000005"/>
  </r>
  <r>
    <n v="9"/>
    <s v="Region IX - West"/>
    <x v="51"/>
    <s v="CA"/>
    <x v="374"/>
    <n v="1"/>
    <x v="0"/>
    <n v="135834.65"/>
    <n v="237710.64"/>
    <n v="175908.43"/>
    <n v="307839.76"/>
    <n v="210521.75"/>
    <n v="368413.06"/>
    <n v="251159.65"/>
    <n v="439529.38"/>
    <n v="295345.5"/>
    <n v="516854.63"/>
    <n v="323606.59999999998"/>
    <n v="566311.55000000005"/>
    <n v="350355.92"/>
    <n v="613122.86"/>
  </r>
  <r>
    <n v="9"/>
    <s v="Region IX - West"/>
    <x v="51"/>
    <s v="CA"/>
    <x v="374"/>
    <n v="2"/>
    <x v="1"/>
    <n v="118897.12"/>
    <n v="208069.96"/>
    <n v="155703.59"/>
    <n v="272481.28000000003"/>
    <n v="189056.78"/>
    <n v="330849.37"/>
    <n v="231565.07"/>
    <n v="405238.87"/>
    <n v="274528.74"/>
    <n v="480425.3"/>
    <n v="302394.25"/>
    <n v="529189.93999999994"/>
    <n v="328183.57"/>
    <n v="574321.25"/>
  </r>
  <r>
    <n v="9"/>
    <s v="Region IX - West"/>
    <x v="51"/>
    <s v="CA"/>
    <x v="374"/>
    <n v="3"/>
    <x v="2"/>
    <n v="103425.56"/>
    <n v="180994.73"/>
    <n v="140861.96"/>
    <n v="246508.43"/>
    <n v="178062.17"/>
    <n v="311608.8"/>
    <n v="234407.77"/>
    <n v="410213.59"/>
    <n v="290337.71999999997"/>
    <n v="508091.01"/>
    <n v="327030.58"/>
    <n v="572303.52"/>
    <n v="363248.42"/>
    <n v="635684.74"/>
  </r>
  <r>
    <n v="9"/>
    <s v="Region IX - West"/>
    <x v="51"/>
    <s v="CA"/>
    <x v="374"/>
    <n v="4"/>
    <x v="3"/>
    <n v="115148.45"/>
    <n v="184237.53"/>
    <n v="161207.84"/>
    <n v="257932.54"/>
    <n v="207267.22"/>
    <n v="331627.55"/>
    <n v="276356.28999999998"/>
    <n v="442170.07"/>
    <n v="345445.36"/>
    <n v="552712.59"/>
    <n v="391504.74"/>
    <n v="626407.6"/>
    <n v="437564.12"/>
    <n v="700102.61"/>
  </r>
  <r>
    <n v="9"/>
    <s v="Region IX - West"/>
    <x v="51"/>
    <s v="CA"/>
    <x v="375"/>
    <n v="1"/>
    <x v="0"/>
    <n v="135381.98000000001"/>
    <n v="236918.47"/>
    <n v="175308.62"/>
    <n v="306790.08"/>
    <n v="209794.17"/>
    <n v="367139.8"/>
    <n v="250276.77"/>
    <n v="437984.34"/>
    <n v="294296.43"/>
    <n v="515018.76"/>
    <n v="322451.08"/>
    <n v="564289.4"/>
    <n v="349093.21"/>
    <n v="610913.11"/>
  </r>
  <r>
    <n v="9"/>
    <s v="Region IX - West"/>
    <x v="51"/>
    <s v="CA"/>
    <x v="375"/>
    <n v="2"/>
    <x v="1"/>
    <n v="118561.27"/>
    <n v="207482.23"/>
    <n v="155243.12"/>
    <n v="271675.45"/>
    <n v="188477.24"/>
    <n v="329835.15999999997"/>
    <n v="230817.32"/>
    <n v="403930.32"/>
    <n v="273623.23"/>
    <n v="478840.66"/>
    <n v="301385.03000000003"/>
    <n v="527423.80000000005"/>
    <n v="327073.77"/>
    <n v="572379.1"/>
  </r>
  <r>
    <n v="9"/>
    <s v="Region IX - West"/>
    <x v="51"/>
    <s v="CA"/>
    <x v="375"/>
    <n v="3"/>
    <x v="2"/>
    <n v="103179.53"/>
    <n v="180564.17"/>
    <n v="140544.64000000001"/>
    <n v="245953.12"/>
    <n v="177675.19"/>
    <n v="310931.59000000003"/>
    <n v="233912.55"/>
    <n v="409346.96"/>
    <n v="289737.12"/>
    <n v="507039.96"/>
    <n v="326363.83"/>
    <n v="571136.69999999995"/>
    <n v="362518.79"/>
    <n v="634407.88"/>
  </r>
  <r>
    <n v="9"/>
    <s v="Region IX - West"/>
    <x v="51"/>
    <s v="CA"/>
    <x v="375"/>
    <n v="4"/>
    <x v="3"/>
    <n v="114756.18"/>
    <n v="183609.89"/>
    <n v="160658.65"/>
    <n v="257053.85"/>
    <n v="206561.12"/>
    <n v="330497.8"/>
    <n v="275414.83"/>
    <n v="440663.73"/>
    <n v="344268.54"/>
    <n v="550829.67000000004"/>
    <n v="390171.01"/>
    <n v="624273.62"/>
    <n v="436073.48"/>
    <n v="697717.58"/>
  </r>
  <r>
    <n v="9"/>
    <s v="Region IX - West"/>
    <x v="51"/>
    <s v="CA"/>
    <x v="376"/>
    <n v="1"/>
    <x v="0"/>
    <n v="114571.98"/>
    <n v="200500.97"/>
    <n v="148259.63"/>
    <n v="259454.36"/>
    <n v="177351.44"/>
    <n v="310365.02"/>
    <n v="211462.65"/>
    <n v="370059.64"/>
    <n v="248574.26"/>
    <n v="435004.95"/>
    <n v="272309.42"/>
    <n v="476541.49"/>
    <n v="294721.25"/>
    <n v="515762.19"/>
  </r>
  <r>
    <n v="9"/>
    <s v="Region IX - West"/>
    <x v="51"/>
    <s v="CA"/>
    <x v="376"/>
    <n v="2"/>
    <x v="1"/>
    <n v="100788.42"/>
    <n v="176379.74"/>
    <n v="131817.07"/>
    <n v="230679.87"/>
    <n v="159883.4"/>
    <n v="279795.94"/>
    <n v="195516.72"/>
    <n v="342154.26"/>
    <n v="231633.72"/>
    <n v="405359.01"/>
    <n v="255046.96"/>
    <n v="446332.18"/>
    <n v="276677.53999999998"/>
    <n v="484185.7"/>
  </r>
  <r>
    <n v="9"/>
    <s v="Region IX - West"/>
    <x v="51"/>
    <s v="CA"/>
    <x v="376"/>
    <n v="3"/>
    <x v="2"/>
    <n v="88057.16"/>
    <n v="154100.01999999999"/>
    <n v="120078.7"/>
    <n v="210137.72"/>
    <n v="151908.03"/>
    <n v="265839.05"/>
    <n v="200095.78"/>
    <n v="350167.61"/>
    <n v="247945.28"/>
    <n v="433904.23"/>
    <n v="279361.73"/>
    <n v="488883.03"/>
    <n v="310391.62"/>
    <n v="543185.34"/>
  </r>
  <r>
    <n v="9"/>
    <s v="Region IX - West"/>
    <x v="51"/>
    <s v="CA"/>
    <x v="376"/>
    <n v="4"/>
    <x v="3"/>
    <n v="97052.73"/>
    <n v="155284.38"/>
    <n v="135873.82999999999"/>
    <n v="217398.13"/>
    <n v="174694.92"/>
    <n v="279511.88"/>
    <n v="232926.56"/>
    <n v="372682.51"/>
    <n v="291158.2"/>
    <n v="465853.13"/>
    <n v="329979.3"/>
    <n v="527966.89"/>
    <n v="368800.39"/>
    <n v="590080.64"/>
  </r>
  <r>
    <n v="9"/>
    <s v="Region IX - West"/>
    <x v="51"/>
    <s v="CA"/>
    <x v="377"/>
    <n v="1"/>
    <x v="0"/>
    <n v="133197.76999999999"/>
    <n v="233096.1"/>
    <n v="172383.47"/>
    <n v="301671.08"/>
    <n v="206224.32"/>
    <n v="360892.55"/>
    <n v="245912.36"/>
    <n v="430346.63"/>
    <n v="289087.08"/>
    <n v="505902.39"/>
    <n v="316700.23"/>
    <n v="554225.39"/>
    <n v="342784.05"/>
    <n v="599872.09"/>
  </r>
  <r>
    <n v="9"/>
    <s v="Region IX - West"/>
    <x v="51"/>
    <s v="CA"/>
    <x v="377"/>
    <n v="2"/>
    <x v="1"/>
    <n v="117078"/>
    <n v="204886.5"/>
    <n v="153154.04"/>
    <n v="268019.56"/>
    <n v="185795.59"/>
    <n v="325142.28000000003"/>
    <n v="227263.73"/>
    <n v="397711.52"/>
    <n v="269275.26"/>
    <n v="471231.71"/>
    <n v="296511.92"/>
    <n v="518895.86"/>
    <n v="321682.09000000003"/>
    <n v="562943.65"/>
  </r>
  <r>
    <n v="9"/>
    <s v="Region IX - West"/>
    <x v="51"/>
    <s v="CA"/>
    <x v="377"/>
    <n v="3"/>
    <x v="2"/>
    <n v="102216.56"/>
    <n v="178878.99"/>
    <n v="139359.26999999999"/>
    <n v="243878.73"/>
    <n v="176277.19"/>
    <n v="308485.09000000003"/>
    <n v="232173.03"/>
    <n v="406302.81"/>
    <n v="287673.3"/>
    <n v="503428.27"/>
    <n v="324108.36"/>
    <n v="567189.63"/>
    <n v="360091.34"/>
    <n v="630159.84"/>
  </r>
  <r>
    <n v="9"/>
    <s v="Region IX - West"/>
    <x v="51"/>
    <s v="CA"/>
    <x v="377"/>
    <n v="4"/>
    <x v="3"/>
    <n v="112843.95"/>
    <n v="180550.33"/>
    <n v="157981.54"/>
    <n v="252770.46"/>
    <n v="203119.12"/>
    <n v="324990.59000000003"/>
    <n v="270825.49"/>
    <n v="433320.79"/>
    <n v="338531.86"/>
    <n v="541650.99"/>
    <n v="383669.44"/>
    <n v="613871.12"/>
    <n v="428807.03"/>
    <n v="686091.25"/>
  </r>
  <r>
    <n v="9"/>
    <s v="Region IX - West"/>
    <x v="51"/>
    <s v="CA"/>
    <x v="378"/>
    <n v="1"/>
    <x v="0"/>
    <n v="115239.92"/>
    <n v="201669.86"/>
    <n v="149237.46"/>
    <n v="261165.55"/>
    <n v="178602.46"/>
    <n v="312554.31"/>
    <n v="213078.39999999999"/>
    <n v="372887.19"/>
    <n v="250564.39"/>
    <n v="438487.68"/>
    <n v="274540.27"/>
    <n v="480445.48"/>
    <n v="297233.42"/>
    <n v="520158.48"/>
  </r>
  <r>
    <n v="9"/>
    <s v="Region IX - West"/>
    <x v="51"/>
    <s v="CA"/>
    <x v="378"/>
    <n v="2"/>
    <x v="1"/>
    <n v="100872.22"/>
    <n v="176526.39"/>
    <n v="132098.18"/>
    <n v="231171.81"/>
    <n v="160394.25"/>
    <n v="280689.93"/>
    <n v="196456.79"/>
    <n v="343799.38"/>
    <n v="232906.03"/>
    <n v="407585.55"/>
    <n v="256546.35"/>
    <n v="448956.11"/>
    <n v="278425.15000000002"/>
    <n v="487244.01"/>
  </r>
  <r>
    <n v="9"/>
    <s v="Region IX - West"/>
    <x v="51"/>
    <s v="CA"/>
    <x v="378"/>
    <n v="3"/>
    <x v="2"/>
    <n v="87747.56"/>
    <n v="153558.24"/>
    <n v="119509.62"/>
    <n v="209141.84"/>
    <n v="151071.32"/>
    <n v="264374.82"/>
    <n v="198876.43"/>
    <n v="348033.75"/>
    <n v="246328.95"/>
    <n v="431075.66"/>
    <n v="277460.28000000003"/>
    <n v="485555.49"/>
    <n v="308188.65999999997"/>
    <n v="539330.16"/>
  </r>
  <r>
    <n v="9"/>
    <s v="Region IX - West"/>
    <x v="51"/>
    <s v="CA"/>
    <x v="378"/>
    <n v="4"/>
    <x v="3"/>
    <n v="97689.83"/>
    <n v="156303.73000000001"/>
    <n v="136765.76000000001"/>
    <n v="218825.22"/>
    <n v="175841.69"/>
    <n v="281346.71000000002"/>
    <n v="234455.59"/>
    <n v="375128.95"/>
    <n v="293069.49"/>
    <n v="468911.18"/>
    <n v="332145.42"/>
    <n v="531432.68000000005"/>
    <n v="371221.35"/>
    <n v="593954.17000000004"/>
  </r>
  <r>
    <n v="9"/>
    <s v="Region IX - West"/>
    <x v="51"/>
    <s v="CA"/>
    <x v="379"/>
    <n v="1"/>
    <x v="0"/>
    <n v="123964.01"/>
    <n v="216937.02"/>
    <n v="160395.49"/>
    <n v="280692.11"/>
    <n v="191855.92"/>
    <n v="335747.87"/>
    <n v="228737.52"/>
    <n v="400290.65"/>
    <n v="268866.67"/>
    <n v="470516.68"/>
    <n v="294531.56"/>
    <n v="515430.22"/>
    <n v="318757.07"/>
    <n v="557824.88"/>
  </r>
  <r>
    <n v="9"/>
    <s v="Region IX - West"/>
    <x v="51"/>
    <s v="CA"/>
    <x v="379"/>
    <n v="2"/>
    <x v="1"/>
    <n v="109129.18"/>
    <n v="190976.06"/>
    <n v="142698.82999999999"/>
    <n v="249722.96"/>
    <n v="173055.57"/>
    <n v="302847.26"/>
    <n v="211575.37"/>
    <n v="370256.9"/>
    <n v="250634.06"/>
    <n v="438609.61"/>
    <n v="275952.46999999997"/>
    <n v="482916.81"/>
    <n v="299337.15000000002"/>
    <n v="523840.02"/>
  </r>
  <r>
    <n v="9"/>
    <s v="Region IX - West"/>
    <x v="51"/>
    <s v="CA"/>
    <x v="379"/>
    <n v="3"/>
    <x v="2"/>
    <n v="95404.08"/>
    <n v="166957.14000000001"/>
    <n v="130120.23"/>
    <n v="227710.4"/>
    <n v="164629.5"/>
    <n v="288101.63"/>
    <n v="216871"/>
    <n v="379524.26"/>
    <n v="268748.46000000002"/>
    <n v="470309.81"/>
    <n v="302813.37"/>
    <n v="529923.4"/>
    <n v="336462.23"/>
    <n v="588808.9"/>
  </r>
  <r>
    <n v="9"/>
    <s v="Region IX - West"/>
    <x v="51"/>
    <s v="CA"/>
    <x v="379"/>
    <n v="4"/>
    <x v="3"/>
    <n v="104997.5"/>
    <n v="167996"/>
    <n v="146996.5"/>
    <n v="235194.4"/>
    <n v="188995.5"/>
    <n v="302392.8"/>
    <n v="251994"/>
    <n v="403190.4"/>
    <n v="314992.49"/>
    <n v="503988"/>
    <n v="356991.49"/>
    <n v="571186.4"/>
    <n v="398990.49"/>
    <n v="638384.80000000005"/>
  </r>
  <r>
    <n v="9"/>
    <s v="Region IX - West"/>
    <x v="51"/>
    <s v="CA"/>
    <x v="380"/>
    <n v="1"/>
    <x v="0"/>
    <n v="125559.41"/>
    <n v="219728.97"/>
    <n v="162416.74"/>
    <n v="284229.3"/>
    <n v="194242.8"/>
    <n v="339924.91"/>
    <n v="231536.19"/>
    <n v="405188.33"/>
    <n v="272121.90000000002"/>
    <n v="476213.33"/>
    <n v="298078.3"/>
    <n v="521637.02"/>
    <n v="322558.48"/>
    <n v="564477.35"/>
  </r>
  <r>
    <n v="9"/>
    <s v="Region IX - West"/>
    <x v="51"/>
    <s v="CA"/>
    <x v="380"/>
    <n v="2"/>
    <x v="1"/>
    <n v="110724.62"/>
    <n v="193768.08"/>
    <n v="144720.09"/>
    <n v="253260.15"/>
    <n v="175442.45"/>
    <n v="307024.28999999998"/>
    <n v="214374.04"/>
    <n v="375154.58"/>
    <n v="253889.29"/>
    <n v="444306.26"/>
    <n v="279499.21000000002"/>
    <n v="489123.61"/>
    <n v="303138.56"/>
    <n v="530492.49"/>
  </r>
  <r>
    <n v="9"/>
    <s v="Region IX - West"/>
    <x v="51"/>
    <s v="CA"/>
    <x v="380"/>
    <n v="3"/>
    <x v="2"/>
    <n v="96943.86"/>
    <n v="169651.75"/>
    <n v="132275.91"/>
    <n v="231482.85"/>
    <n v="167401.1"/>
    <n v="292951.92"/>
    <n v="220566.47"/>
    <n v="385991.32"/>
    <n v="273367.78999999998"/>
    <n v="478393.64"/>
    <n v="308048.61"/>
    <n v="539085.06999999995"/>
    <n v="342313.38"/>
    <n v="599048.41"/>
  </r>
  <r>
    <n v="9"/>
    <s v="Region IX - West"/>
    <x v="51"/>
    <s v="CA"/>
    <x v="380"/>
    <n v="4"/>
    <x v="3"/>
    <n v="106321.78"/>
    <n v="170114.85"/>
    <n v="148850.5"/>
    <n v="238160.8"/>
    <n v="191379.21"/>
    <n v="306206.74"/>
    <n v="255172.28"/>
    <n v="408275.65"/>
    <n v="318965.34999999998"/>
    <n v="510344.56"/>
    <n v="361494.06"/>
    <n v="578390.5"/>
    <n v="404022.77"/>
    <n v="646436.44999999995"/>
  </r>
  <r>
    <n v="9"/>
    <s v="Region IX - West"/>
    <x v="51"/>
    <s v="CA"/>
    <x v="381"/>
    <n v="1"/>
    <x v="0"/>
    <n v="119494.33"/>
    <n v="209115.09"/>
    <n v="154627.48000000001"/>
    <n v="270598.08"/>
    <n v="184967.48"/>
    <n v="323693.09000000003"/>
    <n v="220541.54"/>
    <n v="385947.69"/>
    <n v="259245.01"/>
    <n v="453678.77"/>
    <n v="283998.26"/>
    <n v="496996.96"/>
    <n v="307370.53000000003"/>
    <n v="537898.43000000005"/>
  </r>
  <r>
    <n v="9"/>
    <s v="Region IX - West"/>
    <x v="51"/>
    <s v="CA"/>
    <x v="381"/>
    <n v="2"/>
    <x v="1"/>
    <n v="105126.73"/>
    <n v="183971.78"/>
    <n v="137488.19"/>
    <n v="240604.34"/>
    <n v="166759.26999999999"/>
    <n v="291828.71999999997"/>
    <n v="203919.93"/>
    <n v="356859.88"/>
    <n v="241586.66"/>
    <n v="422776.65"/>
    <n v="266004.34000000003"/>
    <n v="465507.59"/>
    <n v="288562.26"/>
    <n v="504983.96"/>
  </r>
  <r>
    <n v="9"/>
    <s v="Region IX - West"/>
    <x v="51"/>
    <s v="CA"/>
    <x v="381"/>
    <n v="3"/>
    <x v="2"/>
    <n v="91853.64"/>
    <n v="160743.87"/>
    <n v="125258.13"/>
    <n v="219201.73"/>
    <n v="158462.26"/>
    <n v="277308.96000000002"/>
    <n v="208731.01"/>
    <n v="365279.27"/>
    <n v="258647.18"/>
    <n v="452632.57"/>
    <n v="291420.94"/>
    <n v="509986.65"/>
    <n v="323791.76"/>
    <n v="566635.57999999996"/>
  </r>
  <r>
    <n v="9"/>
    <s v="Region IX - West"/>
    <x v="51"/>
    <s v="CA"/>
    <x v="381"/>
    <n v="4"/>
    <x v="3"/>
    <n v="101221.26"/>
    <n v="161954.01999999999"/>
    <n v="141709.76000000001"/>
    <n v="226735.62"/>
    <n v="182198.27"/>
    <n v="291517.23"/>
    <n v="242931.02"/>
    <n v="388689.64"/>
    <n v="303663.78000000003"/>
    <n v="485862.05"/>
    <n v="344152.28"/>
    <n v="550643.66"/>
    <n v="384640.78"/>
    <n v="615425.26"/>
  </r>
  <r>
    <n v="9"/>
    <s v="Region IX - West"/>
    <x v="51"/>
    <s v="CA"/>
    <x v="382"/>
    <n v="1"/>
    <x v="0"/>
    <n v="118294.59"/>
    <n v="207015.54"/>
    <n v="152975.9"/>
    <n v="267707.82"/>
    <n v="182920.83"/>
    <n v="320111.46000000002"/>
    <n v="217992.9"/>
    <n v="381487.58"/>
    <n v="256169.8"/>
    <n v="448297.16"/>
    <n v="280585.17"/>
    <n v="491024.04"/>
    <n v="303591.21999999997"/>
    <n v="531284.64"/>
  </r>
  <r>
    <n v="9"/>
    <s v="Region IX - West"/>
    <x v="51"/>
    <s v="CA"/>
    <x v="382"/>
    <n v="2"/>
    <x v="1"/>
    <n v="104511.12"/>
    <n v="182894.46"/>
    <n v="136533.34"/>
    <n v="238933.34"/>
    <n v="165452.79"/>
    <n v="289542.38"/>
    <n v="202046.97"/>
    <n v="353582.2"/>
    <n v="239229.27"/>
    <n v="418651.22"/>
    <n v="263322.7"/>
    <n v="460814.73"/>
    <n v="285547.52000000002"/>
    <n v="499708.15999999997"/>
  </r>
  <r>
    <n v="9"/>
    <s v="Region IX - West"/>
    <x v="51"/>
    <s v="CA"/>
    <x v="382"/>
    <n v="3"/>
    <x v="2"/>
    <n v="91649.97"/>
    <n v="160387.45000000001"/>
    <n v="125108.64"/>
    <n v="218940.13"/>
    <n v="158375.1"/>
    <n v="277156.43"/>
    <n v="208718.54"/>
    <n v="365257.45"/>
    <n v="258723.73"/>
    <n v="452766.53"/>
    <n v="291577.31"/>
    <n v="510260.3"/>
    <n v="324044.33"/>
    <n v="567077.57999999996"/>
  </r>
  <r>
    <n v="9"/>
    <s v="Region IX - West"/>
    <x v="51"/>
    <s v="CA"/>
    <x v="382"/>
    <n v="4"/>
    <x v="3"/>
    <n v="100142.74"/>
    <n v="160228.38"/>
    <n v="140199.82999999999"/>
    <n v="224319.73"/>
    <n v="180256.93"/>
    <n v="288411.09000000003"/>
    <n v="240342.57"/>
    <n v="384548.11"/>
    <n v="300428.21000000002"/>
    <n v="480685.14"/>
    <n v="340485.3"/>
    <n v="544776.5"/>
    <n v="380542.4"/>
    <n v="608867.85"/>
  </r>
  <r>
    <n v="9"/>
    <s v="Region IX - West"/>
    <x v="52"/>
    <s v="HI"/>
    <x v="383"/>
    <n v="1"/>
    <x v="0"/>
    <n v="139706.13"/>
    <n v="244485.73"/>
    <n v="181471.28"/>
    <n v="317574.74"/>
    <n v="217572.44"/>
    <n v="380751.77"/>
    <n v="260171.2"/>
    <n v="455299.6"/>
    <n v="306381.18"/>
    <n v="536167.06000000006"/>
    <n v="335943.02"/>
    <n v="587900.28"/>
    <n v="364183.84"/>
    <n v="637321.71"/>
  </r>
  <r>
    <n v="9"/>
    <s v="Region IX - West"/>
    <x v="52"/>
    <s v="HI"/>
    <x v="383"/>
    <n v="2"/>
    <x v="1"/>
    <n v="119847.9"/>
    <n v="209733.83"/>
    <n v="157782.84"/>
    <n v="276119.96999999997"/>
    <n v="192406.62"/>
    <n v="336711.58"/>
    <n v="237198.25"/>
    <n v="415096.93"/>
    <n v="281975.32"/>
    <n v="493456.8"/>
    <n v="311073.37"/>
    <n v="544378.39"/>
    <n v="338188.67"/>
    <n v="591830.16"/>
  </r>
  <r>
    <n v="9"/>
    <s v="Region IX - West"/>
    <x v="52"/>
    <s v="HI"/>
    <x v="383"/>
    <n v="3"/>
    <x v="2"/>
    <n v="102390.84"/>
    <n v="179183.98"/>
    <n v="138735.10999999999"/>
    <n v="242786.44"/>
    <n v="174802.46"/>
    <n v="305904.31"/>
    <n v="229542.79"/>
    <n v="401699.88"/>
    <n v="283795.81"/>
    <n v="496642.67"/>
    <n v="319268.34000000003"/>
    <n v="558719.6"/>
    <n v="354183.96"/>
    <n v="619821.92000000004"/>
  </r>
  <r>
    <n v="9"/>
    <s v="Region IX - West"/>
    <x v="52"/>
    <s v="HI"/>
    <x v="383"/>
    <n v="4"/>
    <x v="3"/>
    <n v="118775.33"/>
    <n v="190040.53"/>
    <n v="166285.46"/>
    <n v="266056.74"/>
    <n v="213795.59"/>
    <n v="342072.95"/>
    <n v="285060.78000000003"/>
    <n v="456097.26"/>
    <n v="356325.98"/>
    <n v="570121.57999999996"/>
    <n v="403836.11"/>
    <n v="646137.79"/>
    <n v="451346.24"/>
    <n v="722154"/>
  </r>
  <r>
    <n v="9"/>
    <s v="Region IX - West"/>
    <x v="53"/>
    <s v="NV"/>
    <x v="384"/>
    <n v="1"/>
    <x v="0"/>
    <n v="98640.08"/>
    <n v="172620.14"/>
    <n v="127890.89"/>
    <n v="223809.06"/>
    <n v="153163.35"/>
    <n v="268035.84999999998"/>
    <n v="182893.08"/>
    <n v="320062.89"/>
    <n v="215188.91"/>
    <n v="376580.6"/>
    <n v="235846.87"/>
    <n v="412732.03"/>
    <n v="255470.94"/>
    <n v="447074.14"/>
  </r>
  <r>
    <n v="9"/>
    <s v="Region IX - West"/>
    <x v="53"/>
    <s v="NV"/>
    <x v="384"/>
    <n v="2"/>
    <x v="1"/>
    <n v="85673.99"/>
    <n v="149929.48000000001"/>
    <n v="112423.74"/>
    <n v="196741.54"/>
    <n v="136731.54"/>
    <n v="239280.2"/>
    <n v="167893.09"/>
    <n v="293812.92"/>
    <n v="199253.32"/>
    <n v="348693.31"/>
    <n v="219608.45"/>
    <n v="384314.79"/>
    <n v="238497.62"/>
    <n v="417370.83"/>
  </r>
  <r>
    <n v="9"/>
    <s v="Region IX - West"/>
    <x v="53"/>
    <s v="NV"/>
    <x v="384"/>
    <n v="3"/>
    <x v="2"/>
    <n v="74016.679999999993"/>
    <n v="129529.19"/>
    <n v="100611.94"/>
    <n v="176070.89"/>
    <n v="127026.39"/>
    <n v="222296.18"/>
    <n v="167065.49"/>
    <n v="292364.61"/>
    <n v="206786.41"/>
    <n v="361876.22"/>
    <n v="232812.48"/>
    <n v="407421.84"/>
    <n v="258474.92"/>
    <n v="452331.1"/>
  </r>
  <r>
    <n v="9"/>
    <s v="Region IX - West"/>
    <x v="53"/>
    <s v="NV"/>
    <x v="384"/>
    <n v="4"/>
    <x v="3"/>
    <n v="83712.53"/>
    <n v="133940.04999999999"/>
    <n v="117197.54"/>
    <n v="187516.07"/>
    <n v="150682.54999999999"/>
    <n v="241092.09"/>
    <n v="200910.07"/>
    <n v="321456.12"/>
    <n v="251137.59"/>
    <n v="401820.15"/>
    <n v="284622.59999999998"/>
    <n v="455396.17"/>
    <n v="318107.61"/>
    <n v="508972.19"/>
  </r>
  <r>
    <n v="9"/>
    <s v="Region IX - West"/>
    <x v="53"/>
    <s v="NV"/>
    <x v="385"/>
    <n v="1"/>
    <x v="0"/>
    <n v="101219.95"/>
    <n v="177134.91"/>
    <n v="131185.71"/>
    <n v="229575"/>
    <n v="157073.43"/>
    <n v="274878.5"/>
    <n v="187507.53"/>
    <n v="328138.17"/>
    <n v="220578.29"/>
    <n v="386012.01"/>
    <n v="241731.37"/>
    <n v="423029.91"/>
    <n v="261802.2"/>
    <n v="458153.85"/>
  </r>
  <r>
    <n v="9"/>
    <s v="Region IX - West"/>
    <x v="53"/>
    <s v="NV"/>
    <x v="385"/>
    <n v="2"/>
    <x v="1"/>
    <n v="88137.09"/>
    <n v="154239.9"/>
    <n v="115579.21"/>
    <n v="202263.62"/>
    <n v="140493.59"/>
    <n v="245863.79"/>
    <n v="172372.41"/>
    <n v="301651.71000000002"/>
    <n v="204499.13"/>
    <n v="357873.49"/>
    <n v="225346.66"/>
    <n v="394356.66"/>
    <n v="244675.97"/>
    <n v="428182.95"/>
  </r>
  <r>
    <n v="9"/>
    <s v="Region IX - West"/>
    <x v="53"/>
    <s v="NV"/>
    <x v="385"/>
    <n v="3"/>
    <x v="2"/>
    <n v="76315.75"/>
    <n v="133552.56"/>
    <n v="103803.51"/>
    <n v="181656.14"/>
    <n v="131108.82999999999"/>
    <n v="229440.46"/>
    <n v="172488"/>
    <n v="301854"/>
    <n v="213546.12"/>
    <n v="373705.71"/>
    <n v="240459.56"/>
    <n v="420804.23"/>
    <n v="267006.09000000003"/>
    <n v="467260.65"/>
  </r>
  <r>
    <n v="9"/>
    <s v="Region IX - West"/>
    <x v="53"/>
    <s v="NV"/>
    <x v="385"/>
    <n v="4"/>
    <x v="3"/>
    <n v="85870.52"/>
    <n v="137392.82999999999"/>
    <n v="120218.72"/>
    <n v="192349.96"/>
    <n v="154566.93"/>
    <n v="247307.09"/>
    <n v="206089.24"/>
    <n v="329742.78999999998"/>
    <n v="257611.55"/>
    <n v="412178.49"/>
    <n v="291959.76"/>
    <n v="467135.62"/>
    <n v="326307.96000000002"/>
    <n v="522092.75"/>
  </r>
  <r>
    <n v="9"/>
    <s v="Region IX - West"/>
    <x v="53"/>
    <s v="NV"/>
    <x v="386"/>
    <n v="1"/>
    <x v="0"/>
    <n v="107285.03"/>
    <n v="187748.8"/>
    <n v="138974.98000000001"/>
    <n v="243206.22"/>
    <n v="166348.76"/>
    <n v="291110.32"/>
    <n v="198502.19"/>
    <n v="347378.82"/>
    <n v="233455.19"/>
    <n v="408546.58"/>
    <n v="255811.42"/>
    <n v="447669.98"/>
    <n v="276990.15999999997"/>
    <n v="484732.78"/>
  </r>
  <r>
    <n v="9"/>
    <s v="Region IX - West"/>
    <x v="53"/>
    <s v="NV"/>
    <x v="386"/>
    <n v="2"/>
    <x v="1"/>
    <n v="93734.97"/>
    <n v="164036.21"/>
    <n v="122811.11"/>
    <n v="214919.44"/>
    <n v="149176.78"/>
    <n v="261059.37"/>
    <n v="182826.53"/>
    <n v="319946.42"/>
    <n v="216801.78"/>
    <n v="379403.11"/>
    <n v="238841.54"/>
    <n v="417972.69"/>
    <n v="259252.28"/>
    <n v="453691.49"/>
  </r>
  <r>
    <n v="9"/>
    <s v="Region IX - West"/>
    <x v="53"/>
    <s v="NV"/>
    <x v="386"/>
    <n v="3"/>
    <x v="2"/>
    <n v="81405.97"/>
    <n v="142460.45000000001"/>
    <n v="110821.3"/>
    <n v="193937.27"/>
    <n v="140047.67000000001"/>
    <n v="245083.43"/>
    <n v="184323.46"/>
    <n v="322566.06"/>
    <n v="228266.74"/>
    <n v="399466.79"/>
    <n v="257087.24"/>
    <n v="449902.66"/>
    <n v="285527.71999999997"/>
    <n v="499673.51"/>
  </r>
  <r>
    <n v="9"/>
    <s v="Region IX - West"/>
    <x v="53"/>
    <s v="NV"/>
    <x v="386"/>
    <n v="4"/>
    <x v="3"/>
    <n v="90971.04"/>
    <n v="145553.67000000001"/>
    <n v="127359.46"/>
    <n v="203775.14"/>
    <n v="163747.88"/>
    <n v="261996.61"/>
    <n v="218330.5"/>
    <n v="349328.81"/>
    <n v="272913.13"/>
    <n v="436661.01"/>
    <n v="309301.55"/>
    <n v="494882.48"/>
    <n v="345689.96"/>
    <n v="553103.94999999995"/>
  </r>
  <r>
    <n v="9"/>
    <s v="Region IX - West"/>
    <x v="53"/>
    <s v="NV"/>
    <x v="387"/>
    <n v="1"/>
    <x v="0"/>
    <n v="94486.93"/>
    <n v="165352.12"/>
    <n v="122418.61"/>
    <n v="214232.57"/>
    <n v="146547.07999999999"/>
    <n v="256457.39"/>
    <n v="174897.12"/>
    <n v="306069.96999999997"/>
    <n v="205711.26"/>
    <n v="359994.7"/>
    <n v="225420.48"/>
    <n v="394485.85"/>
    <n v="244102.07"/>
    <n v="427178.62"/>
  </r>
  <r>
    <n v="9"/>
    <s v="Region IX - West"/>
    <x v="53"/>
    <s v="NV"/>
    <x v="387"/>
    <n v="2"/>
    <x v="1"/>
    <n v="82455.399999999994"/>
    <n v="144296.94"/>
    <n v="108066.21"/>
    <n v="189115.86"/>
    <n v="131299.54999999999"/>
    <n v="229774.21"/>
    <n v="160978.22"/>
    <n v="281711.88"/>
    <n v="190924.18"/>
    <n v="334117.32"/>
    <n v="210352.4"/>
    <n v="368116.7"/>
    <n v="228352.05"/>
    <n v="399616.1"/>
  </r>
  <r>
    <n v="9"/>
    <s v="Region IX - West"/>
    <x v="53"/>
    <s v="NV"/>
    <x v="387"/>
    <n v="3"/>
    <x v="2"/>
    <n v="71535.12"/>
    <n v="125186.46"/>
    <n v="97354.8"/>
    <n v="170370.9"/>
    <n v="123006.7"/>
    <n v="215261.72"/>
    <n v="161871.89000000001"/>
    <n v="283275.8"/>
    <n v="200441.83"/>
    <n v="350773.19"/>
    <n v="225733.33"/>
    <n v="395033.33"/>
    <n v="250687.41"/>
    <n v="438702.97"/>
  </r>
  <r>
    <n v="9"/>
    <s v="Region IX - West"/>
    <x v="53"/>
    <s v="NV"/>
    <x v="387"/>
    <n v="4"/>
    <x v="3"/>
    <n v="80132.899999999994"/>
    <n v="128212.64"/>
    <n v="112186.06"/>
    <n v="179497.69"/>
    <n v="144239.21"/>
    <n v="230782.75"/>
    <n v="192318.95"/>
    <n v="307710.33"/>
    <n v="240398.69"/>
    <n v="384637.91"/>
    <n v="272451.84999999998"/>
    <n v="435922.96"/>
    <n v="304505.01"/>
    <n v="487208.02"/>
  </r>
  <r>
    <m/>
    <m/>
    <x v="54"/>
    <m/>
    <x v="388"/>
    <m/>
    <x v="4"/>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2" cacheId="0" dataOnRows="1" applyNumberFormats="0" applyBorderFormats="0" applyFontFormats="0" applyPatternFormats="0" applyAlignmentFormats="0" applyWidthHeightFormats="1" dataCaption="Data" updatedVersion="7" minRefreshableVersion="3" asteriskTotals="1" showMultipleLabel="0" showMemberPropertyTips="0" useAutoFormatting="1" rowGrandTotals="0" itemPrintTitles="1" createdVersion="4" indent="0" compact="0" compactData="0" gridDropZones="1">
  <location ref="D15:F71" firstHeaderRow="1" firstDataRow="1" firstDataCol="2" rowPageCount="2" colPageCount="1"/>
  <pivotFields count="21">
    <pivotField compact="0" outline="0" subtotalTop="0" showAll="0" includeNewItemsInFilter="1"/>
    <pivotField compact="0" outline="0" subtotalTop="0" showAll="0" includeNewItemsInFilter="1"/>
    <pivotField axis="axisPage" compact="0" outline="0" subtotalTop="0" showAll="0" includeNewItemsInFilter="1" sortType="ascending">
      <items count="56">
        <item x="21"/>
        <item x="6"/>
        <item x="50"/>
        <item x="35"/>
        <item x="51"/>
        <item x="44"/>
        <item x="0"/>
        <item x="15"/>
        <item x="16"/>
        <item x="22"/>
        <item x="23"/>
        <item x="10"/>
        <item x="52"/>
        <item x="7"/>
        <item x="29"/>
        <item x="30"/>
        <item x="40"/>
        <item x="41"/>
        <item x="24"/>
        <item x="36"/>
        <item x="1"/>
        <item x="17"/>
        <item x="2"/>
        <item x="31"/>
        <item x="32"/>
        <item x="25"/>
        <item x="42"/>
        <item x="45"/>
        <item x="43"/>
        <item x="53"/>
        <item x="3"/>
        <item x="11"/>
        <item x="37"/>
        <item x="12"/>
        <item x="26"/>
        <item x="46"/>
        <item x="33"/>
        <item x="38"/>
        <item x="8"/>
        <item x="18"/>
        <item x="13"/>
        <item x="4"/>
        <item x="27"/>
        <item x="47"/>
        <item x="28"/>
        <item x="39"/>
        <item x="48"/>
        <item x="5"/>
        <item x="14"/>
        <item x="19"/>
        <item x="9"/>
        <item x="20"/>
        <item x="34"/>
        <item x="49"/>
        <item x="54"/>
        <item t="default"/>
      </items>
    </pivotField>
    <pivotField compact="0" outline="0" subtotalTop="0" showAll="0" includeNewItemsInFilter="1"/>
    <pivotField axis="axisPage" compact="0" outline="0" subtotalTop="0" showAll="0" includeNewItemsInFilter="1" sortType="ascending">
      <items count="390">
        <item x="344"/>
        <item x="278"/>
        <item x="232"/>
        <item x="66"/>
        <item x="266"/>
        <item x="112"/>
        <item x="97"/>
        <item x="98"/>
        <item x="279"/>
        <item x="32"/>
        <item x="205"/>
        <item x="215"/>
        <item x="131"/>
        <item x="273"/>
        <item x="113"/>
        <item x="172"/>
        <item x="158"/>
        <item x="152"/>
        <item x="153"/>
        <item x="56"/>
        <item x="8"/>
        <item x="280"/>
        <item x="361"/>
        <item x="93"/>
        <item x="9"/>
        <item x="261"/>
        <item x="216"/>
        <item x="217"/>
        <item x="281"/>
        <item x="123"/>
        <item x="244"/>
        <item x="41"/>
        <item x="334"/>
        <item x="166"/>
        <item x="67"/>
        <item x="132"/>
        <item x="339"/>
        <item x="191"/>
        <item x="124"/>
        <item x="36"/>
        <item x="13"/>
        <item x="325"/>
        <item x="159"/>
        <item x="226"/>
        <item x="28"/>
        <item x="0"/>
        <item x="68"/>
        <item x="69"/>
        <item x="70"/>
        <item x="29"/>
        <item x="335"/>
        <item x="57"/>
        <item x="233"/>
        <item x="315"/>
        <item x="192"/>
        <item x="384"/>
        <item x="352"/>
        <item x="298"/>
        <item x="193"/>
        <item x="194"/>
        <item x="125"/>
        <item x="173"/>
        <item x="114"/>
        <item x="186"/>
        <item x="353"/>
        <item x="195"/>
        <item x="234"/>
        <item x="126"/>
        <item x="235"/>
        <item x="267"/>
        <item x="37"/>
        <item x="326"/>
        <item x="182"/>
        <item x="154"/>
        <item x="20"/>
        <item x="282"/>
        <item x="299"/>
        <item x="160"/>
        <item x="94"/>
        <item x="283"/>
        <item x="300"/>
        <item x="236"/>
        <item x="140"/>
        <item x="196"/>
        <item x="327"/>
        <item x="301"/>
        <item x="218"/>
        <item x="307"/>
        <item x="133"/>
        <item x="90"/>
        <item x="302"/>
        <item x="227"/>
        <item x="328"/>
        <item x="174"/>
        <item x="197"/>
        <item x="245"/>
        <item x="284"/>
        <item x="58"/>
        <item x="385"/>
        <item x="71"/>
        <item x="274"/>
        <item x="99"/>
        <item x="42"/>
        <item x="362"/>
        <item x="206"/>
        <item x="47"/>
        <item x="33"/>
        <item x="340"/>
        <item x="268"/>
        <item x="175"/>
        <item x="356"/>
        <item x="219"/>
        <item x="183"/>
        <item x="329"/>
        <item x="303"/>
        <item x="141"/>
        <item x="308"/>
        <item x="255"/>
        <item x="207"/>
        <item x="285"/>
        <item x="161"/>
        <item x="115"/>
        <item x="363"/>
        <item x="134"/>
        <item x="142"/>
        <item x="198"/>
        <item x="269"/>
        <item x="286"/>
        <item x="208"/>
        <item x="176"/>
        <item x="341"/>
        <item x="321"/>
        <item x="330"/>
        <item x="220"/>
        <item x="336"/>
        <item x="331"/>
        <item x="246"/>
        <item x="177"/>
        <item x="167"/>
        <item x="55"/>
        <item x="59"/>
        <item x="95"/>
        <item x="237"/>
        <item x="100"/>
        <item x="1"/>
        <item x="309"/>
        <item x="337"/>
        <item x="178"/>
        <item x="383"/>
        <item x="256"/>
        <item x="287"/>
        <item x="127"/>
        <item x="135"/>
        <item x="38"/>
        <item x="209"/>
        <item x="168"/>
        <item x="143"/>
        <item x="72"/>
        <item x="316"/>
        <item x="60"/>
        <item x="187"/>
        <item x="101"/>
        <item x="199"/>
        <item x="257"/>
        <item x="317"/>
        <item x="34"/>
        <item x="221"/>
        <item x="200"/>
        <item x="310"/>
        <item x="21"/>
        <item x="247"/>
        <item x="35"/>
        <item x="357"/>
        <item x="73"/>
        <item x="43"/>
        <item x="188"/>
        <item x="210"/>
        <item x="248"/>
        <item x="211"/>
        <item x="262"/>
        <item x="144"/>
        <item x="102"/>
        <item x="222"/>
        <item x="288"/>
        <item x="270"/>
        <item x="386"/>
        <item x="169"/>
        <item x="14"/>
        <item x="275"/>
        <item x="10"/>
        <item x="162"/>
        <item x="311"/>
        <item x="238"/>
        <item x="322"/>
        <item x="258"/>
        <item x="22"/>
        <item x="289"/>
        <item x="239"/>
        <item x="364"/>
        <item x="163"/>
        <item x="15"/>
        <item x="290"/>
        <item x="116"/>
        <item x="155"/>
        <item x="249"/>
        <item x="23"/>
        <item x="228"/>
        <item x="240"/>
        <item x="241"/>
        <item x="365"/>
        <item x="304"/>
        <item x="44"/>
        <item x="189"/>
        <item x="2"/>
        <item x="170"/>
        <item x="145"/>
        <item x="291"/>
        <item x="250"/>
        <item x="229"/>
        <item x="342"/>
        <item x="338"/>
        <item x="345"/>
        <item x="136"/>
        <item x="366"/>
        <item x="263"/>
        <item x="137"/>
        <item x="30"/>
        <item x="332"/>
        <item x="128"/>
        <item x="212"/>
        <item x="223"/>
        <item x="24"/>
        <item x="190"/>
        <item x="16"/>
        <item x="3"/>
        <item x="61"/>
        <item x="4"/>
        <item x="5"/>
        <item x="264"/>
        <item x="74"/>
        <item x="62"/>
        <item x="26"/>
        <item x="117"/>
        <item x="75"/>
        <item x="118"/>
        <item x="103"/>
        <item x="323"/>
        <item x="349"/>
        <item x="276"/>
        <item x="48"/>
        <item x="324"/>
        <item x="146"/>
        <item x="251"/>
        <item x="164"/>
        <item x="165"/>
        <item x="367"/>
        <item x="147"/>
        <item x="129"/>
        <item x="63"/>
        <item x="45"/>
        <item x="148"/>
        <item x="201"/>
        <item x="119"/>
        <item x="138"/>
        <item x="104"/>
        <item x="358"/>
        <item x="346"/>
        <item x="105"/>
        <item x="17"/>
        <item x="76"/>
        <item x="39"/>
        <item x="11"/>
        <item x="25"/>
        <item x="77"/>
        <item x="359"/>
        <item x="27"/>
        <item x="350"/>
        <item x="333"/>
        <item x="78"/>
        <item x="202"/>
        <item x="252"/>
        <item x="179"/>
        <item x="347"/>
        <item x="106"/>
        <item x="368"/>
        <item x="387"/>
        <item x="120"/>
        <item x="369"/>
        <item x="121"/>
        <item x="79"/>
        <item x="184"/>
        <item x="203"/>
        <item x="354"/>
        <item x="204"/>
        <item x="180"/>
        <item x="318"/>
        <item x="271"/>
        <item x="31"/>
        <item x="370"/>
        <item x="224"/>
        <item x="230"/>
        <item x="46"/>
        <item x="312"/>
        <item x="371"/>
        <item x="351"/>
        <item x="292"/>
        <item x="293"/>
        <item x="372"/>
        <item x="373"/>
        <item x="374"/>
        <item x="375"/>
        <item x="86"/>
        <item x="376"/>
        <item x="377"/>
        <item x="378"/>
        <item x="379"/>
        <item x="272"/>
        <item x="380"/>
        <item x="149"/>
        <item x="156"/>
        <item x="80"/>
        <item x="107"/>
        <item x="49"/>
        <item x="355"/>
        <item x="265"/>
        <item x="96"/>
        <item x="305"/>
        <item x="348"/>
        <item x="213"/>
        <item x="185"/>
        <item x="50"/>
        <item x="18"/>
        <item x="231"/>
        <item x="87"/>
        <item x="88"/>
        <item x="319"/>
        <item x="320"/>
        <item x="89"/>
        <item x="6"/>
        <item x="108"/>
        <item x="81"/>
        <item x="381"/>
        <item x="253"/>
        <item x="382"/>
        <item x="82"/>
        <item x="51"/>
        <item x="150"/>
        <item x="151"/>
        <item x="214"/>
        <item x="259"/>
        <item x="242"/>
        <item x="313"/>
        <item x="225"/>
        <item x="64"/>
        <item x="360"/>
        <item x="277"/>
        <item x="171"/>
        <item x="139"/>
        <item x="40"/>
        <item x="294"/>
        <item x="83"/>
        <item x="157"/>
        <item x="52"/>
        <item x="295"/>
        <item x="65"/>
        <item x="296"/>
        <item x="92"/>
        <item x="7"/>
        <item x="306"/>
        <item x="84"/>
        <item x="12"/>
        <item x="254"/>
        <item x="53"/>
        <item x="260"/>
        <item x="130"/>
        <item x="314"/>
        <item x="297"/>
        <item x="109"/>
        <item x="110"/>
        <item x="343"/>
        <item x="91"/>
        <item x="122"/>
        <item x="181"/>
        <item x="19"/>
        <item x="54"/>
        <item x="85"/>
        <item x="111"/>
        <item x="243"/>
        <item x="388"/>
        <item t="default"/>
      </items>
    </pivotField>
    <pivotField compact="0" outline="0" showAll="0"/>
    <pivotField axis="axisRow" compact="0" outline="0" subtotalTop="0" showAll="0" includeNewItemsInFilter="1">
      <items count="6">
        <item x="0"/>
        <item x="3"/>
        <item x="1"/>
        <item x="2"/>
        <item x="4"/>
        <item t="default"/>
      </items>
    </pivotField>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s>
  <rowFields count="2">
    <field x="6"/>
    <field x="-2"/>
  </rowFields>
  <rowItems count="56">
    <i>
      <x/>
      <x/>
    </i>
    <i r="1" i="1">
      <x v="1"/>
    </i>
    <i r="1" i="2">
      <x v="2"/>
    </i>
    <i r="1" i="3">
      <x v="3"/>
    </i>
    <i r="1" i="4">
      <x v="4"/>
    </i>
    <i r="1" i="5">
      <x v="5"/>
    </i>
    <i r="1" i="6">
      <x v="6"/>
    </i>
    <i r="1" i="7">
      <x v="7"/>
    </i>
    <i r="1" i="8">
      <x v="8"/>
    </i>
    <i r="1" i="9">
      <x v="9"/>
    </i>
    <i r="1" i="10">
      <x v="10"/>
    </i>
    <i r="1" i="11">
      <x v="11"/>
    </i>
    <i r="1" i="12">
      <x v="12"/>
    </i>
    <i r="1" i="13">
      <x v="13"/>
    </i>
    <i>
      <x v="1"/>
      <x/>
    </i>
    <i r="1" i="1">
      <x v="1"/>
    </i>
    <i r="1" i="2">
      <x v="2"/>
    </i>
    <i r="1" i="3">
      <x v="3"/>
    </i>
    <i r="1" i="4">
      <x v="4"/>
    </i>
    <i r="1" i="5">
      <x v="5"/>
    </i>
    <i r="1" i="6">
      <x v="6"/>
    </i>
    <i r="1" i="7">
      <x v="7"/>
    </i>
    <i r="1" i="8">
      <x v="8"/>
    </i>
    <i r="1" i="9">
      <x v="9"/>
    </i>
    <i r="1" i="10">
      <x v="10"/>
    </i>
    <i r="1" i="11">
      <x v="11"/>
    </i>
    <i r="1" i="12">
      <x v="12"/>
    </i>
    <i r="1" i="13">
      <x v="13"/>
    </i>
    <i>
      <x v="2"/>
      <x/>
    </i>
    <i r="1" i="1">
      <x v="1"/>
    </i>
    <i r="1" i="2">
      <x v="2"/>
    </i>
    <i r="1" i="3">
      <x v="3"/>
    </i>
    <i r="1" i="4">
      <x v="4"/>
    </i>
    <i r="1" i="5">
      <x v="5"/>
    </i>
    <i r="1" i="6">
      <x v="6"/>
    </i>
    <i r="1" i="7">
      <x v="7"/>
    </i>
    <i r="1" i="8">
      <x v="8"/>
    </i>
    <i r="1" i="9">
      <x v="9"/>
    </i>
    <i r="1" i="10">
      <x v="10"/>
    </i>
    <i r="1" i="11">
      <x v="11"/>
    </i>
    <i r="1" i="12">
      <x v="12"/>
    </i>
    <i r="1" i="13">
      <x v="13"/>
    </i>
    <i>
      <x v="3"/>
      <x/>
    </i>
    <i r="1" i="1">
      <x v="1"/>
    </i>
    <i r="1" i="2">
      <x v="2"/>
    </i>
    <i r="1" i="3">
      <x v="3"/>
    </i>
    <i r="1" i="4">
      <x v="4"/>
    </i>
    <i r="1" i="5">
      <x v="5"/>
    </i>
    <i r="1" i="6">
      <x v="6"/>
    </i>
    <i r="1" i="7">
      <x v="7"/>
    </i>
    <i r="1" i="8">
      <x v="8"/>
    </i>
    <i r="1" i="9">
      <x v="9"/>
    </i>
    <i r="1" i="10">
      <x v="10"/>
    </i>
    <i r="1" i="11">
      <x v="11"/>
    </i>
    <i r="1" i="12">
      <x v="12"/>
    </i>
    <i r="1" i="13">
      <x v="13"/>
    </i>
  </rowItems>
  <colItems count="1">
    <i/>
  </colItems>
  <pageFields count="2">
    <pageField fld="4" item="45" hier="-1"/>
    <pageField fld="2" item="6" hier="-1"/>
  </pageFields>
  <dataFields count="14">
    <dataField name="Sum of 0 Bedrooms, TDC" fld="8" baseField="0" baseItem="0"/>
    <dataField name="Sum of 1 Bedrooms, TDC" fld="10" baseField="0" baseItem="0"/>
    <dataField name="Sum of 2 Bedrooms, TDC" fld="12" baseField="0" baseItem="0"/>
    <dataField name="Sum of 3 Bedrooms, TDC" fld="14" baseField="0" baseItem="0"/>
    <dataField name="Sum of 4 Bedrooms, TDC" fld="16" baseField="0" baseItem="0"/>
    <dataField name="Sum of 5 Bedrooms, TDC" fld="18" baseField="0" baseItem="0"/>
    <dataField name="Sum of 6 Bedrooms, TDC" fld="20" baseField="0" baseItem="0"/>
    <dataField name="Sum of 0 Bedrooms, HCC" fld="7" baseField="0" baseItem="0"/>
    <dataField name="Sum of 1 Bedrooms, HCC" fld="9" baseField="0" baseItem="0"/>
    <dataField name="Sum of 2 Bedrooms, HCC" fld="11" baseField="0" baseItem="0"/>
    <dataField name="Sum of 3 Bedrooms, HCC" fld="13" baseField="0" baseItem="0"/>
    <dataField name="Sum of 4 Bedrooms, HCC" fld="15" baseField="0" baseItem="0"/>
    <dataField name="Sum of 5 Bedrooms, HCC" fld="17" baseField="0" baseItem="0"/>
    <dataField name="Sum of 6 Bedrooms, HCC" fld="19" baseField="0" baseItem="0"/>
  </dataFields>
  <formats count="15">
    <format dxfId="15">
      <pivotArea type="all" dataOnly="0" outline="0" fieldPosition="0"/>
    </format>
    <format dxfId="14">
      <pivotArea type="all" dataOnly="0" outline="0" fieldPosition="0"/>
    </format>
    <format dxfId="13">
      <pivotArea outline="0" fieldPosition="0"/>
    </format>
    <format dxfId="12">
      <pivotArea type="all" dataOnly="0" outline="0" fieldPosition="0"/>
    </format>
    <format dxfId="11">
      <pivotArea type="all" dataOnly="0" outline="0" fieldPosition="0"/>
    </format>
    <format dxfId="10">
      <pivotArea type="all" dataOnly="0" outline="0" fieldPosition="0"/>
    </format>
    <format dxfId="9">
      <pivotArea outline="0" collapsedLevelsAreSubtotals="1" fieldPosition="0"/>
    </format>
    <format dxfId="8">
      <pivotArea field="6" type="button" dataOnly="0" labelOnly="1" outline="0" axis="axisRow" fieldPosition="0"/>
    </format>
    <format dxfId="7">
      <pivotArea field="-2" type="button" dataOnly="0" labelOnly="1" outline="0" axis="axisRow" fieldPosition="1"/>
    </format>
    <format dxfId="6">
      <pivotArea dataOnly="0" labelOnly="1" outline="0" fieldPosition="0">
        <references count="1">
          <reference field="6" count="0"/>
        </references>
      </pivotArea>
    </format>
    <format dxfId="5">
      <pivotArea dataOnly="0" labelOnly="1" outline="0" fieldPosition="0">
        <references count="2">
          <reference field="4294967294" count="14">
            <x v="0"/>
            <x v="1"/>
            <x v="2"/>
            <x v="3"/>
            <x v="4"/>
            <x v="5"/>
            <x v="6"/>
            <x v="7"/>
            <x v="8"/>
            <x v="9"/>
            <x v="10"/>
            <x v="11"/>
            <x v="12"/>
            <x v="13"/>
          </reference>
          <reference field="6" count="1" selected="0">
            <x v="0"/>
          </reference>
        </references>
      </pivotArea>
    </format>
    <format dxfId="4">
      <pivotArea dataOnly="0" labelOnly="1" outline="0" fieldPosition="0">
        <references count="2">
          <reference field="4294967294" count="14">
            <x v="0"/>
            <x v="1"/>
            <x v="2"/>
            <x v="3"/>
            <x v="4"/>
            <x v="5"/>
            <x v="6"/>
            <x v="7"/>
            <x v="8"/>
            <x v="9"/>
            <x v="10"/>
            <x v="11"/>
            <x v="12"/>
            <x v="13"/>
          </reference>
          <reference field="6" count="1" selected="0">
            <x v="1"/>
          </reference>
        </references>
      </pivotArea>
    </format>
    <format dxfId="3">
      <pivotArea dataOnly="0" labelOnly="1" outline="0" fieldPosition="0">
        <references count="2">
          <reference field="4294967294" count="14">
            <x v="0"/>
            <x v="1"/>
            <x v="2"/>
            <x v="3"/>
            <x v="4"/>
            <x v="5"/>
            <x v="6"/>
            <x v="7"/>
            <x v="8"/>
            <x v="9"/>
            <x v="10"/>
            <x v="11"/>
            <x v="12"/>
            <x v="13"/>
          </reference>
          <reference field="6" count="1" selected="0">
            <x v="2"/>
          </reference>
        </references>
      </pivotArea>
    </format>
    <format dxfId="2">
      <pivotArea dataOnly="0" labelOnly="1" outline="0" fieldPosition="0">
        <references count="2">
          <reference field="4294967294" count="14">
            <x v="0"/>
            <x v="1"/>
            <x v="2"/>
            <x v="3"/>
            <x v="4"/>
            <x v="5"/>
            <x v="6"/>
            <x v="7"/>
            <x v="8"/>
            <x v="9"/>
            <x v="10"/>
            <x v="11"/>
            <x v="12"/>
            <x v="13"/>
          </reference>
          <reference field="6" count="1" selected="0">
            <x v="3"/>
          </reference>
        </references>
      </pivotArea>
    </format>
    <format dxfId="1">
      <pivotArea dataOnly="0" labelOnly="1" grandCol="1" outline="0" axis="axisCol"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hud.gov/program_offices/public_indian_housing/programs/ph/capfund" TargetMode="Externa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74"/>
  <sheetViews>
    <sheetView showGridLines="0" tabSelected="1" zoomScale="80" zoomScaleNormal="80" zoomScaleSheetLayoutView="68" workbookViewId="0">
      <selection activeCell="M1" sqref="M1:Q1"/>
    </sheetView>
  </sheetViews>
  <sheetFormatPr defaultColWidth="9" defaultRowHeight="13.2" x14ac:dyDescent="0.25"/>
  <cols>
    <col min="1" max="2" width="2.296875" style="14" customWidth="1"/>
    <col min="3" max="6" width="9" style="14"/>
    <col min="7" max="8" width="12.5" style="14" customWidth="1"/>
    <col min="9" max="9" width="11.59765625" style="14" customWidth="1"/>
    <col min="10" max="11" width="10" style="14" customWidth="1"/>
    <col min="12" max="13" width="11.59765625" style="14" customWidth="1"/>
    <col min="14" max="14" width="9.296875" style="14" customWidth="1"/>
    <col min="15" max="15" width="9" style="14"/>
    <col min="16" max="17" width="2.296875" style="14" customWidth="1"/>
    <col min="18" max="18" width="9" style="14"/>
    <col min="19" max="19" width="20.796875" style="28" bestFit="1" customWidth="1"/>
    <col min="20" max="20" width="17.09765625" style="14" customWidth="1"/>
    <col min="21" max="16384" width="9" style="14"/>
  </cols>
  <sheetData>
    <row r="1" spans="1:21" ht="57" customHeight="1" x14ac:dyDescent="0.25">
      <c r="A1" s="350" t="s">
        <v>368</v>
      </c>
      <c r="B1" s="350"/>
      <c r="C1" s="350"/>
      <c r="D1" s="350"/>
      <c r="E1" s="350"/>
      <c r="F1" s="350"/>
      <c r="H1" s="351" t="s">
        <v>369</v>
      </c>
      <c r="I1" s="351"/>
      <c r="J1" s="351"/>
      <c r="K1" s="351"/>
      <c r="M1" s="352" t="s">
        <v>775</v>
      </c>
      <c r="N1" s="352"/>
      <c r="O1" s="352"/>
      <c r="P1" s="352"/>
      <c r="Q1" s="352"/>
    </row>
    <row r="2" spans="1:21" ht="4.5" customHeight="1" x14ac:dyDescent="0.25">
      <c r="A2" s="13"/>
      <c r="B2" s="13"/>
      <c r="C2" s="13"/>
      <c r="D2" s="13"/>
      <c r="E2" s="13"/>
      <c r="F2" s="13"/>
    </row>
    <row r="3" spans="1:21" ht="134.25" customHeight="1" x14ac:dyDescent="0.25">
      <c r="A3" s="16"/>
      <c r="B3" s="353" t="s">
        <v>370</v>
      </c>
      <c r="C3" s="353"/>
      <c r="D3" s="353"/>
      <c r="E3" s="353"/>
      <c r="F3" s="353"/>
      <c r="G3" s="353"/>
      <c r="H3" s="353"/>
      <c r="I3" s="353"/>
      <c r="J3" s="353"/>
      <c r="K3" s="353"/>
      <c r="L3" s="353"/>
      <c r="M3" s="353"/>
      <c r="N3" s="353"/>
      <c r="O3" s="353"/>
      <c r="P3" s="353"/>
      <c r="Q3" s="16"/>
    </row>
    <row r="4" spans="1:21" ht="30" customHeight="1" thickBot="1" x14ac:dyDescent="0.3">
      <c r="S4" s="324" t="s">
        <v>769</v>
      </c>
      <c r="T4" s="325" t="s">
        <v>770</v>
      </c>
      <c r="U4" s="28"/>
    </row>
    <row r="5" spans="1:21" ht="25.5" customHeight="1" x14ac:dyDescent="0.25">
      <c r="B5" s="17"/>
      <c r="C5" s="18"/>
      <c r="D5" s="18"/>
      <c r="E5" s="18"/>
      <c r="F5" s="18"/>
      <c r="G5" s="18"/>
      <c r="H5" s="18"/>
      <c r="I5" s="18"/>
      <c r="J5" s="18"/>
      <c r="K5" s="18"/>
      <c r="L5" s="18"/>
      <c r="M5" s="18"/>
      <c r="N5" s="18"/>
      <c r="O5" s="18"/>
      <c r="P5" s="19"/>
      <c r="S5" s="330" t="s">
        <v>771</v>
      </c>
      <c r="T5" s="330"/>
      <c r="U5" s="28"/>
    </row>
    <row r="6" spans="1:21" ht="27" customHeight="1" x14ac:dyDescent="0.25">
      <c r="B6" s="20"/>
      <c r="C6" s="354" t="s">
        <v>371</v>
      </c>
      <c r="D6" s="354"/>
      <c r="E6" s="354"/>
      <c r="F6" s="354"/>
      <c r="G6" s="354"/>
      <c r="H6" s="354"/>
      <c r="I6" s="354"/>
      <c r="J6" s="354"/>
      <c r="K6" s="354"/>
      <c r="L6" s="354"/>
      <c r="M6" s="354"/>
      <c r="N6" s="354"/>
      <c r="O6" s="354"/>
      <c r="P6" s="21"/>
      <c r="S6" s="330" t="s">
        <v>774</v>
      </c>
      <c r="T6" s="330"/>
      <c r="U6" s="28"/>
    </row>
    <row r="7" spans="1:21" x14ac:dyDescent="0.25">
      <c r="B7" s="20"/>
      <c r="D7" s="22"/>
      <c r="E7" s="22"/>
      <c r="F7" s="22"/>
      <c r="G7" s="22"/>
      <c r="H7" s="22"/>
      <c r="I7" s="22"/>
      <c r="P7" s="21"/>
      <c r="T7" s="28"/>
      <c r="U7" s="28"/>
    </row>
    <row r="8" spans="1:21" ht="12.75" customHeight="1" x14ac:dyDescent="0.25">
      <c r="B8" s="20"/>
      <c r="C8" s="23" t="s">
        <v>372</v>
      </c>
      <c r="D8" s="346" t="s">
        <v>373</v>
      </c>
      <c r="E8" s="346"/>
      <c r="F8" s="346"/>
      <c r="G8" s="346"/>
      <c r="H8" s="346"/>
      <c r="I8" s="346"/>
      <c r="J8" s="335"/>
      <c r="K8" s="347"/>
      <c r="L8" s="347"/>
      <c r="M8" s="347"/>
      <c r="N8" s="347"/>
      <c r="O8" s="347"/>
      <c r="P8" s="24"/>
      <c r="T8" s="28"/>
      <c r="U8" s="28"/>
    </row>
    <row r="9" spans="1:21" x14ac:dyDescent="0.25">
      <c r="B9" s="20"/>
      <c r="C9" s="25" t="s">
        <v>7</v>
      </c>
      <c r="D9" s="335" t="s">
        <v>374</v>
      </c>
      <c r="E9" s="335"/>
      <c r="F9" s="335"/>
      <c r="G9" s="335"/>
      <c r="H9" s="335"/>
      <c r="I9" s="335"/>
      <c r="K9" s="347"/>
      <c r="L9" s="347"/>
      <c r="M9" s="347"/>
      <c r="N9" s="347"/>
      <c r="O9" s="347"/>
      <c r="P9" s="24"/>
      <c r="T9" s="28"/>
      <c r="U9" s="28"/>
    </row>
    <row r="10" spans="1:21" ht="38.25" customHeight="1" x14ac:dyDescent="0.25">
      <c r="B10" s="20"/>
      <c r="C10" s="26" t="s">
        <v>375</v>
      </c>
      <c r="D10" s="348" t="s">
        <v>376</v>
      </c>
      <c r="E10" s="348"/>
      <c r="F10" s="348"/>
      <c r="G10" s="348"/>
      <c r="H10" s="348"/>
      <c r="I10" s="348"/>
      <c r="K10" s="347"/>
      <c r="L10" s="347"/>
      <c r="M10" s="347"/>
      <c r="N10" s="347"/>
      <c r="O10" s="347"/>
      <c r="P10" s="24"/>
      <c r="U10" s="28"/>
    </row>
    <row r="11" spans="1:21" x14ac:dyDescent="0.25">
      <c r="B11" s="20"/>
      <c r="K11" s="347"/>
      <c r="L11" s="347"/>
      <c r="M11" s="347"/>
      <c r="N11" s="347"/>
      <c r="O11" s="347"/>
      <c r="P11" s="24"/>
    </row>
    <row r="12" spans="1:21" x14ac:dyDescent="0.25">
      <c r="B12" s="20"/>
      <c r="C12" s="344" t="s">
        <v>568</v>
      </c>
      <c r="D12" s="344"/>
      <c r="E12" s="344"/>
      <c r="F12" s="344"/>
      <c r="G12" s="344"/>
      <c r="H12" s="344"/>
      <c r="I12" s="344"/>
      <c r="J12" s="344"/>
      <c r="K12" s="344"/>
      <c r="L12" s="344"/>
      <c r="M12" s="344"/>
      <c r="N12" s="344"/>
      <c r="O12" s="344"/>
      <c r="P12" s="21"/>
    </row>
    <row r="13" spans="1:21" x14ac:dyDescent="0.25">
      <c r="B13" s="20"/>
      <c r="C13" s="27"/>
      <c r="D13" s="28"/>
      <c r="E13" s="28"/>
      <c r="F13" s="28"/>
      <c r="G13" s="28"/>
      <c r="H13" s="28"/>
      <c r="I13" s="28"/>
      <c r="J13" s="28"/>
      <c r="K13" s="28"/>
      <c r="L13" s="28"/>
      <c r="M13" s="28"/>
      <c r="N13" s="28"/>
      <c r="O13" s="28"/>
      <c r="P13" s="21"/>
    </row>
    <row r="14" spans="1:21" ht="29.25" customHeight="1" x14ac:dyDescent="0.25">
      <c r="B14" s="20"/>
      <c r="C14" s="344" t="s">
        <v>377</v>
      </c>
      <c r="D14" s="349"/>
      <c r="E14" s="349"/>
      <c r="F14" s="349"/>
      <c r="G14" s="349"/>
      <c r="H14" s="349"/>
      <c r="I14" s="349"/>
      <c r="J14" s="349"/>
      <c r="K14" s="349"/>
      <c r="L14" s="349"/>
      <c r="M14" s="349"/>
      <c r="N14" s="349"/>
      <c r="O14" s="349"/>
      <c r="P14" s="21"/>
    </row>
    <row r="15" spans="1:21" x14ac:dyDescent="0.25">
      <c r="B15" s="20"/>
      <c r="C15" s="336" t="s">
        <v>378</v>
      </c>
      <c r="D15" s="337"/>
      <c r="E15" s="337"/>
      <c r="F15" s="337"/>
      <c r="G15" s="337"/>
      <c r="H15" s="337"/>
      <c r="I15" s="337"/>
      <c r="J15" s="337"/>
      <c r="K15" s="337"/>
      <c r="L15" s="337"/>
      <c r="M15" s="337"/>
      <c r="N15" s="337"/>
      <c r="O15" s="337"/>
      <c r="P15" s="21"/>
    </row>
    <row r="16" spans="1:21" x14ac:dyDescent="0.25">
      <c r="B16" s="20"/>
      <c r="C16" s="331" t="s">
        <v>379</v>
      </c>
      <c r="D16" s="335"/>
      <c r="E16" s="335"/>
      <c r="F16" s="335"/>
      <c r="G16" s="335"/>
      <c r="H16" s="335"/>
      <c r="I16" s="335"/>
      <c r="J16" s="335"/>
      <c r="K16" s="335"/>
      <c r="L16" s="335"/>
      <c r="M16" s="335"/>
      <c r="N16" s="335"/>
      <c r="O16" s="335"/>
      <c r="P16" s="21"/>
    </row>
    <row r="17" spans="2:16" ht="25.5" customHeight="1" x14ac:dyDescent="0.25">
      <c r="B17" s="20"/>
      <c r="C17" s="338" t="s">
        <v>380</v>
      </c>
      <c r="D17" s="339"/>
      <c r="E17" s="339"/>
      <c r="F17" s="339"/>
      <c r="G17" s="339"/>
      <c r="H17" s="339"/>
      <c r="I17" s="339"/>
      <c r="J17" s="339"/>
      <c r="K17" s="339"/>
      <c r="L17" s="339"/>
      <c r="M17" s="339"/>
      <c r="N17" s="339"/>
      <c r="O17" s="339"/>
      <c r="P17" s="21"/>
    </row>
    <row r="18" spans="2:16" x14ac:dyDescent="0.25">
      <c r="B18" s="20"/>
      <c r="P18" s="21"/>
    </row>
    <row r="19" spans="2:16" x14ac:dyDescent="0.25">
      <c r="B19" s="20"/>
      <c r="C19" s="333" t="s">
        <v>381</v>
      </c>
      <c r="D19" s="333"/>
      <c r="E19" s="333"/>
      <c r="F19" s="333"/>
      <c r="G19" s="333"/>
      <c r="H19" s="333"/>
      <c r="I19" s="333"/>
      <c r="J19" s="333"/>
      <c r="K19" s="333"/>
      <c r="L19" s="333"/>
      <c r="M19" s="333"/>
      <c r="N19" s="333"/>
      <c r="O19" s="333"/>
      <c r="P19" s="21"/>
    </row>
    <row r="20" spans="2:16" x14ac:dyDescent="0.25">
      <c r="B20" s="20"/>
      <c r="C20" s="338" t="s">
        <v>382</v>
      </c>
      <c r="D20" s="338"/>
      <c r="E20" s="338"/>
      <c r="F20" s="338"/>
      <c r="G20" s="338"/>
      <c r="H20" s="338"/>
      <c r="I20" s="338"/>
      <c r="J20" s="338"/>
      <c r="K20" s="338"/>
      <c r="L20" s="338"/>
      <c r="M20" s="338"/>
      <c r="N20" s="338"/>
      <c r="O20" s="338"/>
      <c r="P20" s="21"/>
    </row>
    <row r="21" spans="2:16" x14ac:dyDescent="0.25">
      <c r="B21" s="20"/>
      <c r="C21" s="338" t="s">
        <v>383</v>
      </c>
      <c r="D21" s="338"/>
      <c r="E21" s="338"/>
      <c r="F21" s="338"/>
      <c r="G21" s="338"/>
      <c r="H21" s="338"/>
      <c r="I21" s="338"/>
      <c r="J21" s="338"/>
      <c r="K21" s="338"/>
      <c r="L21" s="338"/>
      <c r="M21" s="338"/>
      <c r="N21" s="338"/>
      <c r="O21" s="338"/>
      <c r="P21" s="21"/>
    </row>
    <row r="22" spans="2:16" x14ac:dyDescent="0.25">
      <c r="B22" s="20"/>
      <c r="C22" s="342" t="s">
        <v>384</v>
      </c>
      <c r="D22" s="343"/>
      <c r="E22" s="343"/>
      <c r="F22" s="343"/>
      <c r="G22" s="343"/>
      <c r="H22" s="343"/>
      <c r="I22" s="343"/>
      <c r="J22" s="343"/>
      <c r="K22" s="343"/>
      <c r="L22" s="343"/>
      <c r="M22" s="343"/>
      <c r="N22" s="343"/>
      <c r="O22" s="343"/>
      <c r="P22" s="21"/>
    </row>
    <row r="23" spans="2:16" x14ac:dyDescent="0.25">
      <c r="B23" s="20"/>
      <c r="C23" s="32"/>
      <c r="P23" s="21"/>
    </row>
    <row r="24" spans="2:16" x14ac:dyDescent="0.25">
      <c r="B24" s="20"/>
      <c r="C24" s="331" t="s">
        <v>385</v>
      </c>
      <c r="D24" s="331"/>
      <c r="E24" s="331"/>
      <c r="F24" s="331"/>
      <c r="G24" s="331"/>
      <c r="H24" s="331"/>
      <c r="I24" s="331"/>
      <c r="J24" s="331"/>
      <c r="K24" s="331"/>
      <c r="L24" s="331"/>
      <c r="M24" s="331"/>
      <c r="N24" s="331"/>
      <c r="O24" s="331"/>
      <c r="P24" s="21"/>
    </row>
    <row r="25" spans="2:16" x14ac:dyDescent="0.25">
      <c r="B25" s="20"/>
      <c r="C25" s="340" t="s">
        <v>386</v>
      </c>
      <c r="D25" s="341"/>
      <c r="E25" s="341"/>
      <c r="F25" s="341"/>
      <c r="G25" s="341"/>
      <c r="H25" s="341"/>
      <c r="I25" s="341"/>
      <c r="J25" s="341"/>
      <c r="K25" s="341"/>
      <c r="L25" s="341"/>
      <c r="M25" s="341"/>
      <c r="N25" s="341"/>
      <c r="O25" s="341"/>
      <c r="P25" s="21"/>
    </row>
    <row r="26" spans="2:16" x14ac:dyDescent="0.25">
      <c r="B26" s="20"/>
      <c r="C26" s="340" t="s">
        <v>387</v>
      </c>
      <c r="D26" s="341"/>
      <c r="E26" s="341"/>
      <c r="F26" s="341"/>
      <c r="G26" s="341"/>
      <c r="H26" s="341"/>
      <c r="I26" s="341"/>
      <c r="J26" s="341"/>
      <c r="K26" s="341"/>
      <c r="L26" s="341"/>
      <c r="M26" s="341"/>
      <c r="N26" s="341"/>
      <c r="O26" s="341"/>
      <c r="P26" s="21"/>
    </row>
    <row r="27" spans="2:16" x14ac:dyDescent="0.25">
      <c r="B27" s="20"/>
      <c r="C27" s="340" t="s">
        <v>388</v>
      </c>
      <c r="D27" s="341"/>
      <c r="E27" s="341"/>
      <c r="F27" s="341"/>
      <c r="G27" s="341"/>
      <c r="H27" s="341"/>
      <c r="I27" s="341"/>
      <c r="J27" s="341"/>
      <c r="K27" s="341"/>
      <c r="L27" s="341"/>
      <c r="M27" s="341"/>
      <c r="N27" s="341"/>
      <c r="O27" s="341"/>
      <c r="P27" s="21"/>
    </row>
    <row r="28" spans="2:16" x14ac:dyDescent="0.25">
      <c r="B28" s="20"/>
      <c r="C28" s="340" t="s">
        <v>389</v>
      </c>
      <c r="D28" s="341"/>
      <c r="E28" s="341"/>
      <c r="F28" s="341"/>
      <c r="G28" s="341"/>
      <c r="H28" s="341"/>
      <c r="I28" s="341"/>
      <c r="J28" s="341"/>
      <c r="K28" s="341"/>
      <c r="L28" s="341"/>
      <c r="M28" s="341"/>
      <c r="N28" s="341"/>
      <c r="O28" s="341"/>
      <c r="P28" s="21"/>
    </row>
    <row r="29" spans="2:16" x14ac:dyDescent="0.25">
      <c r="B29" s="20"/>
      <c r="C29" s="342" t="s">
        <v>390</v>
      </c>
      <c r="D29" s="343"/>
      <c r="E29" s="343"/>
      <c r="F29" s="343"/>
      <c r="G29" s="343"/>
      <c r="H29" s="343"/>
      <c r="I29" s="343"/>
      <c r="J29" s="343"/>
      <c r="K29" s="343"/>
      <c r="L29" s="343"/>
      <c r="M29" s="343"/>
      <c r="N29" s="343"/>
      <c r="O29" s="343"/>
      <c r="P29" s="21"/>
    </row>
    <row r="30" spans="2:16" x14ac:dyDescent="0.25">
      <c r="B30" s="20"/>
      <c r="C30" s="31"/>
      <c r="D30" s="33"/>
      <c r="E30" s="33"/>
      <c r="F30" s="33"/>
      <c r="G30" s="33"/>
      <c r="H30" s="33"/>
      <c r="I30" s="33"/>
      <c r="J30" s="33"/>
      <c r="K30" s="33"/>
      <c r="L30" s="33"/>
      <c r="M30" s="33"/>
      <c r="N30" s="33"/>
      <c r="O30" s="33"/>
      <c r="P30" s="21"/>
    </row>
    <row r="31" spans="2:16" ht="27" customHeight="1" x14ac:dyDescent="0.25">
      <c r="B31" s="20"/>
      <c r="P31" s="21"/>
    </row>
    <row r="32" spans="2:16" ht="13.8" thickBot="1" x14ac:dyDescent="0.3">
      <c r="B32" s="35"/>
      <c r="C32" s="36"/>
      <c r="D32" s="36"/>
      <c r="E32" s="36"/>
      <c r="F32" s="36"/>
      <c r="G32" s="36"/>
      <c r="H32" s="36"/>
      <c r="I32" s="36"/>
      <c r="J32" s="36"/>
      <c r="K32" s="37"/>
      <c r="L32" s="37"/>
      <c r="M32" s="37"/>
      <c r="N32" s="37"/>
      <c r="O32" s="37"/>
      <c r="P32" s="38"/>
    </row>
    <row r="33" spans="2:16" ht="13.5" customHeight="1" thickBot="1" x14ac:dyDescent="0.3">
      <c r="I33" s="14" t="s">
        <v>587</v>
      </c>
      <c r="P33" s="39" t="s">
        <v>392</v>
      </c>
    </row>
    <row r="34" spans="2:16" x14ac:dyDescent="0.25">
      <c r="B34" s="17"/>
      <c r="C34" s="18"/>
      <c r="D34" s="18"/>
      <c r="E34" s="18"/>
      <c r="F34" s="18"/>
      <c r="G34" s="18"/>
      <c r="H34" s="18"/>
      <c r="I34" s="18"/>
      <c r="J34" s="18"/>
      <c r="K34" s="40"/>
      <c r="L34" s="40"/>
      <c r="M34" s="40"/>
      <c r="N34" s="40"/>
      <c r="O34" s="40"/>
      <c r="P34" s="19"/>
    </row>
    <row r="35" spans="2:16" ht="11.25" customHeight="1" x14ac:dyDescent="0.25">
      <c r="B35" s="20"/>
      <c r="C35" s="30"/>
      <c r="D35" s="30"/>
      <c r="E35" s="30"/>
      <c r="F35" s="30"/>
      <c r="G35" s="30"/>
      <c r="H35" s="30"/>
      <c r="I35" s="30"/>
      <c r="J35" s="30"/>
      <c r="K35" s="30"/>
      <c r="L35" s="30"/>
      <c r="M35" s="30"/>
      <c r="N35" s="30"/>
      <c r="O35" s="30"/>
      <c r="P35" s="21"/>
    </row>
    <row r="36" spans="2:16" ht="25.5" customHeight="1" x14ac:dyDescent="0.25">
      <c r="B36" s="20"/>
      <c r="C36" s="344" t="s">
        <v>570</v>
      </c>
      <c r="D36" s="344"/>
      <c r="E36" s="344"/>
      <c r="F36" s="344"/>
      <c r="G36" s="344"/>
      <c r="H36" s="344"/>
      <c r="I36" s="344"/>
      <c r="J36" s="344"/>
      <c r="K36" s="344"/>
      <c r="L36" s="344"/>
      <c r="M36" s="344"/>
      <c r="N36" s="344"/>
      <c r="O36" s="344"/>
      <c r="P36" s="21"/>
    </row>
    <row r="37" spans="2:16" ht="28.5" customHeight="1" x14ac:dyDescent="0.25">
      <c r="B37" s="20"/>
      <c r="C37" s="336" t="s">
        <v>393</v>
      </c>
      <c r="D37" s="333"/>
      <c r="E37" s="333"/>
      <c r="F37" s="333"/>
      <c r="G37" s="333"/>
      <c r="H37" s="333"/>
      <c r="I37" s="333"/>
      <c r="J37" s="333"/>
      <c r="K37" s="333"/>
      <c r="L37" s="333"/>
      <c r="M37" s="333"/>
      <c r="N37" s="333"/>
      <c r="O37" s="333"/>
      <c r="P37" s="21"/>
    </row>
    <row r="38" spans="2:16" ht="13.5" customHeight="1" x14ac:dyDescent="0.25">
      <c r="B38" s="20"/>
      <c r="C38" s="333" t="s">
        <v>391</v>
      </c>
      <c r="D38" s="333"/>
      <c r="E38" s="333"/>
      <c r="F38" s="333"/>
      <c r="G38" s="333"/>
      <c r="H38" s="333"/>
      <c r="I38" s="333"/>
      <c r="J38" s="333"/>
      <c r="K38" s="333"/>
      <c r="L38" s="333"/>
      <c r="M38" s="333"/>
      <c r="N38" s="333"/>
      <c r="O38" s="333"/>
      <c r="P38" s="21"/>
    </row>
    <row r="39" spans="2:16" ht="13.5" customHeight="1" x14ac:dyDescent="0.25">
      <c r="B39" s="20"/>
      <c r="C39" s="34"/>
      <c r="D39" s="34"/>
      <c r="E39" s="34"/>
      <c r="F39" s="34"/>
      <c r="G39" s="34"/>
      <c r="H39" s="34"/>
      <c r="I39" s="34"/>
      <c r="J39" s="34"/>
      <c r="K39" s="34"/>
      <c r="L39" s="34"/>
      <c r="M39" s="34"/>
      <c r="N39" s="34"/>
      <c r="O39" s="34"/>
      <c r="P39" s="21"/>
    </row>
    <row r="40" spans="2:16" x14ac:dyDescent="0.25">
      <c r="B40" s="20"/>
      <c r="C40" s="345" t="s">
        <v>571</v>
      </c>
      <c r="D40" s="345"/>
      <c r="E40" s="345"/>
      <c r="F40" s="345"/>
      <c r="G40" s="345"/>
      <c r="H40" s="345"/>
      <c r="I40" s="345"/>
      <c r="J40" s="345"/>
      <c r="K40" s="345"/>
      <c r="L40" s="345"/>
      <c r="M40" s="345"/>
      <c r="N40" s="345"/>
      <c r="O40" s="345"/>
      <c r="P40" s="21"/>
    </row>
    <row r="41" spans="2:16" x14ac:dyDescent="0.25">
      <c r="B41" s="20"/>
      <c r="C41" s="334" t="s">
        <v>394</v>
      </c>
      <c r="D41" s="334"/>
      <c r="E41" s="334"/>
      <c r="F41" s="334"/>
      <c r="G41" s="334"/>
      <c r="H41" s="334"/>
      <c r="I41" s="334"/>
      <c r="P41" s="21"/>
    </row>
    <row r="42" spans="2:16" x14ac:dyDescent="0.25">
      <c r="B42" s="20"/>
      <c r="C42" s="41" t="s">
        <v>395</v>
      </c>
      <c r="D42" s="41"/>
      <c r="E42" s="41"/>
      <c r="F42" s="41"/>
      <c r="G42" s="41"/>
      <c r="H42" s="41"/>
      <c r="I42" s="41"/>
      <c r="P42" s="21"/>
    </row>
    <row r="43" spans="2:16" x14ac:dyDescent="0.25">
      <c r="B43" s="20"/>
      <c r="C43" s="340" t="s">
        <v>396</v>
      </c>
      <c r="D43" s="341"/>
      <c r="E43" s="341"/>
      <c r="F43" s="341"/>
      <c r="G43" s="341"/>
      <c r="H43" s="341"/>
      <c r="I43" s="341"/>
      <c r="J43" s="341"/>
      <c r="K43" s="341"/>
      <c r="L43" s="341"/>
      <c r="M43" s="341"/>
      <c r="N43" s="341"/>
      <c r="O43" s="341"/>
      <c r="P43" s="21"/>
    </row>
    <row r="44" spans="2:16" x14ac:dyDescent="0.25">
      <c r="B44" s="20"/>
      <c r="C44" s="41" t="s">
        <v>397</v>
      </c>
      <c r="D44" s="42"/>
      <c r="E44" s="25"/>
      <c r="F44" s="25"/>
      <c r="G44" s="25"/>
      <c r="H44" s="25"/>
      <c r="I44" s="25"/>
      <c r="J44" s="25"/>
      <c r="K44" s="25"/>
      <c r="L44" s="25"/>
      <c r="M44" s="25"/>
      <c r="N44" s="25"/>
      <c r="O44" s="25"/>
      <c r="P44" s="21"/>
    </row>
    <row r="45" spans="2:16" x14ac:dyDescent="0.25">
      <c r="B45" s="20"/>
      <c r="C45" s="334" t="s">
        <v>398</v>
      </c>
      <c r="D45" s="334"/>
      <c r="E45" s="334"/>
      <c r="F45" s="334"/>
      <c r="G45" s="334"/>
      <c r="H45" s="334"/>
      <c r="I45" s="334"/>
      <c r="J45" s="43"/>
      <c r="K45" s="43"/>
      <c r="L45" s="43"/>
      <c r="M45" s="43"/>
      <c r="N45" s="43"/>
      <c r="O45" s="43"/>
      <c r="P45" s="21"/>
    </row>
    <row r="46" spans="2:16" x14ac:dyDescent="0.25">
      <c r="B46" s="20"/>
      <c r="C46" s="41" t="s">
        <v>399</v>
      </c>
      <c r="D46" s="41"/>
      <c r="E46" s="41"/>
      <c r="F46" s="41"/>
      <c r="G46" s="41"/>
      <c r="H46" s="41"/>
      <c r="I46" s="41"/>
      <c r="J46" s="43"/>
      <c r="K46" s="43"/>
      <c r="L46" s="43"/>
      <c r="M46" s="43"/>
      <c r="N46" s="43"/>
      <c r="O46" s="43"/>
      <c r="P46" s="21"/>
    </row>
    <row r="47" spans="2:16" x14ac:dyDescent="0.25">
      <c r="B47" s="20"/>
      <c r="C47" s="41" t="s">
        <v>397</v>
      </c>
      <c r="D47" s="41"/>
      <c r="E47" s="41"/>
      <c r="F47" s="41"/>
      <c r="G47" s="41"/>
      <c r="H47" s="41"/>
      <c r="I47" s="41"/>
      <c r="J47" s="43"/>
      <c r="K47" s="43"/>
      <c r="L47" s="43"/>
      <c r="M47" s="43"/>
      <c r="N47" s="43"/>
      <c r="O47" s="43"/>
      <c r="P47" s="21"/>
    </row>
    <row r="48" spans="2:16" x14ac:dyDescent="0.25">
      <c r="B48" s="20"/>
      <c r="C48" s="41"/>
      <c r="D48" s="41"/>
      <c r="E48" s="41"/>
      <c r="F48" s="41"/>
      <c r="G48" s="41"/>
      <c r="H48" s="41"/>
      <c r="I48" s="41"/>
      <c r="J48" s="43"/>
      <c r="K48" s="43"/>
      <c r="L48" s="43"/>
      <c r="M48" s="43"/>
      <c r="N48" s="43"/>
      <c r="O48" s="43"/>
      <c r="P48" s="21"/>
    </row>
    <row r="49" spans="2:16" x14ac:dyDescent="0.25">
      <c r="B49" s="20"/>
      <c r="C49" s="332" t="s">
        <v>572</v>
      </c>
      <c r="D49" s="335"/>
      <c r="E49" s="335"/>
      <c r="F49" s="335"/>
      <c r="G49" s="335"/>
      <c r="H49" s="335"/>
      <c r="I49" s="335"/>
      <c r="J49" s="335"/>
      <c r="K49" s="335"/>
      <c r="L49" s="335"/>
      <c r="P49" s="21"/>
    </row>
    <row r="50" spans="2:16" x14ac:dyDescent="0.25">
      <c r="B50" s="20"/>
      <c r="C50" s="336" t="s">
        <v>400</v>
      </c>
      <c r="D50" s="337"/>
      <c r="E50" s="337"/>
      <c r="F50" s="337"/>
      <c r="G50" s="337"/>
      <c r="H50" s="337"/>
      <c r="I50" s="337"/>
      <c r="J50" s="337"/>
      <c r="K50" s="337"/>
      <c r="L50" s="337"/>
      <c r="M50" s="337"/>
      <c r="N50" s="337"/>
      <c r="O50" s="337"/>
      <c r="P50" s="21"/>
    </row>
    <row r="51" spans="2:16" x14ac:dyDescent="0.25">
      <c r="B51" s="20"/>
      <c r="C51" s="336" t="s">
        <v>401</v>
      </c>
      <c r="D51" s="337"/>
      <c r="E51" s="337"/>
      <c r="F51" s="337"/>
      <c r="G51" s="337"/>
      <c r="H51" s="337"/>
      <c r="I51" s="337"/>
      <c r="J51" s="337"/>
      <c r="K51" s="337"/>
      <c r="L51" s="337"/>
      <c r="M51" s="337"/>
      <c r="N51" s="337"/>
      <c r="O51" s="337"/>
      <c r="P51" s="21"/>
    </row>
    <row r="52" spans="2:16" x14ac:dyDescent="0.25">
      <c r="B52" s="20"/>
      <c r="P52" s="21"/>
    </row>
    <row r="53" spans="2:16" x14ac:dyDescent="0.25">
      <c r="B53" s="20"/>
      <c r="C53" s="30"/>
      <c r="D53" s="30"/>
      <c r="E53" s="30"/>
      <c r="F53" s="30"/>
      <c r="G53" s="30"/>
      <c r="H53" s="30"/>
      <c r="I53" s="30"/>
      <c r="J53" s="30"/>
      <c r="K53" s="30"/>
      <c r="L53" s="30"/>
      <c r="M53" s="30"/>
      <c r="N53" s="30"/>
      <c r="O53" s="30"/>
      <c r="P53" s="21"/>
    </row>
    <row r="54" spans="2:16" x14ac:dyDescent="0.25">
      <c r="B54" s="20"/>
      <c r="C54" s="332" t="s">
        <v>573</v>
      </c>
      <c r="D54" s="332"/>
      <c r="E54" s="332"/>
      <c r="F54" s="332"/>
      <c r="G54" s="332"/>
      <c r="H54" s="332"/>
      <c r="I54" s="332"/>
      <c r="J54" s="332"/>
      <c r="K54" s="332"/>
      <c r="L54" s="332"/>
      <c r="M54" s="332"/>
      <c r="N54" s="332"/>
      <c r="O54" s="332"/>
      <c r="P54" s="21"/>
    </row>
    <row r="55" spans="2:16" x14ac:dyDescent="0.25">
      <c r="B55" s="20"/>
      <c r="C55" s="333" t="s">
        <v>402</v>
      </c>
      <c r="D55" s="333"/>
      <c r="E55" s="333"/>
      <c r="F55" s="333"/>
      <c r="G55" s="333"/>
      <c r="H55" s="333"/>
      <c r="I55" s="333"/>
      <c r="J55" s="333"/>
      <c r="K55" s="333"/>
      <c r="L55" s="333"/>
      <c r="M55" s="333"/>
      <c r="N55" s="333"/>
      <c r="O55" s="333"/>
      <c r="P55" s="21"/>
    </row>
    <row r="56" spans="2:16" x14ac:dyDescent="0.25">
      <c r="B56" s="20"/>
      <c r="C56" s="331" t="s">
        <v>403</v>
      </c>
      <c r="D56" s="331"/>
      <c r="E56" s="331"/>
      <c r="F56" s="331"/>
      <c r="G56" s="331"/>
      <c r="H56" s="331"/>
      <c r="I56" s="331"/>
      <c r="J56" s="331"/>
      <c r="K56" s="331"/>
      <c r="L56" s="331"/>
      <c r="M56" s="331"/>
      <c r="N56" s="331"/>
      <c r="O56" s="331"/>
      <c r="P56" s="21"/>
    </row>
    <row r="57" spans="2:16" x14ac:dyDescent="0.25">
      <c r="B57" s="20"/>
      <c r="C57" s="29"/>
      <c r="D57" s="29"/>
      <c r="E57" s="29"/>
      <c r="F57" s="29"/>
      <c r="G57" s="29"/>
      <c r="H57" s="29"/>
      <c r="I57" s="29"/>
      <c r="J57" s="29"/>
      <c r="K57" s="29"/>
      <c r="L57" s="29"/>
      <c r="M57" s="29"/>
      <c r="N57" s="29"/>
      <c r="O57" s="29"/>
      <c r="P57" s="21"/>
    </row>
    <row r="58" spans="2:16" x14ac:dyDescent="0.25">
      <c r="B58" s="20"/>
      <c r="C58" s="332" t="s">
        <v>574</v>
      </c>
      <c r="D58" s="332"/>
      <c r="E58" s="332"/>
      <c r="F58" s="332"/>
      <c r="G58" s="332"/>
      <c r="H58" s="332"/>
      <c r="I58" s="332"/>
      <c r="J58" s="332"/>
      <c r="K58" s="332"/>
      <c r="L58" s="332"/>
      <c r="M58" s="332"/>
      <c r="N58" s="332"/>
      <c r="O58" s="332"/>
      <c r="P58" s="21"/>
    </row>
    <row r="59" spans="2:16" ht="12.75" customHeight="1" x14ac:dyDescent="0.25">
      <c r="B59" s="20"/>
      <c r="C59" s="333" t="s">
        <v>404</v>
      </c>
      <c r="D59" s="333"/>
      <c r="E59" s="333"/>
      <c r="F59" s="333"/>
      <c r="G59" s="333"/>
      <c r="H59" s="333"/>
      <c r="I59" s="333"/>
      <c r="J59" s="333"/>
      <c r="K59" s="333"/>
      <c r="L59" s="333"/>
      <c r="M59" s="333"/>
      <c r="N59" s="333"/>
      <c r="O59" s="333"/>
      <c r="P59" s="21"/>
    </row>
    <row r="60" spans="2:16" x14ac:dyDescent="0.25">
      <c r="B60" s="20"/>
      <c r="C60" s="333" t="s">
        <v>405</v>
      </c>
      <c r="D60" s="333"/>
      <c r="E60" s="333"/>
      <c r="F60" s="333"/>
      <c r="G60" s="333"/>
      <c r="H60" s="333"/>
      <c r="I60" s="333"/>
      <c r="J60" s="333"/>
      <c r="K60" s="333"/>
      <c r="L60" s="333"/>
      <c r="M60" s="333"/>
      <c r="N60" s="333"/>
      <c r="O60" s="333"/>
      <c r="P60" s="21"/>
    </row>
    <row r="61" spans="2:16" x14ac:dyDescent="0.25">
      <c r="B61" s="20"/>
      <c r="C61" s="333" t="s">
        <v>406</v>
      </c>
      <c r="D61" s="333"/>
      <c r="E61" s="333"/>
      <c r="F61" s="333"/>
      <c r="G61" s="333"/>
      <c r="H61" s="333"/>
      <c r="I61" s="333"/>
      <c r="J61" s="333"/>
      <c r="K61" s="333"/>
      <c r="L61" s="333"/>
      <c r="M61" s="333"/>
      <c r="N61" s="333"/>
      <c r="O61" s="333"/>
      <c r="P61" s="21"/>
    </row>
    <row r="62" spans="2:16" x14ac:dyDescent="0.25">
      <c r="B62" s="20"/>
      <c r="C62" s="30"/>
      <c r="D62" s="30"/>
      <c r="E62" s="30"/>
      <c r="F62" s="30"/>
      <c r="G62" s="30"/>
      <c r="H62" s="30"/>
      <c r="I62" s="30"/>
      <c r="J62" s="30"/>
      <c r="K62" s="30"/>
      <c r="L62" s="30"/>
      <c r="M62" s="30"/>
      <c r="N62" s="30"/>
      <c r="O62" s="30"/>
      <c r="P62" s="21"/>
    </row>
    <row r="63" spans="2:16" x14ac:dyDescent="0.25">
      <c r="B63" s="20"/>
      <c r="P63" s="21"/>
    </row>
    <row r="64" spans="2:16" x14ac:dyDescent="0.25">
      <c r="B64" s="20"/>
      <c r="C64" s="332" t="s">
        <v>575</v>
      </c>
      <c r="D64" s="332"/>
      <c r="E64" s="332"/>
      <c r="F64" s="332"/>
      <c r="G64" s="332"/>
      <c r="H64" s="332"/>
      <c r="I64" s="332"/>
      <c r="J64" s="332"/>
      <c r="K64" s="332"/>
      <c r="L64" s="332"/>
      <c r="M64" s="332"/>
      <c r="N64" s="332"/>
      <c r="O64" s="332"/>
      <c r="P64" s="21"/>
    </row>
    <row r="65" spans="2:16" x14ac:dyDescent="0.25">
      <c r="B65" s="20"/>
      <c r="C65" s="333" t="s">
        <v>407</v>
      </c>
      <c r="D65" s="333"/>
      <c r="E65" s="333"/>
      <c r="F65" s="333"/>
      <c r="G65" s="333"/>
      <c r="H65" s="333"/>
      <c r="I65" s="333"/>
      <c r="J65" s="333"/>
      <c r="K65" s="333"/>
      <c r="L65" s="333"/>
      <c r="M65" s="333"/>
      <c r="N65" s="333"/>
      <c r="O65" s="333"/>
      <c r="P65" s="21"/>
    </row>
    <row r="66" spans="2:16" x14ac:dyDescent="0.25">
      <c r="B66" s="20"/>
      <c r="C66" s="331" t="s">
        <v>408</v>
      </c>
      <c r="D66" s="331"/>
      <c r="E66" s="331"/>
      <c r="F66" s="331"/>
      <c r="G66" s="331"/>
      <c r="H66" s="331"/>
      <c r="I66" s="331"/>
      <c r="J66" s="331"/>
      <c r="K66" s="331"/>
      <c r="L66" s="331"/>
      <c r="M66" s="331"/>
      <c r="N66" s="331"/>
      <c r="O66" s="331"/>
      <c r="P66" s="21"/>
    </row>
    <row r="67" spans="2:16" x14ac:dyDescent="0.25">
      <c r="B67" s="20"/>
      <c r="C67" s="331" t="s">
        <v>409</v>
      </c>
      <c r="D67" s="331"/>
      <c r="E67" s="331"/>
      <c r="F67" s="331"/>
      <c r="G67" s="331"/>
      <c r="H67" s="331"/>
      <c r="I67" s="331"/>
      <c r="J67" s="331"/>
      <c r="K67" s="331"/>
      <c r="L67" s="331"/>
      <c r="M67" s="331"/>
      <c r="N67" s="331"/>
      <c r="O67" s="331"/>
      <c r="P67" s="21"/>
    </row>
    <row r="68" spans="2:16" x14ac:dyDescent="0.25">
      <c r="B68" s="20"/>
      <c r="C68" s="331" t="s">
        <v>410</v>
      </c>
      <c r="D68" s="331"/>
      <c r="E68" s="331"/>
      <c r="F68" s="331"/>
      <c r="G68" s="331"/>
      <c r="H68" s="331"/>
      <c r="I68" s="331"/>
      <c r="J68" s="331"/>
      <c r="K68" s="331"/>
      <c r="L68" s="331"/>
      <c r="M68" s="331"/>
      <c r="N68" s="331"/>
      <c r="O68" s="331"/>
      <c r="P68" s="21"/>
    </row>
    <row r="69" spans="2:16" x14ac:dyDescent="0.25">
      <c r="B69" s="20"/>
      <c r="C69" s="331" t="s">
        <v>411</v>
      </c>
      <c r="D69" s="331"/>
      <c r="E69" s="331"/>
      <c r="F69" s="331"/>
      <c r="G69" s="331"/>
      <c r="H69" s="331"/>
      <c r="I69" s="331"/>
      <c r="J69" s="331"/>
      <c r="K69" s="331"/>
      <c r="L69" s="331"/>
      <c r="M69" s="331"/>
      <c r="N69" s="331"/>
      <c r="O69" s="331"/>
      <c r="P69" s="21"/>
    </row>
    <row r="70" spans="2:16" x14ac:dyDescent="0.25">
      <c r="B70" s="20"/>
      <c r="C70" s="331" t="s">
        <v>412</v>
      </c>
      <c r="D70" s="331"/>
      <c r="E70" s="331"/>
      <c r="F70" s="331"/>
      <c r="G70" s="331"/>
      <c r="H70" s="331"/>
      <c r="I70" s="331"/>
      <c r="J70" s="331"/>
      <c r="K70" s="331"/>
      <c r="L70" s="331"/>
      <c r="M70" s="331"/>
      <c r="N70" s="331"/>
      <c r="O70" s="331"/>
      <c r="P70" s="21"/>
    </row>
    <row r="71" spans="2:16" x14ac:dyDescent="0.25">
      <c r="B71" s="20"/>
      <c r="C71" s="331" t="s">
        <v>413</v>
      </c>
      <c r="D71" s="331"/>
      <c r="E71" s="331"/>
      <c r="F71" s="331"/>
      <c r="G71" s="331"/>
      <c r="H71" s="331"/>
      <c r="I71" s="331"/>
      <c r="J71" s="331"/>
      <c r="K71" s="331"/>
      <c r="L71" s="331"/>
      <c r="M71" s="331"/>
      <c r="N71" s="331"/>
      <c r="O71" s="331"/>
      <c r="P71" s="44"/>
    </row>
    <row r="72" spans="2:16" x14ac:dyDescent="0.25">
      <c r="B72" s="20"/>
      <c r="C72" s="333" t="s">
        <v>414</v>
      </c>
      <c r="D72" s="333"/>
      <c r="E72" s="333"/>
      <c r="F72" s="333"/>
      <c r="G72" s="333"/>
      <c r="H72" s="333"/>
      <c r="I72" s="333"/>
      <c r="J72" s="333"/>
      <c r="K72" s="333"/>
      <c r="L72" s="333"/>
      <c r="M72" s="333"/>
      <c r="N72" s="333"/>
      <c r="O72" s="333"/>
      <c r="P72" s="44"/>
    </row>
    <row r="73" spans="2:16" ht="13.8" thickBot="1" x14ac:dyDescent="0.3">
      <c r="B73" s="35"/>
      <c r="C73" s="36"/>
      <c r="D73" s="36"/>
      <c r="E73" s="36"/>
      <c r="F73" s="36"/>
      <c r="G73" s="36"/>
      <c r="H73" s="36"/>
      <c r="I73" s="36"/>
      <c r="J73" s="36"/>
      <c r="K73" s="36"/>
      <c r="L73" s="36"/>
      <c r="M73" s="36"/>
      <c r="N73" s="36"/>
      <c r="O73" s="36"/>
      <c r="P73" s="38"/>
    </row>
    <row r="74" spans="2:16" x14ac:dyDescent="0.25">
      <c r="I74" s="14" t="s">
        <v>586</v>
      </c>
      <c r="P74" s="39" t="s">
        <v>415</v>
      </c>
    </row>
  </sheetData>
  <mergeCells count="52">
    <mergeCell ref="A1:F1"/>
    <mergeCell ref="H1:K1"/>
    <mergeCell ref="M1:Q1"/>
    <mergeCell ref="B3:P3"/>
    <mergeCell ref="C6:O6"/>
    <mergeCell ref="C38:O38"/>
    <mergeCell ref="C40:O40"/>
    <mergeCell ref="D8:J8"/>
    <mergeCell ref="K8:O11"/>
    <mergeCell ref="D9:I9"/>
    <mergeCell ref="D10:I10"/>
    <mergeCell ref="C14:O14"/>
    <mergeCell ref="C12:O12"/>
    <mergeCell ref="C55:O55"/>
    <mergeCell ref="C56:O56"/>
    <mergeCell ref="C41:I41"/>
    <mergeCell ref="C43:O43"/>
    <mergeCell ref="C19:O19"/>
    <mergeCell ref="C20:O20"/>
    <mergeCell ref="C21:O21"/>
    <mergeCell ref="C22:O22"/>
    <mergeCell ref="C24:O24"/>
    <mergeCell ref="C25:O25"/>
    <mergeCell ref="C26:O26"/>
    <mergeCell ref="C27:O27"/>
    <mergeCell ref="C28:O28"/>
    <mergeCell ref="C29:O29"/>
    <mergeCell ref="C36:O36"/>
    <mergeCell ref="C37:O37"/>
    <mergeCell ref="C72:O72"/>
    <mergeCell ref="C61:O61"/>
    <mergeCell ref="C64:O64"/>
    <mergeCell ref="C65:O65"/>
    <mergeCell ref="C66:O66"/>
    <mergeCell ref="C67:O67"/>
    <mergeCell ref="C68:O68"/>
    <mergeCell ref="S5:T5"/>
    <mergeCell ref="S6:T6"/>
    <mergeCell ref="C69:O69"/>
    <mergeCell ref="C70:O70"/>
    <mergeCell ref="C71:O71"/>
    <mergeCell ref="C58:O58"/>
    <mergeCell ref="C59:O59"/>
    <mergeCell ref="C60:O60"/>
    <mergeCell ref="C45:I45"/>
    <mergeCell ref="C49:L49"/>
    <mergeCell ref="C50:O50"/>
    <mergeCell ref="C51:O51"/>
    <mergeCell ref="C54:O54"/>
    <mergeCell ref="C15:O15"/>
    <mergeCell ref="C16:O16"/>
    <mergeCell ref="C17:O17"/>
  </mergeCells>
  <printOptions horizontalCentered="1"/>
  <pageMargins left="0.42" right="0.41" top="0.5" bottom="0.3" header="0.5" footer="0.34"/>
  <pageSetup scale="83" fitToHeight="0" orientation="landscape" r:id="rId1"/>
  <headerFooter alignWithMargins="0"/>
  <rowBreaks count="1" manualBreakCount="1">
    <brk id="33"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Print_All">
                <anchor moveWithCells="1" sizeWithCells="1">
                  <from>
                    <xdr:col>18</xdr:col>
                    <xdr:colOff>396240</xdr:colOff>
                    <xdr:row>0</xdr:row>
                    <xdr:rowOff>228600</xdr:rowOff>
                  </from>
                  <to>
                    <xdr:col>19</xdr:col>
                    <xdr:colOff>0</xdr:colOff>
                    <xdr:row>2</xdr:row>
                    <xdr:rowOff>68580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66"/>
  <sheetViews>
    <sheetView showGridLines="0" showZeros="0" zoomScale="75" zoomScaleNormal="75" workbookViewId="0">
      <pane ySplit="4" topLeftCell="A5" activePane="bottomLeft" state="frozen"/>
      <selection activeCell="G53" sqref="G53"/>
      <selection pane="bottomLeft" activeCell="H2" sqref="H2"/>
    </sheetView>
  </sheetViews>
  <sheetFormatPr defaultColWidth="9" defaultRowHeight="15" x14ac:dyDescent="0.25"/>
  <cols>
    <col min="1" max="1" width="5.09765625" style="243" customWidth="1"/>
    <col min="2" max="2" width="46.59765625" style="248" customWidth="1"/>
    <col min="3" max="3" width="35.09765625" style="248" customWidth="1"/>
    <col min="4" max="4" width="23.59765625" style="248" customWidth="1"/>
    <col min="5" max="5" width="20.796875" style="249" customWidth="1"/>
    <col min="6" max="6" width="19.09765625" style="247" customWidth="1"/>
    <col min="7" max="7" width="12.5" style="250" customWidth="1"/>
    <col min="8" max="8" width="9" style="45"/>
    <col min="9" max="16384" width="9" style="87"/>
  </cols>
  <sheetData>
    <row r="1" spans="1:7" ht="44.55" customHeight="1" x14ac:dyDescent="0.25">
      <c r="A1" s="90"/>
      <c r="B1" s="417" t="s">
        <v>569</v>
      </c>
      <c r="C1" s="417"/>
      <c r="D1" s="417"/>
      <c r="E1" s="417"/>
      <c r="F1" s="417"/>
      <c r="G1" s="45"/>
    </row>
    <row r="2" spans="1:7" ht="62.55" customHeight="1" x14ac:dyDescent="0.4">
      <c r="A2" s="90"/>
      <c r="B2" s="416"/>
      <c r="C2" s="416"/>
      <c r="D2" s="416"/>
      <c r="E2" s="416"/>
      <c r="F2" s="416"/>
      <c r="G2" s="216"/>
    </row>
    <row r="3" spans="1:7" ht="30" customHeight="1" x14ac:dyDescent="0.4">
      <c r="A3" s="90"/>
      <c r="B3" s="416" t="s">
        <v>551</v>
      </c>
      <c r="C3" s="416"/>
      <c r="D3" s="416"/>
      <c r="E3" s="416"/>
      <c r="F3" s="416"/>
      <c r="G3" s="216"/>
    </row>
    <row r="4" spans="1:7" ht="31.35" customHeight="1" x14ac:dyDescent="0.25">
      <c r="A4" s="90"/>
      <c r="B4" s="217" t="s">
        <v>552</v>
      </c>
      <c r="C4" s="217" t="s">
        <v>553</v>
      </c>
      <c r="D4" s="217" t="s">
        <v>554</v>
      </c>
      <c r="E4" s="218" t="s">
        <v>555</v>
      </c>
      <c r="F4" s="219" t="s">
        <v>556</v>
      </c>
      <c r="G4" s="220"/>
    </row>
    <row r="5" spans="1:7" ht="15.6" x14ac:dyDescent="0.3">
      <c r="A5" s="221">
        <f>ROW()-4</f>
        <v>1</v>
      </c>
      <c r="B5" s="222"/>
      <c r="C5" s="222"/>
      <c r="D5" s="222"/>
      <c r="E5" s="223"/>
      <c r="F5" s="224"/>
      <c r="G5" s="225"/>
    </row>
    <row r="6" spans="1:7" ht="15.6" x14ac:dyDescent="0.3">
      <c r="A6" s="221">
        <f t="shared" ref="A6:A34" si="0">ROW()-4</f>
        <v>2</v>
      </c>
      <c r="B6" s="222"/>
      <c r="C6" s="222"/>
      <c r="D6" s="222"/>
      <c r="E6" s="223"/>
      <c r="F6" s="224"/>
      <c r="G6" s="225"/>
    </row>
    <row r="7" spans="1:7" ht="15.6" x14ac:dyDescent="0.3">
      <c r="A7" s="221">
        <f t="shared" si="0"/>
        <v>3</v>
      </c>
      <c r="B7" s="222"/>
      <c r="C7" s="222"/>
      <c r="D7" s="222"/>
      <c r="E7" s="223"/>
      <c r="F7" s="224"/>
      <c r="G7" s="225"/>
    </row>
    <row r="8" spans="1:7" ht="15.6" x14ac:dyDescent="0.3">
      <c r="A8" s="221">
        <f t="shared" si="0"/>
        <v>4</v>
      </c>
      <c r="B8" s="222"/>
      <c r="C8" s="222"/>
      <c r="D8" s="222"/>
      <c r="E8" s="223"/>
      <c r="F8" s="224"/>
      <c r="G8" s="225"/>
    </row>
    <row r="9" spans="1:7" ht="15.6" x14ac:dyDescent="0.3">
      <c r="A9" s="221">
        <f t="shared" si="0"/>
        <v>5</v>
      </c>
      <c r="B9" s="222"/>
      <c r="C9" s="222"/>
      <c r="D9" s="222"/>
      <c r="E9" s="223"/>
      <c r="F9" s="224"/>
      <c r="G9" s="225"/>
    </row>
    <row r="10" spans="1:7" ht="15.6" x14ac:dyDescent="0.3">
      <c r="A10" s="221">
        <f t="shared" si="0"/>
        <v>6</v>
      </c>
      <c r="B10" s="222"/>
      <c r="C10" s="222"/>
      <c r="D10" s="222"/>
      <c r="E10" s="223"/>
      <c r="F10" s="224"/>
      <c r="G10" s="225"/>
    </row>
    <row r="11" spans="1:7" ht="15.6" x14ac:dyDescent="0.3">
      <c r="A11" s="221">
        <f t="shared" si="0"/>
        <v>7</v>
      </c>
      <c r="B11" s="222"/>
      <c r="C11" s="222"/>
      <c r="D11" s="222"/>
      <c r="E11" s="223"/>
      <c r="F11" s="224"/>
      <c r="G11" s="225"/>
    </row>
    <row r="12" spans="1:7" ht="15.6" x14ac:dyDescent="0.3">
      <c r="A12" s="221">
        <f t="shared" si="0"/>
        <v>8</v>
      </c>
      <c r="B12" s="222"/>
      <c r="C12" s="222"/>
      <c r="D12" s="222"/>
      <c r="E12" s="223"/>
      <c r="F12" s="224"/>
      <c r="G12" s="225"/>
    </row>
    <row r="13" spans="1:7" ht="15.6" x14ac:dyDescent="0.3">
      <c r="A13" s="221">
        <f t="shared" si="0"/>
        <v>9</v>
      </c>
      <c r="B13" s="222"/>
      <c r="C13" s="222"/>
      <c r="D13" s="222"/>
      <c r="E13" s="223"/>
      <c r="F13" s="224"/>
      <c r="G13" s="225"/>
    </row>
    <row r="14" spans="1:7" ht="15.6" x14ac:dyDescent="0.3">
      <c r="A14" s="221">
        <f t="shared" si="0"/>
        <v>10</v>
      </c>
      <c r="B14" s="222"/>
      <c r="C14" s="222"/>
      <c r="D14" s="222"/>
      <c r="E14" s="223"/>
      <c r="F14" s="224"/>
      <c r="G14" s="225"/>
    </row>
    <row r="15" spans="1:7" ht="15.6" x14ac:dyDescent="0.3">
      <c r="A15" s="221">
        <f t="shared" si="0"/>
        <v>11</v>
      </c>
      <c r="B15" s="222"/>
      <c r="C15" s="222"/>
      <c r="D15" s="222"/>
      <c r="E15" s="223"/>
      <c r="F15" s="224"/>
      <c r="G15" s="225"/>
    </row>
    <row r="16" spans="1:7" ht="15.6" x14ac:dyDescent="0.3">
      <c r="A16" s="221">
        <f t="shared" si="0"/>
        <v>12</v>
      </c>
      <c r="B16" s="222"/>
      <c r="C16" s="222"/>
      <c r="D16" s="222"/>
      <c r="E16" s="223"/>
      <c r="F16" s="224"/>
      <c r="G16" s="225"/>
    </row>
    <row r="17" spans="1:7" ht="15.6" x14ac:dyDescent="0.3">
      <c r="A17" s="221">
        <f t="shared" si="0"/>
        <v>13</v>
      </c>
      <c r="B17" s="222"/>
      <c r="C17" s="222"/>
      <c r="D17" s="222"/>
      <c r="E17" s="223"/>
      <c r="F17" s="224"/>
      <c r="G17" s="225"/>
    </row>
    <row r="18" spans="1:7" ht="15.6" x14ac:dyDescent="0.3">
      <c r="A18" s="221">
        <f t="shared" si="0"/>
        <v>14</v>
      </c>
      <c r="B18" s="222"/>
      <c r="C18" s="222"/>
      <c r="D18" s="222"/>
      <c r="E18" s="223"/>
      <c r="F18" s="224"/>
      <c r="G18" s="225"/>
    </row>
    <row r="19" spans="1:7" ht="15.6" x14ac:dyDescent="0.3">
      <c r="A19" s="221">
        <f t="shared" si="0"/>
        <v>15</v>
      </c>
      <c r="B19" s="222"/>
      <c r="C19" s="222"/>
      <c r="D19" s="222"/>
      <c r="E19" s="223"/>
      <c r="F19" s="224"/>
      <c r="G19" s="225"/>
    </row>
    <row r="20" spans="1:7" ht="15.6" x14ac:dyDescent="0.3">
      <c r="A20" s="221">
        <f t="shared" si="0"/>
        <v>16</v>
      </c>
      <c r="B20" s="222"/>
      <c r="C20" s="222"/>
      <c r="D20" s="222"/>
      <c r="E20" s="223"/>
      <c r="F20" s="224"/>
      <c r="G20" s="225"/>
    </row>
    <row r="21" spans="1:7" ht="15.6" x14ac:dyDescent="0.3">
      <c r="A21" s="221">
        <f t="shared" si="0"/>
        <v>17</v>
      </c>
      <c r="B21" s="222"/>
      <c r="C21" s="222"/>
      <c r="D21" s="222"/>
      <c r="E21" s="223"/>
      <c r="F21" s="224"/>
      <c r="G21" s="225"/>
    </row>
    <row r="22" spans="1:7" x14ac:dyDescent="0.25">
      <c r="A22" s="221">
        <f t="shared" si="0"/>
        <v>18</v>
      </c>
      <c r="B22" s="226"/>
      <c r="C22" s="226"/>
      <c r="D22" s="226"/>
      <c r="E22" s="227"/>
      <c r="F22" s="222"/>
      <c r="G22" s="228"/>
    </row>
    <row r="23" spans="1:7" x14ac:dyDescent="0.25">
      <c r="A23" s="221">
        <f t="shared" si="0"/>
        <v>19</v>
      </c>
      <c r="B23" s="229"/>
      <c r="C23" s="229"/>
      <c r="D23" s="229"/>
      <c r="E23" s="227"/>
      <c r="F23" s="230"/>
      <c r="G23" s="231"/>
    </row>
    <row r="24" spans="1:7" x14ac:dyDescent="0.25">
      <c r="A24" s="221">
        <f t="shared" si="0"/>
        <v>20</v>
      </c>
      <c r="B24" s="226"/>
      <c r="C24" s="226"/>
      <c r="D24" s="226"/>
      <c r="E24" s="227"/>
      <c r="F24" s="230"/>
      <c r="G24" s="228"/>
    </row>
    <row r="25" spans="1:7" x14ac:dyDescent="0.25">
      <c r="A25" s="221">
        <f t="shared" si="0"/>
        <v>21</v>
      </c>
      <c r="B25" s="229"/>
      <c r="C25" s="229"/>
      <c r="D25" s="229"/>
      <c r="E25" s="227"/>
      <c r="F25" s="230"/>
      <c r="G25" s="228"/>
    </row>
    <row r="26" spans="1:7" x14ac:dyDescent="0.25">
      <c r="A26" s="221">
        <f t="shared" si="0"/>
        <v>22</v>
      </c>
      <c r="B26" s="229"/>
      <c r="C26" s="229"/>
      <c r="D26" s="229"/>
      <c r="E26" s="227"/>
      <c r="F26" s="230"/>
      <c r="G26" s="231"/>
    </row>
    <row r="27" spans="1:7" x14ac:dyDescent="0.25">
      <c r="A27" s="221">
        <f t="shared" si="0"/>
        <v>23</v>
      </c>
      <c r="B27" s="226"/>
      <c r="C27" s="226"/>
      <c r="D27" s="226"/>
      <c r="E27" s="227"/>
      <c r="F27" s="230"/>
      <c r="G27" s="228"/>
    </row>
    <row r="28" spans="1:7" x14ac:dyDescent="0.25">
      <c r="A28" s="221">
        <f t="shared" si="0"/>
        <v>24</v>
      </c>
      <c r="B28" s="229"/>
      <c r="C28" s="229"/>
      <c r="D28" s="229"/>
      <c r="E28" s="227"/>
      <c r="F28" s="230"/>
      <c r="G28" s="228"/>
    </row>
    <row r="29" spans="1:7" x14ac:dyDescent="0.25">
      <c r="A29" s="221">
        <f t="shared" si="0"/>
        <v>25</v>
      </c>
      <c r="B29" s="229"/>
      <c r="C29" s="229"/>
      <c r="D29" s="229"/>
      <c r="E29" s="227"/>
      <c r="F29" s="230"/>
      <c r="G29" s="228"/>
    </row>
    <row r="30" spans="1:7" x14ac:dyDescent="0.25">
      <c r="A30" s="221">
        <f t="shared" si="0"/>
        <v>26</v>
      </c>
      <c r="B30" s="229"/>
      <c r="C30" s="229"/>
      <c r="D30" s="229"/>
      <c r="E30" s="227"/>
      <c r="F30" s="230"/>
      <c r="G30" s="228"/>
    </row>
    <row r="31" spans="1:7" x14ac:dyDescent="0.25">
      <c r="A31" s="221">
        <f t="shared" si="0"/>
        <v>27</v>
      </c>
      <c r="B31" s="229"/>
      <c r="C31" s="229"/>
      <c r="D31" s="229"/>
      <c r="E31" s="227"/>
      <c r="F31" s="230"/>
      <c r="G31" s="228"/>
    </row>
    <row r="32" spans="1:7" x14ac:dyDescent="0.25">
      <c r="A32" s="221">
        <f t="shared" si="0"/>
        <v>28</v>
      </c>
      <c r="B32" s="229"/>
      <c r="C32" s="229"/>
      <c r="D32" s="229"/>
      <c r="E32" s="227"/>
      <c r="F32" s="230"/>
      <c r="G32" s="228"/>
    </row>
    <row r="33" spans="1:7" x14ac:dyDescent="0.25">
      <c r="A33" s="221">
        <f t="shared" si="0"/>
        <v>29</v>
      </c>
      <c r="B33" s="229"/>
      <c r="C33" s="229"/>
      <c r="D33" s="229"/>
      <c r="E33" s="227"/>
      <c r="F33" s="230"/>
      <c r="G33" s="231"/>
    </row>
    <row r="34" spans="1:7" x14ac:dyDescent="0.25">
      <c r="A34" s="221">
        <f t="shared" si="0"/>
        <v>30</v>
      </c>
      <c r="B34" s="229"/>
      <c r="C34" s="229"/>
      <c r="D34" s="229"/>
      <c r="E34" s="227"/>
      <c r="F34" s="230"/>
      <c r="G34" s="231"/>
    </row>
    <row r="35" spans="1:7" x14ac:dyDescent="0.25">
      <c r="A35" s="232"/>
      <c r="B35" s="233"/>
      <c r="C35" s="233"/>
      <c r="D35" s="233"/>
      <c r="E35" s="234">
        <f>SUM(E5:E34)</f>
        <v>0</v>
      </c>
      <c r="F35" s="235"/>
      <c r="G35" s="236"/>
    </row>
    <row r="36" spans="1:7" x14ac:dyDescent="0.25">
      <c r="A36" s="90"/>
      <c r="B36" s="237"/>
      <c r="C36" s="238" t="s">
        <v>578</v>
      </c>
      <c r="D36" s="237"/>
      <c r="E36" s="239"/>
      <c r="F36" s="39" t="s">
        <v>550</v>
      </c>
      <c r="G36" s="236"/>
    </row>
    <row r="37" spans="1:7" x14ac:dyDescent="0.25">
      <c r="A37" s="90"/>
      <c r="B37" s="237"/>
      <c r="C37" s="240"/>
      <c r="D37" s="237"/>
      <c r="E37" s="241"/>
      <c r="F37" s="242"/>
      <c r="G37" s="236"/>
    </row>
    <row r="38" spans="1:7" x14ac:dyDescent="0.25">
      <c r="B38" s="237"/>
      <c r="C38" s="237"/>
      <c r="D38" s="237"/>
      <c r="E38" s="244"/>
      <c r="F38" s="245"/>
      <c r="G38" s="231"/>
    </row>
    <row r="39" spans="1:7" x14ac:dyDescent="0.25">
      <c r="B39" s="237"/>
      <c r="C39" s="237"/>
      <c r="D39" s="237"/>
      <c r="E39" s="244"/>
      <c r="F39" s="245"/>
      <c r="G39" s="231"/>
    </row>
    <row r="40" spans="1:7" x14ac:dyDescent="0.25">
      <c r="B40" s="237"/>
      <c r="C40" s="237"/>
      <c r="D40" s="237"/>
      <c r="E40" s="244"/>
      <c r="F40" s="245"/>
      <c r="G40" s="231"/>
    </row>
    <row r="41" spans="1:7" ht="15.6" x14ac:dyDescent="0.3">
      <c r="B41" s="246"/>
      <c r="C41" s="246"/>
      <c r="D41" s="246"/>
      <c r="E41" s="244"/>
      <c r="F41" s="245"/>
      <c r="G41" s="231"/>
    </row>
    <row r="42" spans="1:7" x14ac:dyDescent="0.25">
      <c r="B42" s="237"/>
      <c r="C42" s="237"/>
      <c r="D42" s="237"/>
      <c r="E42" s="244"/>
      <c r="F42" s="245"/>
      <c r="G42" s="231"/>
    </row>
    <row r="43" spans="1:7" x14ac:dyDescent="0.25">
      <c r="B43" s="237"/>
      <c r="C43" s="237"/>
      <c r="D43" s="237"/>
      <c r="E43" s="244"/>
      <c r="F43" s="245"/>
      <c r="G43" s="231"/>
    </row>
    <row r="44" spans="1:7" ht="15.6" x14ac:dyDescent="0.3">
      <c r="B44" s="246"/>
      <c r="C44" s="246"/>
      <c r="D44" s="246"/>
      <c r="E44" s="244"/>
      <c r="F44" s="245"/>
      <c r="G44" s="231"/>
    </row>
    <row r="45" spans="1:7" x14ac:dyDescent="0.25">
      <c r="B45" s="237"/>
      <c r="C45" s="237"/>
      <c r="D45" s="237"/>
      <c r="E45" s="244"/>
      <c r="F45" s="245"/>
      <c r="G45" s="231"/>
    </row>
    <row r="46" spans="1:7" x14ac:dyDescent="0.25">
      <c r="B46" s="237"/>
      <c r="C46" s="237"/>
      <c r="D46" s="237"/>
      <c r="E46" s="244"/>
      <c r="F46" s="245"/>
      <c r="G46" s="231"/>
    </row>
    <row r="47" spans="1:7" x14ac:dyDescent="0.25">
      <c r="B47" s="237"/>
      <c r="C47" s="237"/>
      <c r="D47" s="237"/>
      <c r="E47" s="244"/>
      <c r="F47" s="245"/>
      <c r="G47" s="231"/>
    </row>
    <row r="48" spans="1:7" x14ac:dyDescent="0.25">
      <c r="B48" s="237"/>
      <c r="C48" s="237"/>
      <c r="D48" s="237"/>
      <c r="E48" s="244"/>
      <c r="F48" s="245"/>
      <c r="G48" s="231"/>
    </row>
    <row r="49" spans="2:7" x14ac:dyDescent="0.25">
      <c r="B49" s="237"/>
      <c r="C49" s="237"/>
      <c r="D49" s="237"/>
      <c r="E49" s="244"/>
      <c r="F49" s="245"/>
      <c r="G49" s="231"/>
    </row>
    <row r="50" spans="2:7" x14ac:dyDescent="0.25">
      <c r="B50" s="237"/>
      <c r="C50" s="237"/>
      <c r="D50" s="237"/>
      <c r="E50" s="244"/>
      <c r="F50" s="245"/>
      <c r="G50" s="231"/>
    </row>
    <row r="51" spans="2:7" x14ac:dyDescent="0.25">
      <c r="B51" s="237"/>
      <c r="C51" s="237"/>
      <c r="D51" s="237"/>
      <c r="E51" s="244"/>
      <c r="F51" s="245"/>
      <c r="G51" s="231"/>
    </row>
    <row r="52" spans="2:7" x14ac:dyDescent="0.25">
      <c r="B52" s="237"/>
      <c r="C52" s="237"/>
      <c r="D52" s="237"/>
      <c r="E52" s="244"/>
      <c r="F52" s="245"/>
      <c r="G52" s="231"/>
    </row>
    <row r="53" spans="2:7" x14ac:dyDescent="0.25">
      <c r="B53" s="237"/>
      <c r="C53" s="237"/>
      <c r="D53" s="237"/>
      <c r="E53" s="244"/>
      <c r="F53" s="245"/>
      <c r="G53" s="231"/>
    </row>
    <row r="54" spans="2:7" ht="15.6" x14ac:dyDescent="0.3">
      <c r="B54" s="246"/>
      <c r="C54" s="246"/>
      <c r="D54" s="246"/>
      <c r="E54" s="244"/>
      <c r="F54" s="245"/>
      <c r="G54" s="231"/>
    </row>
    <row r="55" spans="2:7" x14ac:dyDescent="0.25">
      <c r="B55" s="237"/>
      <c r="C55" s="237"/>
      <c r="D55" s="237"/>
      <c r="E55" s="244"/>
      <c r="F55" s="245"/>
      <c r="G55" s="231"/>
    </row>
    <row r="56" spans="2:7" x14ac:dyDescent="0.25">
      <c r="B56" s="237"/>
      <c r="C56" s="237"/>
      <c r="D56" s="237"/>
      <c r="E56" s="244"/>
      <c r="F56" s="245"/>
      <c r="G56" s="231"/>
    </row>
    <row r="57" spans="2:7" x14ac:dyDescent="0.25">
      <c r="B57" s="237"/>
      <c r="C57" s="237"/>
      <c r="D57" s="237"/>
      <c r="E57" s="244"/>
      <c r="F57" s="245"/>
      <c r="G57" s="231"/>
    </row>
    <row r="58" spans="2:7" x14ac:dyDescent="0.25">
      <c r="B58" s="237"/>
      <c r="C58" s="237"/>
      <c r="D58" s="237"/>
      <c r="E58" s="244"/>
      <c r="F58" s="245"/>
      <c r="G58" s="231"/>
    </row>
    <row r="59" spans="2:7" ht="15.6" x14ac:dyDescent="0.3">
      <c r="B59" s="246"/>
      <c r="C59" s="246"/>
      <c r="D59" s="246"/>
      <c r="E59" s="244"/>
      <c r="F59" s="245"/>
      <c r="G59" s="231"/>
    </row>
    <row r="60" spans="2:7" x14ac:dyDescent="0.25">
      <c r="B60" s="237"/>
      <c r="C60" s="237"/>
      <c r="D60" s="237"/>
      <c r="E60" s="244"/>
      <c r="F60" s="245"/>
      <c r="G60" s="231"/>
    </row>
    <row r="61" spans="2:7" x14ac:dyDescent="0.25">
      <c r="B61" s="237"/>
      <c r="C61" s="237"/>
      <c r="D61" s="237"/>
      <c r="E61" s="244"/>
      <c r="F61" s="245"/>
      <c r="G61" s="231"/>
    </row>
    <row r="62" spans="2:7" x14ac:dyDescent="0.25">
      <c r="B62" s="237"/>
      <c r="C62" s="237"/>
      <c r="D62" s="237"/>
      <c r="E62" s="244"/>
      <c r="F62" s="245"/>
      <c r="G62" s="231"/>
    </row>
    <row r="63" spans="2:7" x14ac:dyDescent="0.25">
      <c r="B63" s="237"/>
      <c r="C63" s="237"/>
      <c r="D63" s="237"/>
      <c r="E63" s="244"/>
      <c r="F63" s="245"/>
      <c r="G63" s="231"/>
    </row>
    <row r="64" spans="2:7" x14ac:dyDescent="0.25">
      <c r="B64" s="237"/>
      <c r="C64" s="237"/>
      <c r="D64" s="237"/>
      <c r="E64" s="244"/>
      <c r="F64" s="245"/>
      <c r="G64" s="231"/>
    </row>
    <row r="65" spans="6:7" x14ac:dyDescent="0.25">
      <c r="F65" s="245"/>
      <c r="G65" s="231"/>
    </row>
    <row r="66" spans="6:7" x14ac:dyDescent="0.25">
      <c r="G66" s="231"/>
    </row>
  </sheetData>
  <mergeCells count="3">
    <mergeCell ref="B2:F2"/>
    <mergeCell ref="B3:F3"/>
    <mergeCell ref="B1:F1"/>
  </mergeCells>
  <pageMargins left="0.42" right="0.45" top="0.68" bottom="0.56999999999999995" header="0.48" footer="0.5"/>
  <pageSetup scale="75" fitToHeight="8"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66"/>
  <sheetViews>
    <sheetView showGridLines="0" zoomScale="75" zoomScaleNormal="75" workbookViewId="0">
      <pane ySplit="4" topLeftCell="A5" activePane="bottomLeft" state="frozen"/>
      <selection activeCell="G53" sqref="G53"/>
      <selection pane="bottomLeft" activeCell="I1" sqref="I1"/>
    </sheetView>
  </sheetViews>
  <sheetFormatPr defaultColWidth="9" defaultRowHeight="15" x14ac:dyDescent="0.25"/>
  <cols>
    <col min="1" max="1" width="5.09765625" style="243" customWidth="1"/>
    <col min="2" max="2" width="46.59765625" style="248" customWidth="1"/>
    <col min="3" max="3" width="34" style="248" customWidth="1"/>
    <col min="4" max="4" width="19.296875" style="248" customWidth="1"/>
    <col min="5" max="5" width="18.09765625" style="249" customWidth="1"/>
    <col min="6" max="6" width="15.09765625" style="247" customWidth="1"/>
    <col min="7" max="7" width="12.5" style="250" customWidth="1"/>
    <col min="8" max="8" width="9" style="45"/>
    <col min="9" max="16384" width="9" style="87"/>
  </cols>
  <sheetData>
    <row r="1" spans="1:7" ht="46.35" customHeight="1" x14ac:dyDescent="0.25">
      <c r="B1" s="417" t="s">
        <v>569</v>
      </c>
      <c r="C1" s="417"/>
      <c r="D1" s="417"/>
      <c r="E1" s="417"/>
      <c r="F1" s="417"/>
    </row>
    <row r="2" spans="1:7" ht="49.35" customHeight="1" x14ac:dyDescent="0.25">
      <c r="A2" s="90"/>
      <c r="B2" s="213"/>
      <c r="C2" s="213"/>
      <c r="D2" s="213"/>
      <c r="E2" s="214"/>
      <c r="F2" s="215"/>
      <c r="G2" s="45"/>
    </row>
    <row r="3" spans="1:7" ht="25.35" customHeight="1" x14ac:dyDescent="0.4">
      <c r="A3" s="90"/>
      <c r="B3" s="416" t="s">
        <v>557</v>
      </c>
      <c r="C3" s="416"/>
      <c r="D3" s="416"/>
      <c r="E3" s="416"/>
      <c r="F3" s="416"/>
      <c r="G3" s="216"/>
    </row>
    <row r="4" spans="1:7" ht="40.5" customHeight="1" x14ac:dyDescent="0.25">
      <c r="A4" s="90"/>
      <c r="B4" s="217" t="s">
        <v>552</v>
      </c>
      <c r="C4" s="217" t="s">
        <v>553</v>
      </c>
      <c r="D4" s="217" t="s">
        <v>554</v>
      </c>
      <c r="E4" s="218" t="s">
        <v>555</v>
      </c>
      <c r="F4" s="219" t="s">
        <v>556</v>
      </c>
      <c r="G4" s="220"/>
    </row>
    <row r="5" spans="1:7" ht="15.6" x14ac:dyDescent="0.3">
      <c r="A5" s="221">
        <v>1</v>
      </c>
      <c r="B5" s="222"/>
      <c r="C5" s="222"/>
      <c r="D5" s="222"/>
      <c r="E5" s="223"/>
      <c r="F5" s="224"/>
      <c r="G5" s="225"/>
    </row>
    <row r="6" spans="1:7" ht="15.6" x14ac:dyDescent="0.3">
      <c r="A6" s="221">
        <v>2</v>
      </c>
      <c r="B6" s="222"/>
      <c r="C6" s="222"/>
      <c r="D6" s="222"/>
      <c r="E6" s="223"/>
      <c r="F6" s="224"/>
      <c r="G6" s="225"/>
    </row>
    <row r="7" spans="1:7" ht="15.6" x14ac:dyDescent="0.3">
      <c r="A7" s="221">
        <v>3</v>
      </c>
      <c r="B7" s="222"/>
      <c r="C7" s="222"/>
      <c r="D7" s="222"/>
      <c r="E7" s="223"/>
      <c r="F7" s="224"/>
      <c r="G7" s="225"/>
    </row>
    <row r="8" spans="1:7" ht="15.6" x14ac:dyDescent="0.3">
      <c r="A8" s="221">
        <v>4</v>
      </c>
      <c r="B8" s="222"/>
      <c r="C8" s="222"/>
      <c r="D8" s="222"/>
      <c r="E8" s="223"/>
      <c r="F8" s="224"/>
      <c r="G8" s="225"/>
    </row>
    <row r="9" spans="1:7" ht="15.6" x14ac:dyDescent="0.3">
      <c r="A9" s="221">
        <v>5</v>
      </c>
      <c r="B9" s="222"/>
      <c r="C9" s="222"/>
      <c r="D9" s="222"/>
      <c r="E9" s="223"/>
      <c r="F9" s="224"/>
      <c r="G9" s="225"/>
    </row>
    <row r="10" spans="1:7" ht="15.6" x14ac:dyDescent="0.3">
      <c r="A10" s="221">
        <v>6</v>
      </c>
      <c r="B10" s="222"/>
      <c r="C10" s="222"/>
      <c r="D10" s="222"/>
      <c r="E10" s="223"/>
      <c r="F10" s="224"/>
      <c r="G10" s="225"/>
    </row>
    <row r="11" spans="1:7" ht="15.6" x14ac:dyDescent="0.3">
      <c r="A11" s="221">
        <v>7</v>
      </c>
      <c r="B11" s="222"/>
      <c r="C11" s="222"/>
      <c r="D11" s="222"/>
      <c r="E11" s="223"/>
      <c r="F11" s="224"/>
      <c r="G11" s="225"/>
    </row>
    <row r="12" spans="1:7" ht="15.6" x14ac:dyDescent="0.3">
      <c r="A12" s="221">
        <v>8</v>
      </c>
      <c r="B12" s="222"/>
      <c r="C12" s="222"/>
      <c r="D12" s="222"/>
      <c r="E12" s="223"/>
      <c r="F12" s="224"/>
      <c r="G12" s="225"/>
    </row>
    <row r="13" spans="1:7" ht="15.6" x14ac:dyDescent="0.3">
      <c r="A13" s="221">
        <v>9</v>
      </c>
      <c r="B13" s="222"/>
      <c r="C13" s="222"/>
      <c r="D13" s="222"/>
      <c r="E13" s="223"/>
      <c r="F13" s="224"/>
      <c r="G13" s="225"/>
    </row>
    <row r="14" spans="1:7" ht="15.6" x14ac:dyDescent="0.3">
      <c r="A14" s="221">
        <v>10</v>
      </c>
      <c r="B14" s="222"/>
      <c r="C14" s="222"/>
      <c r="D14" s="222"/>
      <c r="E14" s="223"/>
      <c r="F14" s="224"/>
      <c r="G14" s="225"/>
    </row>
    <row r="15" spans="1:7" ht="15.6" x14ac:dyDescent="0.3">
      <c r="A15" s="221">
        <v>11</v>
      </c>
      <c r="B15" s="222"/>
      <c r="C15" s="222"/>
      <c r="D15" s="222"/>
      <c r="E15" s="223"/>
      <c r="F15" s="224"/>
      <c r="G15" s="225"/>
    </row>
    <row r="16" spans="1:7" ht="15.6" x14ac:dyDescent="0.3">
      <c r="A16" s="221">
        <v>12</v>
      </c>
      <c r="B16" s="222"/>
      <c r="C16" s="222"/>
      <c r="D16" s="222"/>
      <c r="E16" s="223"/>
      <c r="F16" s="224"/>
      <c r="G16" s="225"/>
    </row>
    <row r="17" spans="1:7" ht="15.6" x14ac:dyDescent="0.3">
      <c r="A17" s="221">
        <v>13</v>
      </c>
      <c r="B17" s="222"/>
      <c r="C17" s="222"/>
      <c r="D17" s="222"/>
      <c r="E17" s="223"/>
      <c r="F17" s="224"/>
      <c r="G17" s="225"/>
    </row>
    <row r="18" spans="1:7" ht="15.6" x14ac:dyDescent="0.3">
      <c r="A18" s="221">
        <v>14</v>
      </c>
      <c r="B18" s="222"/>
      <c r="C18" s="222"/>
      <c r="D18" s="222"/>
      <c r="E18" s="223"/>
      <c r="F18" s="224"/>
      <c r="G18" s="225"/>
    </row>
    <row r="19" spans="1:7" ht="15.6" x14ac:dyDescent="0.3">
      <c r="A19" s="221">
        <v>15</v>
      </c>
      <c r="B19" s="222"/>
      <c r="C19" s="222"/>
      <c r="D19" s="222"/>
      <c r="E19" s="223"/>
      <c r="F19" s="224"/>
      <c r="G19" s="225"/>
    </row>
    <row r="20" spans="1:7" ht="15.6" x14ac:dyDescent="0.3">
      <c r="A20" s="221">
        <v>16</v>
      </c>
      <c r="B20" s="222"/>
      <c r="C20" s="222"/>
      <c r="D20" s="222"/>
      <c r="E20" s="223"/>
      <c r="F20" s="224"/>
      <c r="G20" s="225"/>
    </row>
    <row r="21" spans="1:7" ht="15.6" x14ac:dyDescent="0.3">
      <c r="A21" s="221">
        <v>17</v>
      </c>
      <c r="B21" s="222"/>
      <c r="C21" s="222"/>
      <c r="D21" s="222"/>
      <c r="E21" s="223"/>
      <c r="F21" s="224"/>
      <c r="G21" s="225"/>
    </row>
    <row r="22" spans="1:7" x14ac:dyDescent="0.25">
      <c r="A22" s="221">
        <v>18</v>
      </c>
      <c r="B22" s="226"/>
      <c r="C22" s="226"/>
      <c r="D22" s="226"/>
      <c r="E22" s="227"/>
      <c r="F22" s="222"/>
      <c r="G22" s="228"/>
    </row>
    <row r="23" spans="1:7" x14ac:dyDescent="0.25">
      <c r="A23" s="221">
        <v>19</v>
      </c>
      <c r="B23" s="229"/>
      <c r="C23" s="229"/>
      <c r="D23" s="229"/>
      <c r="E23" s="227"/>
      <c r="F23" s="230"/>
      <c r="G23" s="231"/>
    </row>
    <row r="24" spans="1:7" x14ac:dyDescent="0.25">
      <c r="A24" s="221">
        <v>20</v>
      </c>
      <c r="B24" s="226"/>
      <c r="C24" s="226"/>
      <c r="D24" s="226"/>
      <c r="E24" s="227"/>
      <c r="F24" s="230"/>
      <c r="G24" s="228"/>
    </row>
    <row r="25" spans="1:7" x14ac:dyDescent="0.25">
      <c r="A25" s="221">
        <v>21</v>
      </c>
      <c r="B25" s="229"/>
      <c r="C25" s="229"/>
      <c r="D25" s="229"/>
      <c r="E25" s="227"/>
      <c r="F25" s="230"/>
      <c r="G25" s="228"/>
    </row>
    <row r="26" spans="1:7" x14ac:dyDescent="0.25">
      <c r="A26" s="221">
        <v>22</v>
      </c>
      <c r="B26" s="229"/>
      <c r="C26" s="229"/>
      <c r="D26" s="229"/>
      <c r="E26" s="227"/>
      <c r="F26" s="230"/>
      <c r="G26" s="231"/>
    </row>
    <row r="27" spans="1:7" x14ac:dyDescent="0.25">
      <c r="A27" s="221">
        <v>23</v>
      </c>
      <c r="B27" s="226"/>
      <c r="C27" s="226"/>
      <c r="D27" s="226"/>
      <c r="E27" s="227"/>
      <c r="F27" s="230"/>
      <c r="G27" s="228"/>
    </row>
    <row r="28" spans="1:7" x14ac:dyDescent="0.25">
      <c r="A28" s="221">
        <v>24</v>
      </c>
      <c r="B28" s="229"/>
      <c r="C28" s="229"/>
      <c r="D28" s="229"/>
      <c r="E28" s="227"/>
      <c r="F28" s="230"/>
      <c r="G28" s="228"/>
    </row>
    <row r="29" spans="1:7" x14ac:dyDescent="0.25">
      <c r="A29" s="221">
        <v>25</v>
      </c>
      <c r="B29" s="229"/>
      <c r="C29" s="229"/>
      <c r="D29" s="229"/>
      <c r="E29" s="227"/>
      <c r="F29" s="230"/>
      <c r="G29" s="228"/>
    </row>
    <row r="30" spans="1:7" x14ac:dyDescent="0.25">
      <c r="A30" s="221">
        <v>26</v>
      </c>
      <c r="B30" s="229"/>
      <c r="C30" s="229"/>
      <c r="D30" s="229"/>
      <c r="E30" s="227"/>
      <c r="F30" s="230"/>
      <c r="G30" s="228"/>
    </row>
    <row r="31" spans="1:7" x14ac:dyDescent="0.25">
      <c r="A31" s="221">
        <v>27</v>
      </c>
      <c r="B31" s="229"/>
      <c r="C31" s="229"/>
      <c r="D31" s="229"/>
      <c r="E31" s="227"/>
      <c r="F31" s="230"/>
      <c r="G31" s="228"/>
    </row>
    <row r="32" spans="1:7" x14ac:dyDescent="0.25">
      <c r="A32" s="221">
        <v>28</v>
      </c>
      <c r="B32" s="229"/>
      <c r="C32" s="229"/>
      <c r="D32" s="229"/>
      <c r="E32" s="227"/>
      <c r="F32" s="230"/>
      <c r="G32" s="228"/>
    </row>
    <row r="33" spans="1:7" x14ac:dyDescent="0.25">
      <c r="A33" s="221">
        <v>29</v>
      </c>
      <c r="B33" s="229"/>
      <c r="C33" s="229"/>
      <c r="D33" s="229"/>
      <c r="E33" s="227"/>
      <c r="F33" s="230"/>
      <c r="G33" s="231"/>
    </row>
    <row r="34" spans="1:7" x14ac:dyDescent="0.25">
      <c r="A34" s="221">
        <v>30</v>
      </c>
      <c r="B34" s="229"/>
      <c r="C34" s="229"/>
      <c r="D34" s="229"/>
      <c r="E34" s="227"/>
      <c r="F34" s="230"/>
      <c r="G34" s="231"/>
    </row>
    <row r="35" spans="1:7" x14ac:dyDescent="0.25">
      <c r="A35" s="232"/>
      <c r="B35" s="233"/>
      <c r="C35" s="233"/>
      <c r="D35" s="233"/>
      <c r="E35" s="234">
        <f>SUM(E5:E34)</f>
        <v>0</v>
      </c>
      <c r="F35" s="235"/>
      <c r="G35" s="236"/>
    </row>
    <row r="36" spans="1:7" x14ac:dyDescent="0.25">
      <c r="A36" s="90"/>
      <c r="B36" s="237"/>
      <c r="C36" s="238" t="s">
        <v>577</v>
      </c>
      <c r="D36" s="237"/>
      <c r="E36" s="239"/>
      <c r="F36" s="39" t="s">
        <v>550</v>
      </c>
      <c r="G36" s="236"/>
    </row>
    <row r="37" spans="1:7" x14ac:dyDescent="0.25">
      <c r="A37" s="90"/>
      <c r="B37" s="237"/>
      <c r="C37" s="240"/>
      <c r="D37" s="237"/>
      <c r="E37" s="241"/>
      <c r="F37" s="242"/>
      <c r="G37" s="236"/>
    </row>
    <row r="38" spans="1:7" x14ac:dyDescent="0.25">
      <c r="B38" s="237"/>
      <c r="C38" s="237"/>
      <c r="D38" s="237"/>
      <c r="E38" s="244"/>
      <c r="F38" s="245"/>
      <c r="G38" s="231"/>
    </row>
    <row r="39" spans="1:7" x14ac:dyDescent="0.25">
      <c r="B39" s="237"/>
      <c r="C39" s="237"/>
      <c r="D39" s="237"/>
      <c r="E39" s="244"/>
      <c r="F39" s="245"/>
      <c r="G39" s="231"/>
    </row>
    <row r="40" spans="1:7" x14ac:dyDescent="0.25">
      <c r="B40" s="237"/>
      <c r="C40" s="237"/>
      <c r="D40" s="237"/>
      <c r="E40" s="244"/>
      <c r="F40" s="245"/>
      <c r="G40" s="231"/>
    </row>
    <row r="41" spans="1:7" ht="15.6" x14ac:dyDescent="0.3">
      <c r="B41" s="246"/>
      <c r="C41" s="246"/>
      <c r="D41" s="246"/>
      <c r="E41" s="244"/>
      <c r="F41" s="245"/>
      <c r="G41" s="231"/>
    </row>
    <row r="42" spans="1:7" x14ac:dyDescent="0.25">
      <c r="B42" s="237"/>
      <c r="C42" s="237"/>
      <c r="D42" s="237"/>
      <c r="E42" s="244"/>
      <c r="F42" s="245"/>
      <c r="G42" s="231"/>
    </row>
    <row r="43" spans="1:7" x14ac:dyDescent="0.25">
      <c r="B43" s="237"/>
      <c r="C43" s="237"/>
      <c r="D43" s="237"/>
      <c r="E43" s="244"/>
      <c r="F43" s="245"/>
      <c r="G43" s="231"/>
    </row>
    <row r="44" spans="1:7" ht="15.6" x14ac:dyDescent="0.3">
      <c r="B44" s="246"/>
      <c r="C44" s="246"/>
      <c r="D44" s="246"/>
      <c r="E44" s="244"/>
      <c r="F44" s="245"/>
      <c r="G44" s="231"/>
    </row>
    <row r="45" spans="1:7" x14ac:dyDescent="0.25">
      <c r="B45" s="237"/>
      <c r="C45" s="237"/>
      <c r="D45" s="237"/>
      <c r="E45" s="244"/>
      <c r="F45" s="245"/>
      <c r="G45" s="231"/>
    </row>
    <row r="46" spans="1:7" x14ac:dyDescent="0.25">
      <c r="B46" s="237"/>
      <c r="C46" s="237"/>
      <c r="D46" s="237"/>
      <c r="E46" s="244"/>
      <c r="F46" s="245"/>
      <c r="G46" s="231"/>
    </row>
    <row r="47" spans="1:7" x14ac:dyDescent="0.25">
      <c r="B47" s="237"/>
      <c r="C47" s="237"/>
      <c r="D47" s="237"/>
      <c r="E47" s="244"/>
      <c r="F47" s="245"/>
      <c r="G47" s="231"/>
    </row>
    <row r="48" spans="1:7" x14ac:dyDescent="0.25">
      <c r="B48" s="237"/>
      <c r="C48" s="237"/>
      <c r="D48" s="237"/>
      <c r="E48" s="244"/>
      <c r="F48" s="245"/>
      <c r="G48" s="231"/>
    </row>
    <row r="49" spans="2:7" x14ac:dyDescent="0.25">
      <c r="B49" s="237"/>
      <c r="C49" s="237"/>
      <c r="D49" s="237"/>
      <c r="E49" s="244"/>
      <c r="F49" s="245"/>
      <c r="G49" s="231"/>
    </row>
    <row r="50" spans="2:7" x14ac:dyDescent="0.25">
      <c r="B50" s="237"/>
      <c r="C50" s="237"/>
      <c r="D50" s="237"/>
      <c r="E50" s="244"/>
      <c r="F50" s="245"/>
      <c r="G50" s="231"/>
    </row>
    <row r="51" spans="2:7" x14ac:dyDescent="0.25">
      <c r="B51" s="237"/>
      <c r="C51" s="237"/>
      <c r="D51" s="237"/>
      <c r="E51" s="244"/>
      <c r="F51" s="245"/>
      <c r="G51" s="231"/>
    </row>
    <row r="52" spans="2:7" x14ac:dyDescent="0.25">
      <c r="B52" s="237"/>
      <c r="C52" s="237"/>
      <c r="D52" s="237"/>
      <c r="E52" s="244"/>
      <c r="F52" s="245"/>
      <c r="G52" s="231"/>
    </row>
    <row r="53" spans="2:7" x14ac:dyDescent="0.25">
      <c r="B53" s="237"/>
      <c r="C53" s="237"/>
      <c r="D53" s="237"/>
      <c r="E53" s="244"/>
      <c r="F53" s="245"/>
      <c r="G53" s="231"/>
    </row>
    <row r="54" spans="2:7" ht="15.6" x14ac:dyDescent="0.3">
      <c r="B54" s="246"/>
      <c r="C54" s="246"/>
      <c r="D54" s="246"/>
      <c r="E54" s="244"/>
      <c r="F54" s="245"/>
      <c r="G54" s="231"/>
    </row>
    <row r="55" spans="2:7" x14ac:dyDescent="0.25">
      <c r="B55" s="237"/>
      <c r="C55" s="237"/>
      <c r="D55" s="237"/>
      <c r="E55" s="244"/>
      <c r="F55" s="245"/>
      <c r="G55" s="231"/>
    </row>
    <row r="56" spans="2:7" x14ac:dyDescent="0.25">
      <c r="B56" s="237"/>
      <c r="C56" s="237"/>
      <c r="D56" s="237"/>
      <c r="E56" s="244"/>
      <c r="F56" s="245"/>
      <c r="G56" s="231"/>
    </row>
    <row r="57" spans="2:7" x14ac:dyDescent="0.25">
      <c r="B57" s="237"/>
      <c r="C57" s="237"/>
      <c r="D57" s="237"/>
      <c r="E57" s="244"/>
      <c r="F57" s="245"/>
      <c r="G57" s="231"/>
    </row>
    <row r="58" spans="2:7" x14ac:dyDescent="0.25">
      <c r="B58" s="237"/>
      <c r="C58" s="237"/>
      <c r="D58" s="237"/>
      <c r="E58" s="244"/>
      <c r="F58" s="245"/>
      <c r="G58" s="231"/>
    </row>
    <row r="59" spans="2:7" ht="15.6" x14ac:dyDescent="0.3">
      <c r="B59" s="246"/>
      <c r="C59" s="246"/>
      <c r="D59" s="246"/>
      <c r="E59" s="244"/>
      <c r="F59" s="245"/>
      <c r="G59" s="231"/>
    </row>
    <row r="60" spans="2:7" x14ac:dyDescent="0.25">
      <c r="B60" s="237"/>
      <c r="C60" s="237"/>
      <c r="D60" s="237"/>
      <c r="E60" s="244"/>
      <c r="F60" s="245"/>
      <c r="G60" s="231"/>
    </row>
    <row r="61" spans="2:7" x14ac:dyDescent="0.25">
      <c r="B61" s="237"/>
      <c r="C61" s="237"/>
      <c r="D61" s="237"/>
      <c r="E61" s="244"/>
      <c r="F61" s="245"/>
      <c r="G61" s="231"/>
    </row>
    <row r="62" spans="2:7" x14ac:dyDescent="0.25">
      <c r="B62" s="237"/>
      <c r="C62" s="237"/>
      <c r="D62" s="237"/>
      <c r="E62" s="244"/>
      <c r="F62" s="245"/>
      <c r="G62" s="231"/>
    </row>
    <row r="63" spans="2:7" x14ac:dyDescent="0.25">
      <c r="B63" s="237"/>
      <c r="C63" s="237"/>
      <c r="D63" s="237"/>
      <c r="E63" s="244"/>
      <c r="F63" s="245"/>
      <c r="G63" s="231"/>
    </row>
    <row r="64" spans="2:7" x14ac:dyDescent="0.25">
      <c r="B64" s="237"/>
      <c r="C64" s="237"/>
      <c r="D64" s="237"/>
      <c r="E64" s="244"/>
      <c r="F64" s="245"/>
      <c r="G64" s="231"/>
    </row>
    <row r="65" spans="6:7" x14ac:dyDescent="0.25">
      <c r="F65" s="245"/>
      <c r="G65" s="231"/>
    </row>
    <row r="66" spans="6:7" x14ac:dyDescent="0.25">
      <c r="G66" s="231"/>
    </row>
  </sheetData>
  <sheetProtection algorithmName="SHA-512" hashValue="sG9b0DW8qsxMtqjGh4QPVVUpKMgCPKWR7H/U8HkXLHRjUqzIJWHWjkSrJu2AA/tQweOvTxesXNCdSPfdlY3tzg==" saltValue="9dsyGZRuqhpk2MEgelT6sA==" spinCount="100000" sheet="1" objects="1" scenarios="1"/>
  <mergeCells count="2">
    <mergeCell ref="B3:F3"/>
    <mergeCell ref="B1:F1"/>
  </mergeCells>
  <pageMargins left="0.49" right="0.46" top="1" bottom="0.57999999999999996" header="0.5" footer="0.5"/>
  <pageSetup scale="8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8"/>
  <sheetViews>
    <sheetView showGridLines="0" zoomScaleNormal="100" workbookViewId="0">
      <selection activeCell="C5" sqref="C5:E5"/>
    </sheetView>
  </sheetViews>
  <sheetFormatPr defaultColWidth="9" defaultRowHeight="13.2" x14ac:dyDescent="0.25"/>
  <cols>
    <col min="1" max="1" width="6.59765625" style="45" customWidth="1"/>
    <col min="2" max="2" width="31.5" style="131" customWidth="1"/>
    <col min="3" max="3" width="11.796875" style="131" customWidth="1"/>
    <col min="4" max="4" width="11.09765625" style="131" customWidth="1"/>
    <col min="5" max="5" width="11.796875" style="131" customWidth="1"/>
    <col min="6" max="6" width="7.296875" style="131" customWidth="1"/>
    <col min="7" max="7" width="11" style="45" customWidth="1"/>
    <col min="8" max="16384" width="9" style="45"/>
  </cols>
  <sheetData>
    <row r="1" spans="1:6" s="87" customFormat="1" ht="16.8" customHeight="1" thickBot="1" x14ac:dyDescent="0.3">
      <c r="A1" s="358"/>
      <c r="B1" s="358"/>
      <c r="C1" s="358"/>
      <c r="D1" s="358"/>
      <c r="E1" s="358"/>
      <c r="F1" s="358"/>
    </row>
    <row r="2" spans="1:6" s="87" customFormat="1" ht="18.75" customHeight="1" x14ac:dyDescent="0.25">
      <c r="A2" s="137"/>
      <c r="B2" s="359" t="s">
        <v>565</v>
      </c>
      <c r="C2" s="360"/>
      <c r="D2" s="360"/>
      <c r="E2" s="360"/>
      <c r="F2" s="361"/>
    </row>
    <row r="3" spans="1:6" s="87" customFormat="1" ht="18.75" customHeight="1" x14ac:dyDescent="0.25">
      <c r="A3" s="299"/>
      <c r="B3" s="300"/>
      <c r="C3" s="299"/>
      <c r="D3" s="299"/>
      <c r="E3" s="299"/>
      <c r="F3" s="301"/>
    </row>
    <row r="4" spans="1:6" s="87" customFormat="1" ht="9" customHeight="1" thickBot="1" x14ac:dyDescent="0.3">
      <c r="A4" s="299"/>
      <c r="B4" s="300"/>
      <c r="C4" s="299"/>
      <c r="D4" s="299"/>
      <c r="E4" s="299"/>
      <c r="F4" s="301"/>
    </row>
    <row r="5" spans="1:6" s="87" customFormat="1" ht="18" customHeight="1" thickBot="1" x14ac:dyDescent="0.3">
      <c r="A5" s="299"/>
      <c r="B5" s="302" t="s">
        <v>566</v>
      </c>
      <c r="C5" s="355"/>
      <c r="D5" s="356"/>
      <c r="E5" s="357"/>
      <c r="F5" s="301"/>
    </row>
    <row r="6" spans="1:6" s="87" customFormat="1" ht="18" customHeight="1" thickBot="1" x14ac:dyDescent="0.3">
      <c r="A6" s="299"/>
      <c r="B6" s="302" t="s">
        <v>418</v>
      </c>
      <c r="C6" s="355"/>
      <c r="D6" s="356"/>
      <c r="E6" s="357"/>
      <c r="F6" s="301"/>
    </row>
    <row r="7" spans="1:6" ht="16.5" customHeight="1" thickBot="1" x14ac:dyDescent="0.3">
      <c r="A7" s="39"/>
      <c r="B7" s="302" t="s">
        <v>567</v>
      </c>
      <c r="C7" s="355"/>
      <c r="D7" s="356"/>
      <c r="E7" s="357"/>
      <c r="F7" s="303"/>
    </row>
    <row r="8" spans="1:6" ht="16.5" customHeight="1" thickBot="1" x14ac:dyDescent="0.3">
      <c r="A8" s="39"/>
      <c r="B8" s="302" t="s">
        <v>505</v>
      </c>
      <c r="C8" s="355"/>
      <c r="D8" s="356"/>
      <c r="E8" s="357"/>
      <c r="F8" s="303"/>
    </row>
    <row r="9" spans="1:6" ht="16.5" customHeight="1" thickBot="1" x14ac:dyDescent="0.3">
      <c r="A9" s="138"/>
      <c r="B9" s="304" t="s">
        <v>506</v>
      </c>
      <c r="C9" s="355"/>
      <c r="D9" s="356"/>
      <c r="E9" s="357"/>
      <c r="F9" s="303"/>
    </row>
    <row r="10" spans="1:6" ht="16.5" customHeight="1" thickBot="1" x14ac:dyDescent="0.3">
      <c r="A10" s="39"/>
      <c r="B10" s="302" t="s">
        <v>507</v>
      </c>
      <c r="C10" s="355"/>
      <c r="D10" s="356"/>
      <c r="E10" s="357"/>
      <c r="F10" s="303"/>
    </row>
    <row r="11" spans="1:6" ht="10.8" customHeight="1" x14ac:dyDescent="0.25">
      <c r="B11" s="305"/>
      <c r="C11" s="154"/>
      <c r="D11" s="154"/>
      <c r="E11" s="154"/>
      <c r="F11" s="303"/>
    </row>
    <row r="12" spans="1:6" x14ac:dyDescent="0.25">
      <c r="B12" s="305"/>
      <c r="C12" s="154"/>
      <c r="D12" s="154"/>
      <c r="E12" s="154"/>
      <c r="F12" s="303"/>
    </row>
    <row r="13" spans="1:6" x14ac:dyDescent="0.25">
      <c r="B13" s="305"/>
      <c r="C13" s="154"/>
      <c r="D13" s="154"/>
      <c r="E13" s="154"/>
      <c r="F13" s="303"/>
    </row>
    <row r="14" spans="1:6" x14ac:dyDescent="0.25">
      <c r="B14" s="305"/>
      <c r="C14" s="154"/>
      <c r="D14" s="154"/>
      <c r="E14" s="154"/>
      <c r="F14" s="303"/>
    </row>
    <row r="15" spans="1:6" x14ac:dyDescent="0.25">
      <c r="B15" s="305"/>
      <c r="C15" s="154"/>
      <c r="D15" s="154"/>
      <c r="E15" s="154"/>
      <c r="F15" s="303"/>
    </row>
    <row r="16" spans="1:6" x14ac:dyDescent="0.25">
      <c r="B16" s="305"/>
      <c r="C16" s="154"/>
      <c r="D16" s="154"/>
      <c r="E16" s="154"/>
      <c r="F16" s="303"/>
    </row>
    <row r="17" spans="2:6" ht="13.8" thickBot="1" x14ac:dyDescent="0.3">
      <c r="B17" s="306"/>
      <c r="C17" s="307"/>
      <c r="D17" s="307"/>
      <c r="E17" s="307"/>
      <c r="F17" s="308"/>
    </row>
    <row r="18" spans="2:6" x14ac:dyDescent="0.25">
      <c r="C18" s="131" t="s">
        <v>585</v>
      </c>
      <c r="F18" s="138" t="s">
        <v>576</v>
      </c>
    </row>
  </sheetData>
  <mergeCells count="8">
    <mergeCell ref="C9:E9"/>
    <mergeCell ref="C10:E10"/>
    <mergeCell ref="A1:F1"/>
    <mergeCell ref="C7:E7"/>
    <mergeCell ref="C8:E8"/>
    <mergeCell ref="C5:E5"/>
    <mergeCell ref="C6:E6"/>
    <mergeCell ref="B2:F2"/>
  </mergeCells>
  <pageMargins left="1" right="0.42" top="1" bottom="0.8" header="0.5" footer="0.5"/>
  <pageSetup scale="91" fitToHeight="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2"/>
  <sheetViews>
    <sheetView showGridLines="0" zoomScale="112" workbookViewId="0">
      <selection activeCell="E12" sqref="E12"/>
    </sheetView>
  </sheetViews>
  <sheetFormatPr defaultColWidth="9" defaultRowHeight="13.2" x14ac:dyDescent="0.25"/>
  <cols>
    <col min="1" max="1" width="2.5" style="14" customWidth="1"/>
    <col min="2" max="2" width="2.296875" style="14" customWidth="1"/>
    <col min="3" max="3" width="15" style="14" customWidth="1"/>
    <col min="4" max="4" width="10.09765625" style="14" customWidth="1"/>
    <col min="5" max="8" width="12.09765625" style="14" customWidth="1"/>
    <col min="9" max="9" width="2.296875" style="14" customWidth="1"/>
    <col min="10" max="10" width="2.59765625" style="14" customWidth="1"/>
    <col min="11" max="16384" width="9" style="14"/>
  </cols>
  <sheetData>
    <row r="1" spans="1:9" ht="13.8" thickBot="1" x14ac:dyDescent="0.3">
      <c r="A1" s="45"/>
      <c r="B1" s="45"/>
      <c r="C1" s="45"/>
      <c r="D1" s="45"/>
      <c r="E1" s="45"/>
      <c r="F1" s="45"/>
      <c r="G1" s="45"/>
      <c r="H1" s="45"/>
      <c r="I1" s="45"/>
    </row>
    <row r="2" spans="1:9" x14ac:dyDescent="0.25">
      <c r="A2" s="45"/>
      <c r="B2" s="46"/>
      <c r="C2" s="47"/>
      <c r="D2" s="47"/>
      <c r="E2" s="47"/>
      <c r="F2" s="47"/>
      <c r="G2" s="47"/>
      <c r="H2" s="47"/>
      <c r="I2" s="48"/>
    </row>
    <row r="3" spans="1:9" ht="15.6" x14ac:dyDescent="0.3">
      <c r="A3" s="45"/>
      <c r="B3" s="49"/>
      <c r="C3" s="370" t="s">
        <v>416</v>
      </c>
      <c r="D3" s="370"/>
      <c r="E3" s="370"/>
      <c r="F3" s="370"/>
      <c r="G3" s="370"/>
      <c r="H3" s="370"/>
      <c r="I3" s="50"/>
    </row>
    <row r="4" spans="1:9" x14ac:dyDescent="0.25">
      <c r="A4" s="45"/>
      <c r="B4" s="49"/>
      <c r="C4" s="371"/>
      <c r="D4" s="371"/>
      <c r="E4" s="371"/>
      <c r="F4" s="371"/>
      <c r="G4" s="371"/>
      <c r="H4" s="371"/>
      <c r="I4" s="50"/>
    </row>
    <row r="5" spans="1:9" x14ac:dyDescent="0.25">
      <c r="A5" s="45"/>
      <c r="B5" s="49"/>
      <c r="C5" s="372" t="s">
        <v>417</v>
      </c>
      <c r="D5" s="372"/>
      <c r="E5" s="372"/>
      <c r="F5" s="373">
        <f>'Dev &amp; Contact Info'!C5</f>
        <v>0</v>
      </c>
      <c r="G5" s="374"/>
      <c r="H5" s="375"/>
      <c r="I5" s="50"/>
    </row>
    <row r="6" spans="1:9" ht="7.5" customHeight="1" x14ac:dyDescent="0.25">
      <c r="A6" s="45"/>
      <c r="B6" s="49"/>
      <c r="C6" s="45"/>
      <c r="D6" s="51"/>
      <c r="E6" s="52"/>
      <c r="F6" s="52"/>
      <c r="G6" s="52"/>
      <c r="H6" s="52"/>
      <c r="I6" s="50"/>
    </row>
    <row r="7" spans="1:9" x14ac:dyDescent="0.25">
      <c r="A7" s="45"/>
      <c r="B7" s="49"/>
      <c r="C7" s="372" t="s">
        <v>418</v>
      </c>
      <c r="D7" s="372"/>
      <c r="E7" s="372"/>
      <c r="F7" s="373">
        <f>'Dev &amp; Contact Info'!C6</f>
        <v>0</v>
      </c>
      <c r="G7" s="374"/>
      <c r="H7" s="375"/>
      <c r="I7" s="50"/>
    </row>
    <row r="8" spans="1:9" x14ac:dyDescent="0.25">
      <c r="A8" s="45"/>
      <c r="B8" s="49"/>
      <c r="C8" s="45"/>
      <c r="D8" s="45"/>
      <c r="E8" s="45"/>
      <c r="F8" s="51"/>
      <c r="G8" s="53"/>
      <c r="H8" s="53"/>
      <c r="I8" s="50"/>
    </row>
    <row r="9" spans="1:9" ht="32.25" customHeight="1" thickBot="1" x14ac:dyDescent="0.3">
      <c r="A9" s="45"/>
      <c r="B9" s="49"/>
      <c r="C9" s="366" t="s">
        <v>584</v>
      </c>
      <c r="D9" s="366"/>
      <c r="E9" s="366"/>
      <c r="F9" s="366"/>
      <c r="G9" s="366"/>
      <c r="H9" s="366"/>
      <c r="I9" s="50"/>
    </row>
    <row r="10" spans="1:9" ht="14.4" thickTop="1" thickBot="1" x14ac:dyDescent="0.3">
      <c r="A10" s="45"/>
      <c r="B10" s="49"/>
      <c r="C10" s="45"/>
      <c r="D10" s="45"/>
      <c r="E10" s="367" t="s">
        <v>419</v>
      </c>
      <c r="F10" s="368"/>
      <c r="G10" s="369" t="s">
        <v>420</v>
      </c>
      <c r="H10" s="369"/>
      <c r="I10" s="50"/>
    </row>
    <row r="11" spans="1:9" s="61" customFormat="1" ht="76.5" customHeight="1" thickBot="1" x14ac:dyDescent="0.3">
      <c r="A11" s="54"/>
      <c r="B11" s="55"/>
      <c r="C11" s="56" t="s">
        <v>421</v>
      </c>
      <c r="D11" s="57" t="s">
        <v>422</v>
      </c>
      <c r="E11" s="58" t="s">
        <v>423</v>
      </c>
      <c r="F11" s="59" t="s">
        <v>424</v>
      </c>
      <c r="G11" s="58" t="s">
        <v>423</v>
      </c>
      <c r="H11" s="59" t="s">
        <v>424</v>
      </c>
      <c r="I11" s="60"/>
    </row>
    <row r="12" spans="1:9" ht="15" customHeight="1" x14ac:dyDescent="0.25">
      <c r="A12" s="45"/>
      <c r="B12" s="49"/>
      <c r="C12" s="362" t="s">
        <v>425</v>
      </c>
      <c r="D12" s="62">
        <v>0</v>
      </c>
      <c r="E12" s="63">
        <v>0</v>
      </c>
      <c r="F12" s="64">
        <v>0</v>
      </c>
      <c r="G12" s="65">
        <v>0</v>
      </c>
      <c r="H12" s="66">
        <v>0</v>
      </c>
      <c r="I12" s="50"/>
    </row>
    <row r="13" spans="1:9" ht="15" customHeight="1" x14ac:dyDescent="0.25">
      <c r="A13" s="45"/>
      <c r="B13" s="49"/>
      <c r="C13" s="363"/>
      <c r="D13" s="67">
        <v>1</v>
      </c>
      <c r="E13" s="68">
        <v>0</v>
      </c>
      <c r="F13" s="69">
        <v>0</v>
      </c>
      <c r="G13" s="70">
        <v>0</v>
      </c>
      <c r="H13" s="69">
        <v>0</v>
      </c>
      <c r="I13" s="50"/>
    </row>
    <row r="14" spans="1:9" ht="15" customHeight="1" x14ac:dyDescent="0.25">
      <c r="A14" s="45"/>
      <c r="B14" s="49"/>
      <c r="C14" s="363"/>
      <c r="D14" s="67">
        <v>2</v>
      </c>
      <c r="E14" s="68">
        <v>0</v>
      </c>
      <c r="F14" s="69">
        <v>0</v>
      </c>
      <c r="G14" s="70">
        <v>0</v>
      </c>
      <c r="H14" s="69">
        <v>0</v>
      </c>
      <c r="I14" s="50"/>
    </row>
    <row r="15" spans="1:9" ht="15" customHeight="1" x14ac:dyDescent="0.25">
      <c r="A15" s="45"/>
      <c r="B15" s="49"/>
      <c r="C15" s="363"/>
      <c r="D15" s="67">
        <v>3</v>
      </c>
      <c r="E15" s="68">
        <v>0</v>
      </c>
      <c r="F15" s="69">
        <v>0</v>
      </c>
      <c r="G15" s="70">
        <v>0</v>
      </c>
      <c r="H15" s="69">
        <v>0</v>
      </c>
      <c r="I15" s="50"/>
    </row>
    <row r="16" spans="1:9" ht="15" customHeight="1" thickBot="1" x14ac:dyDescent="0.3">
      <c r="A16" s="45"/>
      <c r="B16" s="49"/>
      <c r="C16" s="363"/>
      <c r="D16" s="67">
        <v>4</v>
      </c>
      <c r="E16" s="68">
        <v>0</v>
      </c>
      <c r="F16" s="69">
        <v>0</v>
      </c>
      <c r="G16" s="70">
        <v>0</v>
      </c>
      <c r="H16" s="69">
        <v>0</v>
      </c>
      <c r="I16" s="50"/>
    </row>
    <row r="17" spans="1:9" ht="15" customHeight="1" x14ac:dyDescent="0.25">
      <c r="A17" s="45"/>
      <c r="B17" s="49"/>
      <c r="C17" s="362" t="s">
        <v>4</v>
      </c>
      <c r="D17" s="71">
        <v>0</v>
      </c>
      <c r="E17" s="63">
        <v>0</v>
      </c>
      <c r="F17" s="64">
        <v>0</v>
      </c>
      <c r="G17" s="72">
        <v>0</v>
      </c>
      <c r="H17" s="64">
        <v>0</v>
      </c>
      <c r="I17" s="50"/>
    </row>
    <row r="18" spans="1:9" ht="15" customHeight="1" x14ac:dyDescent="0.25">
      <c r="A18" s="45"/>
      <c r="B18" s="49"/>
      <c r="C18" s="363"/>
      <c r="D18" s="67">
        <v>1</v>
      </c>
      <c r="E18" s="68">
        <v>0</v>
      </c>
      <c r="F18" s="69">
        <v>0</v>
      </c>
      <c r="G18" s="70">
        <v>0</v>
      </c>
      <c r="H18" s="69">
        <v>0</v>
      </c>
      <c r="I18" s="50"/>
    </row>
    <row r="19" spans="1:9" ht="15" customHeight="1" x14ac:dyDescent="0.25">
      <c r="A19" s="45"/>
      <c r="B19" s="49"/>
      <c r="C19" s="363"/>
      <c r="D19" s="67">
        <v>2</v>
      </c>
      <c r="E19" s="68">
        <v>0</v>
      </c>
      <c r="F19" s="69">
        <v>0</v>
      </c>
      <c r="G19" s="70">
        <v>0</v>
      </c>
      <c r="H19" s="69">
        <v>0</v>
      </c>
      <c r="I19" s="50"/>
    </row>
    <row r="20" spans="1:9" ht="15" customHeight="1" x14ac:dyDescent="0.25">
      <c r="A20" s="45"/>
      <c r="B20" s="49"/>
      <c r="C20" s="363"/>
      <c r="D20" s="67">
        <v>3</v>
      </c>
      <c r="E20" s="68">
        <v>0</v>
      </c>
      <c r="F20" s="69">
        <v>0</v>
      </c>
      <c r="G20" s="70">
        <v>0</v>
      </c>
      <c r="H20" s="69">
        <v>0</v>
      </c>
      <c r="I20" s="50"/>
    </row>
    <row r="21" spans="1:9" ht="15" customHeight="1" thickBot="1" x14ac:dyDescent="0.3">
      <c r="A21" s="45"/>
      <c r="B21" s="49"/>
      <c r="C21" s="363"/>
      <c r="D21" s="67">
        <v>4</v>
      </c>
      <c r="E21" s="68">
        <v>0</v>
      </c>
      <c r="F21" s="69">
        <v>0</v>
      </c>
      <c r="G21" s="70">
        <v>0</v>
      </c>
      <c r="H21" s="69">
        <v>0</v>
      </c>
      <c r="I21" s="50"/>
    </row>
    <row r="22" spans="1:9" ht="15" customHeight="1" x14ac:dyDescent="0.25">
      <c r="A22" s="45"/>
      <c r="B22" s="49"/>
      <c r="C22" s="362" t="s">
        <v>5</v>
      </c>
      <c r="D22" s="71">
        <v>0</v>
      </c>
      <c r="E22" s="63">
        <v>0</v>
      </c>
      <c r="F22" s="64">
        <v>0</v>
      </c>
      <c r="G22" s="72">
        <v>0</v>
      </c>
      <c r="H22" s="64">
        <v>0</v>
      </c>
      <c r="I22" s="50"/>
    </row>
    <row r="23" spans="1:9" ht="15" customHeight="1" x14ac:dyDescent="0.25">
      <c r="A23" s="45"/>
      <c r="B23" s="49"/>
      <c r="C23" s="363"/>
      <c r="D23" s="67">
        <v>1</v>
      </c>
      <c r="E23" s="68">
        <v>0</v>
      </c>
      <c r="F23" s="69">
        <v>0</v>
      </c>
      <c r="G23" s="70">
        <v>0</v>
      </c>
      <c r="H23" s="69">
        <v>0</v>
      </c>
      <c r="I23" s="50"/>
    </row>
    <row r="24" spans="1:9" ht="15" customHeight="1" x14ac:dyDescent="0.25">
      <c r="A24" s="45"/>
      <c r="B24" s="49"/>
      <c r="C24" s="363"/>
      <c r="D24" s="67">
        <v>2</v>
      </c>
      <c r="E24" s="68">
        <v>0</v>
      </c>
      <c r="F24" s="69">
        <v>0</v>
      </c>
      <c r="G24" s="70">
        <v>0</v>
      </c>
      <c r="H24" s="69">
        <v>0</v>
      </c>
      <c r="I24" s="50"/>
    </row>
    <row r="25" spans="1:9" ht="15" customHeight="1" x14ac:dyDescent="0.25">
      <c r="A25" s="45"/>
      <c r="B25" s="49"/>
      <c r="C25" s="363"/>
      <c r="D25" s="67">
        <v>3</v>
      </c>
      <c r="E25" s="68">
        <v>0</v>
      </c>
      <c r="F25" s="69">
        <v>0</v>
      </c>
      <c r="G25" s="70">
        <v>0</v>
      </c>
      <c r="H25" s="69">
        <v>0</v>
      </c>
      <c r="I25" s="50"/>
    </row>
    <row r="26" spans="1:9" ht="15" customHeight="1" thickBot="1" x14ac:dyDescent="0.3">
      <c r="A26" s="45"/>
      <c r="B26" s="49"/>
      <c r="C26" s="363"/>
      <c r="D26" s="67">
        <v>4</v>
      </c>
      <c r="E26" s="68">
        <v>0</v>
      </c>
      <c r="F26" s="69">
        <v>0</v>
      </c>
      <c r="G26" s="70">
        <v>0</v>
      </c>
      <c r="H26" s="69">
        <v>0</v>
      </c>
      <c r="I26" s="50"/>
    </row>
    <row r="27" spans="1:9" ht="15" customHeight="1" x14ac:dyDescent="0.25">
      <c r="A27" s="45"/>
      <c r="B27" s="49"/>
      <c r="C27" s="362" t="s">
        <v>426</v>
      </c>
      <c r="D27" s="73">
        <v>0</v>
      </c>
      <c r="E27" s="63">
        <v>0</v>
      </c>
      <c r="F27" s="64">
        <v>0</v>
      </c>
      <c r="G27" s="72">
        <v>0</v>
      </c>
      <c r="H27" s="64">
        <v>0</v>
      </c>
      <c r="I27" s="50"/>
    </row>
    <row r="28" spans="1:9" ht="15" customHeight="1" x14ac:dyDescent="0.25">
      <c r="A28" s="45"/>
      <c r="B28" s="49"/>
      <c r="C28" s="363"/>
      <c r="D28" s="74">
        <v>1</v>
      </c>
      <c r="E28" s="68">
        <v>0</v>
      </c>
      <c r="F28" s="69">
        <v>0</v>
      </c>
      <c r="G28" s="70">
        <v>0</v>
      </c>
      <c r="H28" s="69">
        <v>0</v>
      </c>
      <c r="I28" s="50"/>
    </row>
    <row r="29" spans="1:9" ht="15" customHeight="1" x14ac:dyDescent="0.25">
      <c r="A29" s="45"/>
      <c r="B29" s="49"/>
      <c r="C29" s="363"/>
      <c r="D29" s="74">
        <v>2</v>
      </c>
      <c r="E29" s="68">
        <v>0</v>
      </c>
      <c r="F29" s="69">
        <v>0</v>
      </c>
      <c r="G29" s="70">
        <v>0</v>
      </c>
      <c r="H29" s="69">
        <v>0</v>
      </c>
      <c r="I29" s="50"/>
    </row>
    <row r="30" spans="1:9" ht="15" customHeight="1" x14ac:dyDescent="0.25">
      <c r="A30" s="45"/>
      <c r="B30" s="49"/>
      <c r="C30" s="363"/>
      <c r="D30" s="74">
        <v>3</v>
      </c>
      <c r="E30" s="68">
        <v>0</v>
      </c>
      <c r="F30" s="69">
        <v>0</v>
      </c>
      <c r="G30" s="70">
        <v>0</v>
      </c>
      <c r="H30" s="69">
        <v>0</v>
      </c>
      <c r="I30" s="50"/>
    </row>
    <row r="31" spans="1:9" ht="15" customHeight="1" thickBot="1" x14ac:dyDescent="0.3">
      <c r="A31" s="45"/>
      <c r="B31" s="49"/>
      <c r="C31" s="364"/>
      <c r="D31" s="75">
        <v>4</v>
      </c>
      <c r="E31" s="76">
        <v>0</v>
      </c>
      <c r="F31" s="77">
        <v>0</v>
      </c>
      <c r="G31" s="78">
        <v>0</v>
      </c>
      <c r="H31" s="77">
        <v>0</v>
      </c>
      <c r="I31" s="50"/>
    </row>
    <row r="32" spans="1:9" ht="15" x14ac:dyDescent="0.4">
      <c r="A32" s="45"/>
      <c r="B32" s="49"/>
      <c r="C32" s="79"/>
      <c r="D32" s="51" t="s">
        <v>427</v>
      </c>
      <c r="E32" s="80">
        <f>SUM(E12:E31)</f>
        <v>0</v>
      </c>
      <c r="F32" s="80">
        <f>SUM(F12:F31)</f>
        <v>0</v>
      </c>
      <c r="G32" s="80">
        <f>SUM(G12:G31)</f>
        <v>0</v>
      </c>
      <c r="H32" s="80">
        <f>SUM(H12:H31)</f>
        <v>0</v>
      </c>
      <c r="I32" s="50"/>
    </row>
    <row r="33" spans="1:9" ht="15.6" thickBot="1" x14ac:dyDescent="0.45">
      <c r="A33" s="45"/>
      <c r="B33" s="81"/>
      <c r="C33" s="82"/>
      <c r="D33" s="83"/>
      <c r="E33" s="84"/>
      <c r="F33" s="84"/>
      <c r="G33" s="84"/>
      <c r="H33" s="84"/>
      <c r="I33" s="85"/>
    </row>
    <row r="34" spans="1:9" ht="12.75" customHeight="1" x14ac:dyDescent="0.25">
      <c r="A34" s="45"/>
      <c r="B34" s="45"/>
      <c r="C34" s="86"/>
      <c r="D34" s="45"/>
      <c r="E34" s="365"/>
      <c r="F34" s="365"/>
      <c r="G34" s="45"/>
      <c r="H34" s="39"/>
      <c r="I34" s="45"/>
    </row>
    <row r="35" spans="1:9" x14ac:dyDescent="0.25">
      <c r="A35" s="45"/>
      <c r="B35" s="45"/>
      <c r="C35" s="45"/>
      <c r="D35" s="45"/>
      <c r="E35" s="365" t="s">
        <v>583</v>
      </c>
      <c r="F35" s="365"/>
      <c r="G35" s="45"/>
      <c r="H35" s="45"/>
      <c r="I35" s="39" t="s">
        <v>428</v>
      </c>
    </row>
    <row r="38" spans="1:9" ht="28.5" customHeight="1" x14ac:dyDescent="0.25"/>
    <row r="39" spans="1:9" ht="59.25" customHeight="1" x14ac:dyDescent="0.25"/>
    <row r="40" spans="1:9" ht="33" customHeight="1" x14ac:dyDescent="0.25"/>
    <row r="41" spans="1:9" ht="33" customHeight="1" x14ac:dyDescent="0.25"/>
    <row r="42" spans="1:9" ht="42" customHeight="1" x14ac:dyDescent="0.25"/>
  </sheetData>
  <mergeCells count="15">
    <mergeCell ref="C3:H3"/>
    <mergeCell ref="C4:H4"/>
    <mergeCell ref="C5:E5"/>
    <mergeCell ref="F5:H5"/>
    <mergeCell ref="C7:E7"/>
    <mergeCell ref="F7:H7"/>
    <mergeCell ref="C27:C31"/>
    <mergeCell ref="E34:F34"/>
    <mergeCell ref="E35:F35"/>
    <mergeCell ref="C9:H9"/>
    <mergeCell ref="E10:F10"/>
    <mergeCell ref="G10:H10"/>
    <mergeCell ref="C12:C16"/>
    <mergeCell ref="C17:C21"/>
    <mergeCell ref="C22:C26"/>
  </mergeCells>
  <printOptions horizontalCentered="1"/>
  <pageMargins left="0.73" right="0.36" top="1" bottom="0.75"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H26195"/>
  <sheetViews>
    <sheetView showGridLines="0" zoomScale="90" zoomScaleNormal="90" workbookViewId="0">
      <selection activeCell="E20" sqref="E20"/>
    </sheetView>
  </sheetViews>
  <sheetFormatPr defaultRowHeight="13.8" x14ac:dyDescent="0.25"/>
  <cols>
    <col min="1" max="2" width="2.59765625" customWidth="1"/>
    <col min="3" max="3" width="10.09765625" customWidth="1"/>
    <col min="4" max="4" width="22.296875" customWidth="1"/>
    <col min="5" max="5" width="22.19921875" bestFit="1" customWidth="1"/>
    <col min="6" max="6" width="39.796875" style="269" bestFit="1" customWidth="1"/>
    <col min="7" max="7" width="4.09765625" customWidth="1"/>
    <col min="8" max="9" width="22.5" customWidth="1"/>
    <col min="10" max="11" width="22.5" bestFit="1" customWidth="1"/>
    <col min="12" max="12" width="22.59765625" customWidth="1"/>
    <col min="13" max="19" width="22.59765625" bestFit="1" customWidth="1"/>
  </cols>
  <sheetData>
    <row r="1" spans="1:8" ht="18" thickBot="1" x14ac:dyDescent="0.35">
      <c r="A1" s="251"/>
      <c r="B1" s="376" t="s">
        <v>10</v>
      </c>
      <c r="C1" s="377"/>
      <c r="D1" s="377"/>
      <c r="E1" s="377"/>
      <c r="F1" s="377"/>
      <c r="G1" s="378"/>
      <c r="H1" s="251"/>
    </row>
    <row r="2" spans="1:8" x14ac:dyDescent="0.25">
      <c r="B2" s="3"/>
      <c r="C2" s="6"/>
      <c r="D2" s="6"/>
      <c r="E2" s="6"/>
      <c r="F2" s="265"/>
      <c r="G2" s="7"/>
    </row>
    <row r="3" spans="1:8" ht="15.6" x14ac:dyDescent="0.3">
      <c r="B3" s="4"/>
      <c r="C3" s="263" t="s">
        <v>558</v>
      </c>
      <c r="D3" s="252"/>
      <c r="F3" s="266"/>
      <c r="G3" s="1"/>
    </row>
    <row r="4" spans="1:8" ht="15.6" x14ac:dyDescent="0.3">
      <c r="B4" s="4"/>
      <c r="C4" s="264" t="s">
        <v>559</v>
      </c>
      <c r="D4" s="253"/>
      <c r="F4" s="267"/>
      <c r="G4" s="1"/>
    </row>
    <row r="5" spans="1:8" ht="45" customHeight="1" x14ac:dyDescent="0.25">
      <c r="B5" s="4"/>
      <c r="C5" s="379" t="s">
        <v>772</v>
      </c>
      <c r="D5" s="380"/>
      <c r="E5" s="380"/>
      <c r="F5" s="380"/>
      <c r="G5" s="1"/>
    </row>
    <row r="6" spans="1:8" ht="21" customHeight="1" x14ac:dyDescent="0.25">
      <c r="B6" s="4"/>
      <c r="C6" s="309"/>
      <c r="D6" s="309"/>
      <c r="E6" s="309"/>
      <c r="F6" s="268"/>
      <c r="G6" s="1"/>
    </row>
    <row r="7" spans="1:8" ht="25.5" customHeight="1" x14ac:dyDescent="0.25">
      <c r="B7" s="4"/>
      <c r="C7" s="381" t="s">
        <v>560</v>
      </c>
      <c r="D7" s="381"/>
      <c r="E7" s="381"/>
      <c r="F7" s="381"/>
      <c r="G7" s="1"/>
    </row>
    <row r="8" spans="1:8" ht="30" customHeight="1" x14ac:dyDescent="0.25">
      <c r="B8" s="4"/>
      <c r="C8" s="381" t="s">
        <v>561</v>
      </c>
      <c r="D8" s="381"/>
      <c r="E8" s="381"/>
      <c r="F8" s="381"/>
      <c r="G8" s="1"/>
    </row>
    <row r="9" spans="1:8" ht="30.6" customHeight="1" x14ac:dyDescent="0.25">
      <c r="B9" s="4"/>
      <c r="C9" s="381" t="s">
        <v>562</v>
      </c>
      <c r="D9" s="381"/>
      <c r="E9" s="381"/>
      <c r="F9" s="381"/>
      <c r="G9" s="1"/>
    </row>
    <row r="10" spans="1:8" ht="12" customHeight="1" x14ac:dyDescent="0.25">
      <c r="B10" s="4"/>
      <c r="C10" s="254"/>
      <c r="G10" s="1"/>
    </row>
    <row r="11" spans="1:8" ht="12.75" customHeight="1" thickBot="1" x14ac:dyDescent="0.3">
      <c r="B11" s="4"/>
      <c r="G11" s="1"/>
    </row>
    <row r="12" spans="1:8" ht="18" thickBot="1" x14ac:dyDescent="0.3">
      <c r="B12" s="4"/>
      <c r="D12" s="314" t="s">
        <v>0</v>
      </c>
      <c r="E12" s="315" t="s">
        <v>589</v>
      </c>
      <c r="F12" s="270" t="s">
        <v>12</v>
      </c>
      <c r="G12" s="1"/>
    </row>
    <row r="13" spans="1:8" ht="18" thickBot="1" x14ac:dyDescent="0.3">
      <c r="B13" s="4"/>
      <c r="D13" s="314" t="s">
        <v>8</v>
      </c>
      <c r="E13" s="315" t="s">
        <v>50</v>
      </c>
      <c r="F13" s="270" t="s">
        <v>13</v>
      </c>
      <c r="G13" s="1"/>
    </row>
    <row r="14" spans="1:8" ht="14.4" thickBot="1" x14ac:dyDescent="0.3">
      <c r="B14" s="4"/>
      <c r="G14" s="1"/>
    </row>
    <row r="15" spans="1:8" ht="14.4" thickBot="1" x14ac:dyDescent="0.3">
      <c r="B15" s="4"/>
      <c r="C15" s="8" t="s">
        <v>9</v>
      </c>
      <c r="D15" s="316" t="s">
        <v>1</v>
      </c>
      <c r="E15" s="317" t="s">
        <v>2</v>
      </c>
      <c r="F15" s="315" t="s">
        <v>3</v>
      </c>
      <c r="G15" s="1"/>
    </row>
    <row r="16" spans="1:8" ht="14.25" customHeight="1" x14ac:dyDescent="0.25">
      <c r="B16" s="4"/>
      <c r="C16" s="9">
        <v>0</v>
      </c>
      <c r="D16" s="318" t="s">
        <v>11</v>
      </c>
      <c r="E16" s="321" t="s">
        <v>14</v>
      </c>
      <c r="F16" s="311">
        <v>203038.17</v>
      </c>
      <c r="G16" s="1"/>
    </row>
    <row r="17" spans="2:7" x14ac:dyDescent="0.25">
      <c r="B17" s="4"/>
      <c r="C17" s="10">
        <v>1</v>
      </c>
      <c r="D17" s="319"/>
      <c r="E17" s="322" t="s">
        <v>15</v>
      </c>
      <c r="F17" s="312">
        <v>263086.87</v>
      </c>
      <c r="G17" s="1"/>
    </row>
    <row r="18" spans="2:7" x14ac:dyDescent="0.25">
      <c r="B18" s="4"/>
      <c r="C18" s="10">
        <v>2</v>
      </c>
      <c r="D18" s="319"/>
      <c r="E18" s="322" t="s">
        <v>16</v>
      </c>
      <c r="F18" s="312">
        <v>314960.59999999998</v>
      </c>
      <c r="G18" s="1"/>
    </row>
    <row r="19" spans="2:7" x14ac:dyDescent="0.25">
      <c r="B19" s="4"/>
      <c r="C19" s="10">
        <v>3</v>
      </c>
      <c r="D19" s="319"/>
      <c r="E19" s="322" t="s">
        <v>17</v>
      </c>
      <c r="F19" s="312">
        <v>375921.08</v>
      </c>
      <c r="G19" s="1"/>
    </row>
    <row r="20" spans="2:7" x14ac:dyDescent="0.25">
      <c r="B20" s="4"/>
      <c r="C20" s="10">
        <v>4</v>
      </c>
      <c r="D20" s="319"/>
      <c r="E20" s="322" t="s">
        <v>18</v>
      </c>
      <c r="F20" s="312">
        <v>442174.61</v>
      </c>
      <c r="G20" s="1"/>
    </row>
    <row r="21" spans="2:7" x14ac:dyDescent="0.25">
      <c r="B21" s="4"/>
      <c r="C21" s="10">
        <v>5</v>
      </c>
      <c r="D21" s="319"/>
      <c r="E21" s="322" t="s">
        <v>19</v>
      </c>
      <c r="F21" s="312">
        <v>484551.76</v>
      </c>
      <c r="G21" s="1"/>
    </row>
    <row r="22" spans="2:7" ht="14.4" thickBot="1" x14ac:dyDescent="0.3">
      <c r="B22" s="4"/>
      <c r="C22" s="11">
        <v>6</v>
      </c>
      <c r="D22" s="319"/>
      <c r="E22" s="322" t="s">
        <v>20</v>
      </c>
      <c r="F22" s="312">
        <v>524732.47</v>
      </c>
      <c r="G22" s="1"/>
    </row>
    <row r="23" spans="2:7" ht="14.25" customHeight="1" x14ac:dyDescent="0.25">
      <c r="B23" s="4"/>
      <c r="C23" s="12">
        <v>0</v>
      </c>
      <c r="D23" s="319"/>
      <c r="E23" s="322" t="s">
        <v>21</v>
      </c>
      <c r="F23" s="312">
        <v>116021.81</v>
      </c>
      <c r="G23" s="1"/>
    </row>
    <row r="24" spans="2:7" x14ac:dyDescent="0.25">
      <c r="B24" s="4"/>
      <c r="C24" s="10">
        <v>1</v>
      </c>
      <c r="D24" s="319"/>
      <c r="E24" s="322" t="s">
        <v>22</v>
      </c>
      <c r="F24" s="312">
        <v>150335.35</v>
      </c>
      <c r="G24" s="1"/>
    </row>
    <row r="25" spans="2:7" x14ac:dyDescent="0.25">
      <c r="B25" s="4"/>
      <c r="C25" s="10">
        <v>2</v>
      </c>
      <c r="D25" s="319"/>
      <c r="E25" s="322" t="s">
        <v>23</v>
      </c>
      <c r="F25" s="312">
        <v>179977.49</v>
      </c>
      <c r="G25" s="1"/>
    </row>
    <row r="26" spans="2:7" x14ac:dyDescent="0.25">
      <c r="B26" s="4"/>
      <c r="C26" s="10">
        <v>3</v>
      </c>
      <c r="D26" s="319"/>
      <c r="E26" s="322" t="s">
        <v>24</v>
      </c>
      <c r="F26" s="312">
        <v>214812.05</v>
      </c>
      <c r="G26" s="1"/>
    </row>
    <row r="27" spans="2:7" x14ac:dyDescent="0.25">
      <c r="B27" s="4"/>
      <c r="C27" s="10">
        <v>4</v>
      </c>
      <c r="D27" s="319"/>
      <c r="E27" s="322" t="s">
        <v>25</v>
      </c>
      <c r="F27" s="312">
        <v>252671.21</v>
      </c>
      <c r="G27" s="1"/>
    </row>
    <row r="28" spans="2:7" x14ac:dyDescent="0.25">
      <c r="B28" s="4"/>
      <c r="C28" s="10">
        <v>5</v>
      </c>
      <c r="D28" s="319"/>
      <c r="E28" s="322" t="s">
        <v>26</v>
      </c>
      <c r="F28" s="312">
        <v>276886.71999999997</v>
      </c>
      <c r="G28" s="1"/>
    </row>
    <row r="29" spans="2:7" ht="14.4" thickBot="1" x14ac:dyDescent="0.3">
      <c r="B29" s="4"/>
      <c r="C29" s="11">
        <v>6</v>
      </c>
      <c r="D29" s="319"/>
      <c r="E29" s="323" t="s">
        <v>27</v>
      </c>
      <c r="F29" s="312">
        <v>299847.12</v>
      </c>
      <c r="G29" s="1"/>
    </row>
    <row r="30" spans="2:7" ht="14.25" customHeight="1" x14ac:dyDescent="0.25">
      <c r="B30" s="4"/>
      <c r="C30" s="9">
        <v>0</v>
      </c>
      <c r="D30" s="318" t="s">
        <v>4</v>
      </c>
      <c r="E30" s="321" t="s">
        <v>14</v>
      </c>
      <c r="F30" s="311">
        <v>157449.99</v>
      </c>
      <c r="G30" s="1"/>
    </row>
    <row r="31" spans="2:7" x14ac:dyDescent="0.25">
      <c r="B31" s="4"/>
      <c r="C31" s="10">
        <v>1</v>
      </c>
      <c r="D31" s="319"/>
      <c r="E31" s="322" t="s">
        <v>15</v>
      </c>
      <c r="F31" s="312">
        <v>220429.99</v>
      </c>
      <c r="G31" s="1"/>
    </row>
    <row r="32" spans="2:7" x14ac:dyDescent="0.25">
      <c r="B32" s="4"/>
      <c r="C32" s="10">
        <v>2</v>
      </c>
      <c r="D32" s="319"/>
      <c r="E32" s="322" t="s">
        <v>16</v>
      </c>
      <c r="F32" s="312">
        <v>283409.99</v>
      </c>
      <c r="G32" s="1"/>
    </row>
    <row r="33" spans="2:7" x14ac:dyDescent="0.25">
      <c r="B33" s="4"/>
      <c r="C33" s="10">
        <v>3</v>
      </c>
      <c r="D33" s="319"/>
      <c r="E33" s="322" t="s">
        <v>17</v>
      </c>
      <c r="F33" s="312">
        <v>377879.98</v>
      </c>
      <c r="G33" s="1"/>
    </row>
    <row r="34" spans="2:7" x14ac:dyDescent="0.25">
      <c r="B34" s="4"/>
      <c r="C34" s="10">
        <v>4</v>
      </c>
      <c r="D34" s="319"/>
      <c r="E34" s="322" t="s">
        <v>18</v>
      </c>
      <c r="F34" s="312">
        <v>472349.98</v>
      </c>
      <c r="G34" s="1"/>
    </row>
    <row r="35" spans="2:7" x14ac:dyDescent="0.25">
      <c r="B35" s="4"/>
      <c r="C35" s="10">
        <v>5</v>
      </c>
      <c r="D35" s="319"/>
      <c r="E35" s="322" t="s">
        <v>19</v>
      </c>
      <c r="F35" s="312">
        <v>535329.98</v>
      </c>
      <c r="G35" s="1"/>
    </row>
    <row r="36" spans="2:7" ht="14.4" thickBot="1" x14ac:dyDescent="0.3">
      <c r="B36" s="4"/>
      <c r="C36" s="11">
        <v>6</v>
      </c>
      <c r="D36" s="319"/>
      <c r="E36" s="322" t="s">
        <v>20</v>
      </c>
      <c r="F36" s="312">
        <v>598309.97</v>
      </c>
      <c r="G36" s="1"/>
    </row>
    <row r="37" spans="2:7" ht="14.25" customHeight="1" x14ac:dyDescent="0.25">
      <c r="B37" s="4"/>
      <c r="C37" s="12">
        <v>0</v>
      </c>
      <c r="D37" s="319"/>
      <c r="E37" s="322" t="s">
        <v>21</v>
      </c>
      <c r="F37" s="312">
        <v>98406.24</v>
      </c>
      <c r="G37" s="1"/>
    </row>
    <row r="38" spans="2:7" x14ac:dyDescent="0.25">
      <c r="B38" s="4"/>
      <c r="C38" s="10">
        <v>1</v>
      </c>
      <c r="D38" s="319"/>
      <c r="E38" s="322" t="s">
        <v>22</v>
      </c>
      <c r="F38" s="312">
        <v>137768.74</v>
      </c>
      <c r="G38" s="1"/>
    </row>
    <row r="39" spans="2:7" x14ac:dyDescent="0.25">
      <c r="B39" s="4"/>
      <c r="C39" s="10">
        <v>2</v>
      </c>
      <c r="D39" s="319"/>
      <c r="E39" s="322" t="s">
        <v>23</v>
      </c>
      <c r="F39" s="312">
        <v>177131.24</v>
      </c>
      <c r="G39" s="1"/>
    </row>
    <row r="40" spans="2:7" x14ac:dyDescent="0.25">
      <c r="B40" s="4"/>
      <c r="C40" s="10">
        <v>3</v>
      </c>
      <c r="D40" s="319"/>
      <c r="E40" s="322" t="s">
        <v>24</v>
      </c>
      <c r="F40" s="312">
        <v>236174.99</v>
      </c>
      <c r="G40" s="1"/>
    </row>
    <row r="41" spans="2:7" x14ac:dyDescent="0.25">
      <c r="B41" s="4"/>
      <c r="C41" s="10">
        <v>4</v>
      </c>
      <c r="D41" s="319"/>
      <c r="E41" s="322" t="s">
        <v>25</v>
      </c>
      <c r="F41" s="312">
        <v>295218.73</v>
      </c>
      <c r="G41" s="1"/>
    </row>
    <row r="42" spans="2:7" x14ac:dyDescent="0.25">
      <c r="B42" s="4"/>
      <c r="C42" s="10">
        <v>5</v>
      </c>
      <c r="D42" s="319"/>
      <c r="E42" s="322" t="s">
        <v>26</v>
      </c>
      <c r="F42" s="312">
        <v>334581.23</v>
      </c>
      <c r="G42" s="1"/>
    </row>
    <row r="43" spans="2:7" ht="14.4" thickBot="1" x14ac:dyDescent="0.3">
      <c r="B43" s="4"/>
      <c r="C43" s="11">
        <v>6</v>
      </c>
      <c r="D43" s="319"/>
      <c r="E43" s="323" t="s">
        <v>27</v>
      </c>
      <c r="F43" s="312">
        <v>373943.73</v>
      </c>
      <c r="G43" s="1"/>
    </row>
    <row r="44" spans="2:7" ht="14.25" customHeight="1" x14ac:dyDescent="0.25">
      <c r="B44" s="4"/>
      <c r="C44" s="9">
        <v>0</v>
      </c>
      <c r="D44" s="318" t="s">
        <v>5</v>
      </c>
      <c r="E44" s="321" t="s">
        <v>14</v>
      </c>
      <c r="F44" s="311">
        <v>177061.18</v>
      </c>
      <c r="G44" s="1"/>
    </row>
    <row r="45" spans="2:7" x14ac:dyDescent="0.25">
      <c r="B45" s="4"/>
      <c r="C45" s="10">
        <v>1</v>
      </c>
      <c r="D45" s="319"/>
      <c r="E45" s="322" t="s">
        <v>15</v>
      </c>
      <c r="F45" s="312">
        <v>232098.96</v>
      </c>
      <c r="G45" s="1"/>
    </row>
    <row r="46" spans="2:7" x14ac:dyDescent="0.25">
      <c r="B46" s="4"/>
      <c r="C46" s="10">
        <v>2</v>
      </c>
      <c r="D46" s="319"/>
      <c r="E46" s="322" t="s">
        <v>16</v>
      </c>
      <c r="F46" s="312">
        <v>282040.06</v>
      </c>
      <c r="G46" s="1"/>
    </row>
    <row r="47" spans="2:7" x14ac:dyDescent="0.25">
      <c r="B47" s="4"/>
      <c r="C47" s="10">
        <v>3</v>
      </c>
      <c r="D47" s="319"/>
      <c r="E47" s="322" t="s">
        <v>17</v>
      </c>
      <c r="F47" s="312">
        <v>345869.14</v>
      </c>
      <c r="G47" s="1"/>
    </row>
    <row r="48" spans="2:7" x14ac:dyDescent="0.25">
      <c r="B48" s="4"/>
      <c r="C48" s="10">
        <v>4</v>
      </c>
      <c r="D48" s="319"/>
      <c r="E48" s="322" t="s">
        <v>18</v>
      </c>
      <c r="F48" s="312">
        <v>410248.22</v>
      </c>
      <c r="G48" s="1"/>
    </row>
    <row r="49" spans="2:7" x14ac:dyDescent="0.25">
      <c r="B49" s="4"/>
      <c r="C49" s="10">
        <v>5</v>
      </c>
      <c r="D49" s="319"/>
      <c r="E49" s="322" t="s">
        <v>19</v>
      </c>
      <c r="F49" s="312">
        <v>452018.66</v>
      </c>
      <c r="G49" s="1"/>
    </row>
    <row r="50" spans="2:7" ht="14.4" thickBot="1" x14ac:dyDescent="0.3">
      <c r="B50" s="4"/>
      <c r="C50" s="11">
        <v>6</v>
      </c>
      <c r="D50" s="319"/>
      <c r="E50" s="322" t="s">
        <v>20</v>
      </c>
      <c r="F50" s="312">
        <v>490727.02</v>
      </c>
      <c r="G50" s="1"/>
    </row>
    <row r="51" spans="2:7" ht="14.25" customHeight="1" x14ac:dyDescent="0.25">
      <c r="B51" s="4"/>
      <c r="C51" s="12">
        <v>0</v>
      </c>
      <c r="D51" s="319"/>
      <c r="E51" s="322" t="s">
        <v>21</v>
      </c>
      <c r="F51" s="312">
        <v>101177.82</v>
      </c>
      <c r="G51" s="1"/>
    </row>
    <row r="52" spans="2:7" x14ac:dyDescent="0.25">
      <c r="B52" s="4"/>
      <c r="C52" s="10">
        <v>1</v>
      </c>
      <c r="D52" s="319"/>
      <c r="E52" s="322" t="s">
        <v>22</v>
      </c>
      <c r="F52" s="312">
        <v>132627.98000000001</v>
      </c>
      <c r="G52" s="1"/>
    </row>
    <row r="53" spans="2:7" x14ac:dyDescent="0.25">
      <c r="B53" s="4"/>
      <c r="C53" s="10">
        <v>2</v>
      </c>
      <c r="D53" s="319"/>
      <c r="E53" s="322" t="s">
        <v>23</v>
      </c>
      <c r="F53" s="312">
        <v>161165.75</v>
      </c>
      <c r="G53" s="1"/>
    </row>
    <row r="54" spans="2:7" x14ac:dyDescent="0.25">
      <c r="B54" s="4"/>
      <c r="C54" s="10">
        <v>3</v>
      </c>
      <c r="D54" s="319"/>
      <c r="E54" s="322" t="s">
        <v>24</v>
      </c>
      <c r="F54" s="312">
        <v>197639.51</v>
      </c>
      <c r="G54" s="1"/>
    </row>
    <row r="55" spans="2:7" x14ac:dyDescent="0.25">
      <c r="B55" s="4"/>
      <c r="C55" s="10">
        <v>4</v>
      </c>
      <c r="D55" s="319"/>
      <c r="E55" s="322" t="s">
        <v>25</v>
      </c>
      <c r="F55" s="312">
        <v>234427.55</v>
      </c>
      <c r="G55" s="1"/>
    </row>
    <row r="56" spans="2:7" x14ac:dyDescent="0.25">
      <c r="B56" s="4"/>
      <c r="C56" s="10">
        <v>5</v>
      </c>
      <c r="D56" s="319"/>
      <c r="E56" s="322" t="s">
        <v>26</v>
      </c>
      <c r="F56" s="312">
        <v>258296.38</v>
      </c>
      <c r="G56" s="1"/>
    </row>
    <row r="57" spans="2:7" ht="14.4" thickBot="1" x14ac:dyDescent="0.3">
      <c r="B57" s="4"/>
      <c r="C57" s="11">
        <v>6</v>
      </c>
      <c r="D57" s="319"/>
      <c r="E57" s="323" t="s">
        <v>27</v>
      </c>
      <c r="F57" s="312">
        <v>280415.44</v>
      </c>
      <c r="G57" s="1"/>
    </row>
    <row r="58" spans="2:7" ht="14.25" customHeight="1" x14ac:dyDescent="0.25">
      <c r="B58" s="4"/>
      <c r="C58" s="9">
        <v>0</v>
      </c>
      <c r="D58" s="318" t="s">
        <v>6</v>
      </c>
      <c r="E58" s="321" t="s">
        <v>14</v>
      </c>
      <c r="F58" s="311">
        <v>153517.21</v>
      </c>
      <c r="G58" s="1"/>
    </row>
    <row r="59" spans="2:7" x14ac:dyDescent="0.25">
      <c r="B59" s="4"/>
      <c r="C59" s="10">
        <v>1</v>
      </c>
      <c r="D59" s="319"/>
      <c r="E59" s="322" t="s">
        <v>15</v>
      </c>
      <c r="F59" s="312">
        <v>208890.83</v>
      </c>
      <c r="G59" s="1"/>
    </row>
    <row r="60" spans="2:7" x14ac:dyDescent="0.25">
      <c r="B60" s="4"/>
      <c r="C60" s="10">
        <v>2</v>
      </c>
      <c r="D60" s="319"/>
      <c r="E60" s="322" t="s">
        <v>16</v>
      </c>
      <c r="F60" s="312">
        <v>263902.21000000002</v>
      </c>
      <c r="G60" s="1"/>
    </row>
    <row r="61" spans="2:7" x14ac:dyDescent="0.25">
      <c r="B61" s="4"/>
      <c r="C61" s="10">
        <v>3</v>
      </c>
      <c r="D61" s="319"/>
      <c r="E61" s="322" t="s">
        <v>17</v>
      </c>
      <c r="F61" s="312">
        <v>347255.58</v>
      </c>
      <c r="G61" s="1"/>
    </row>
    <row r="62" spans="2:7" x14ac:dyDescent="0.25">
      <c r="B62" s="4"/>
      <c r="C62" s="10">
        <v>4</v>
      </c>
      <c r="D62" s="319"/>
      <c r="E62" s="322" t="s">
        <v>18</v>
      </c>
      <c r="F62" s="312">
        <v>429971.49</v>
      </c>
      <c r="G62" s="1"/>
    </row>
    <row r="63" spans="2:7" x14ac:dyDescent="0.25">
      <c r="B63" s="4"/>
      <c r="C63" s="10">
        <v>5</v>
      </c>
      <c r="D63" s="319"/>
      <c r="E63" s="322" t="s">
        <v>19</v>
      </c>
      <c r="F63" s="312">
        <v>484204.76</v>
      </c>
      <c r="G63" s="1"/>
    </row>
    <row r="64" spans="2:7" ht="14.4" thickBot="1" x14ac:dyDescent="0.3">
      <c r="B64" s="4"/>
      <c r="C64" s="11">
        <v>6</v>
      </c>
      <c r="D64" s="319"/>
      <c r="E64" s="322" t="s">
        <v>20</v>
      </c>
      <c r="F64" s="312">
        <v>537709.5</v>
      </c>
      <c r="G64" s="1"/>
    </row>
    <row r="65" spans="2:7" ht="12.75" customHeight="1" x14ac:dyDescent="0.25">
      <c r="B65" s="4"/>
      <c r="C65" s="12">
        <v>0</v>
      </c>
      <c r="D65" s="319"/>
      <c r="E65" s="322" t="s">
        <v>21</v>
      </c>
      <c r="F65" s="312">
        <v>87724.12</v>
      </c>
      <c r="G65" s="1"/>
    </row>
    <row r="66" spans="2:7" x14ac:dyDescent="0.25">
      <c r="B66" s="4"/>
      <c r="C66" s="10">
        <v>1</v>
      </c>
      <c r="D66" s="319"/>
      <c r="E66" s="322" t="s">
        <v>22</v>
      </c>
      <c r="F66" s="312">
        <v>119366.19</v>
      </c>
      <c r="G66" s="1"/>
    </row>
    <row r="67" spans="2:7" x14ac:dyDescent="0.25">
      <c r="B67" s="4"/>
      <c r="C67" s="10">
        <v>2</v>
      </c>
      <c r="D67" s="319"/>
      <c r="E67" s="322" t="s">
        <v>23</v>
      </c>
      <c r="F67" s="312">
        <v>150801.26999999999</v>
      </c>
      <c r="G67" s="1"/>
    </row>
    <row r="68" spans="2:7" x14ac:dyDescent="0.25">
      <c r="B68" s="4"/>
      <c r="C68" s="10">
        <v>3</v>
      </c>
      <c r="D68" s="319"/>
      <c r="E68" s="322" t="s">
        <v>24</v>
      </c>
      <c r="F68" s="312">
        <v>198431.76</v>
      </c>
      <c r="G68" s="1"/>
    </row>
    <row r="69" spans="2:7" x14ac:dyDescent="0.25">
      <c r="B69" s="4"/>
      <c r="C69" s="10">
        <v>4</v>
      </c>
      <c r="D69" s="319"/>
      <c r="E69" s="322" t="s">
        <v>25</v>
      </c>
      <c r="F69" s="312">
        <v>245697.99</v>
      </c>
      <c r="G69" s="1"/>
    </row>
    <row r="70" spans="2:7" x14ac:dyDescent="0.25">
      <c r="B70" s="4"/>
      <c r="C70" s="10">
        <v>5</v>
      </c>
      <c r="D70" s="319"/>
      <c r="E70" s="322" t="s">
        <v>26</v>
      </c>
      <c r="F70" s="312">
        <v>276688.43</v>
      </c>
      <c r="G70" s="1"/>
    </row>
    <row r="71" spans="2:7" ht="14.4" thickBot="1" x14ac:dyDescent="0.3">
      <c r="B71" s="4"/>
      <c r="C71" s="11">
        <v>6</v>
      </c>
      <c r="D71" s="320"/>
      <c r="E71" s="323" t="s">
        <v>27</v>
      </c>
      <c r="F71" s="313">
        <v>307262.57</v>
      </c>
      <c r="G71" s="1"/>
    </row>
    <row r="72" spans="2:7" ht="14.4" thickBot="1" x14ac:dyDescent="0.3">
      <c r="B72" s="5"/>
      <c r="C72" s="2"/>
      <c r="F72"/>
      <c r="G72" s="310"/>
    </row>
    <row r="73" spans="2:7" x14ac:dyDescent="0.25">
      <c r="F73"/>
    </row>
    <row r="74" spans="2:7" x14ac:dyDescent="0.25">
      <c r="F74"/>
    </row>
    <row r="75" spans="2:7" x14ac:dyDescent="0.25">
      <c r="F75"/>
    </row>
    <row r="76" spans="2:7" x14ac:dyDescent="0.25">
      <c r="F76"/>
    </row>
    <row r="77" spans="2:7" x14ac:dyDescent="0.25">
      <c r="F77"/>
    </row>
    <row r="78" spans="2:7" x14ac:dyDescent="0.25">
      <c r="F78"/>
    </row>
    <row r="79" spans="2:7" x14ac:dyDescent="0.25">
      <c r="F79"/>
    </row>
    <row r="80" spans="2:7" x14ac:dyDescent="0.25">
      <c r="F80"/>
    </row>
    <row r="81" spans="6:6" x14ac:dyDescent="0.25">
      <c r="F81"/>
    </row>
    <row r="82" spans="6:6" x14ac:dyDescent="0.25">
      <c r="F82"/>
    </row>
    <row r="83" spans="6:6" x14ac:dyDescent="0.25">
      <c r="F83"/>
    </row>
    <row r="84" spans="6:6" x14ac:dyDescent="0.25">
      <c r="F84"/>
    </row>
    <row r="85" spans="6:6" ht="14.4" thickBot="1" x14ac:dyDescent="0.3">
      <c r="F85"/>
    </row>
    <row r="86" spans="6:6" x14ac:dyDescent="0.25">
      <c r="F86"/>
    </row>
    <row r="87" spans="6:6" x14ac:dyDescent="0.25">
      <c r="F87"/>
    </row>
    <row r="88" spans="6:6" x14ac:dyDescent="0.25">
      <c r="F88"/>
    </row>
    <row r="89" spans="6:6" x14ac:dyDescent="0.25">
      <c r="F89"/>
    </row>
    <row r="90" spans="6:6" x14ac:dyDescent="0.25">
      <c r="F90"/>
    </row>
    <row r="91" spans="6:6" x14ac:dyDescent="0.25">
      <c r="F91"/>
    </row>
    <row r="92" spans="6:6" x14ac:dyDescent="0.25">
      <c r="F92"/>
    </row>
    <row r="93" spans="6:6" x14ac:dyDescent="0.25">
      <c r="F93"/>
    </row>
    <row r="94" spans="6:6" x14ac:dyDescent="0.25">
      <c r="F94"/>
    </row>
    <row r="95" spans="6:6" x14ac:dyDescent="0.25">
      <c r="F95"/>
    </row>
    <row r="96" spans="6:6" x14ac:dyDescent="0.25">
      <c r="F96"/>
    </row>
    <row r="97" spans="6:6" x14ac:dyDescent="0.25">
      <c r="F97"/>
    </row>
    <row r="98" spans="6:6" x14ac:dyDescent="0.25">
      <c r="F98"/>
    </row>
    <row r="99" spans="6:6" x14ac:dyDescent="0.25">
      <c r="F99"/>
    </row>
    <row r="100" spans="6:6" x14ac:dyDescent="0.25">
      <c r="F100"/>
    </row>
    <row r="101" spans="6:6" x14ac:dyDescent="0.25">
      <c r="F101"/>
    </row>
    <row r="102" spans="6:6" x14ac:dyDescent="0.25">
      <c r="F102"/>
    </row>
    <row r="103" spans="6:6" x14ac:dyDescent="0.25">
      <c r="F103"/>
    </row>
    <row r="104" spans="6:6" x14ac:dyDescent="0.25">
      <c r="F104"/>
    </row>
    <row r="105" spans="6:6" x14ac:dyDescent="0.25">
      <c r="F105"/>
    </row>
    <row r="106" spans="6:6" x14ac:dyDescent="0.25">
      <c r="F106"/>
    </row>
    <row r="107" spans="6:6" x14ac:dyDescent="0.25">
      <c r="F107"/>
    </row>
    <row r="108" spans="6:6" x14ac:dyDescent="0.25">
      <c r="F108"/>
    </row>
    <row r="109" spans="6:6" x14ac:dyDescent="0.25">
      <c r="F109"/>
    </row>
    <row r="110" spans="6:6" x14ac:dyDescent="0.25">
      <c r="F110"/>
    </row>
    <row r="111" spans="6:6" x14ac:dyDescent="0.25">
      <c r="F111"/>
    </row>
    <row r="112" spans="6:6" x14ac:dyDescent="0.25">
      <c r="F112"/>
    </row>
    <row r="113" spans="6:6" x14ac:dyDescent="0.25">
      <c r="F113"/>
    </row>
    <row r="114" spans="6:6" x14ac:dyDescent="0.25">
      <c r="F114"/>
    </row>
    <row r="115" spans="6:6" x14ac:dyDescent="0.25">
      <c r="F115"/>
    </row>
    <row r="116" spans="6:6" x14ac:dyDescent="0.25">
      <c r="F116"/>
    </row>
    <row r="117" spans="6:6" x14ac:dyDescent="0.25">
      <c r="F117"/>
    </row>
    <row r="118" spans="6:6" x14ac:dyDescent="0.25">
      <c r="F118"/>
    </row>
    <row r="119" spans="6:6" x14ac:dyDescent="0.25">
      <c r="F119"/>
    </row>
    <row r="120" spans="6:6" x14ac:dyDescent="0.25">
      <c r="F120"/>
    </row>
    <row r="121" spans="6:6" x14ac:dyDescent="0.25">
      <c r="F121"/>
    </row>
    <row r="122" spans="6:6" x14ac:dyDescent="0.25">
      <c r="F122"/>
    </row>
    <row r="123" spans="6:6" x14ac:dyDescent="0.25">
      <c r="F123"/>
    </row>
    <row r="124" spans="6:6" x14ac:dyDescent="0.25">
      <c r="F124"/>
    </row>
    <row r="125" spans="6:6" x14ac:dyDescent="0.25">
      <c r="F125"/>
    </row>
    <row r="126" spans="6:6" x14ac:dyDescent="0.25">
      <c r="F126"/>
    </row>
    <row r="127" spans="6:6" x14ac:dyDescent="0.25">
      <c r="F127"/>
    </row>
    <row r="128" spans="6:6" x14ac:dyDescent="0.25">
      <c r="F128"/>
    </row>
    <row r="129" spans="6:6" x14ac:dyDescent="0.25">
      <c r="F129"/>
    </row>
    <row r="130" spans="6:6" x14ac:dyDescent="0.25">
      <c r="F130"/>
    </row>
    <row r="131" spans="6:6" x14ac:dyDescent="0.25">
      <c r="F131"/>
    </row>
    <row r="132" spans="6:6" x14ac:dyDescent="0.25">
      <c r="F132"/>
    </row>
    <row r="133" spans="6:6" x14ac:dyDescent="0.25">
      <c r="F133"/>
    </row>
    <row r="134" spans="6:6" x14ac:dyDescent="0.25">
      <c r="F134"/>
    </row>
    <row r="135" spans="6:6" x14ac:dyDescent="0.25">
      <c r="F135"/>
    </row>
    <row r="136" spans="6:6" x14ac:dyDescent="0.25">
      <c r="F136"/>
    </row>
    <row r="137" spans="6:6" x14ac:dyDescent="0.25">
      <c r="F137"/>
    </row>
    <row r="138" spans="6:6" x14ac:dyDescent="0.25">
      <c r="F138"/>
    </row>
    <row r="139" spans="6:6" x14ac:dyDescent="0.25">
      <c r="F139"/>
    </row>
    <row r="140" spans="6:6" x14ac:dyDescent="0.25">
      <c r="F140"/>
    </row>
    <row r="141" spans="6:6" x14ac:dyDescent="0.25">
      <c r="F141"/>
    </row>
    <row r="142" spans="6:6" x14ac:dyDescent="0.25">
      <c r="F142"/>
    </row>
    <row r="143" spans="6:6" x14ac:dyDescent="0.25">
      <c r="F143"/>
    </row>
    <row r="144" spans="6:6" x14ac:dyDescent="0.25">
      <c r="F144"/>
    </row>
    <row r="145" spans="6:6" x14ac:dyDescent="0.25">
      <c r="F145"/>
    </row>
    <row r="146" spans="6:6" x14ac:dyDescent="0.25">
      <c r="F146"/>
    </row>
    <row r="147" spans="6:6" x14ac:dyDescent="0.25">
      <c r="F147"/>
    </row>
    <row r="148" spans="6:6" x14ac:dyDescent="0.25">
      <c r="F148"/>
    </row>
    <row r="149" spans="6:6" x14ac:dyDescent="0.25">
      <c r="F149"/>
    </row>
    <row r="150" spans="6:6" x14ac:dyDescent="0.25">
      <c r="F150"/>
    </row>
    <row r="151" spans="6:6" x14ac:dyDescent="0.25">
      <c r="F151"/>
    </row>
    <row r="152" spans="6:6" x14ac:dyDescent="0.25">
      <c r="F152"/>
    </row>
    <row r="153" spans="6:6" x14ac:dyDescent="0.25">
      <c r="F153"/>
    </row>
    <row r="154" spans="6:6" x14ac:dyDescent="0.25">
      <c r="F154"/>
    </row>
    <row r="155" spans="6:6" x14ac:dyDescent="0.25">
      <c r="F155"/>
    </row>
    <row r="156" spans="6:6" x14ac:dyDescent="0.25">
      <c r="F156"/>
    </row>
    <row r="157" spans="6:6" x14ac:dyDescent="0.25">
      <c r="F157"/>
    </row>
    <row r="158" spans="6:6" x14ac:dyDescent="0.25">
      <c r="F158"/>
    </row>
    <row r="159" spans="6:6" x14ac:dyDescent="0.25">
      <c r="F159"/>
    </row>
    <row r="160" spans="6:6" x14ac:dyDescent="0.25">
      <c r="F160"/>
    </row>
    <row r="161" spans="6:6" x14ac:dyDescent="0.25">
      <c r="F161"/>
    </row>
    <row r="162" spans="6:6" x14ac:dyDescent="0.25">
      <c r="F162"/>
    </row>
    <row r="163" spans="6:6" x14ac:dyDescent="0.25">
      <c r="F163"/>
    </row>
    <row r="164" spans="6:6" x14ac:dyDescent="0.25">
      <c r="F164"/>
    </row>
    <row r="165" spans="6:6" x14ac:dyDescent="0.25">
      <c r="F165"/>
    </row>
    <row r="166" spans="6:6" x14ac:dyDescent="0.25">
      <c r="F166"/>
    </row>
    <row r="167" spans="6:6" x14ac:dyDescent="0.25">
      <c r="F167"/>
    </row>
    <row r="168" spans="6:6" x14ac:dyDescent="0.25">
      <c r="F168"/>
    </row>
    <row r="169" spans="6:6" x14ac:dyDescent="0.25">
      <c r="F169"/>
    </row>
    <row r="170" spans="6:6" x14ac:dyDescent="0.25">
      <c r="F170"/>
    </row>
    <row r="171" spans="6:6" x14ac:dyDescent="0.25">
      <c r="F171"/>
    </row>
    <row r="172" spans="6:6" x14ac:dyDescent="0.25">
      <c r="F172"/>
    </row>
    <row r="173" spans="6:6" x14ac:dyDescent="0.25">
      <c r="F173"/>
    </row>
    <row r="174" spans="6:6" x14ac:dyDescent="0.25">
      <c r="F174"/>
    </row>
    <row r="175" spans="6:6" x14ac:dyDescent="0.25">
      <c r="F175"/>
    </row>
    <row r="176" spans="6:6" x14ac:dyDescent="0.25">
      <c r="F176"/>
    </row>
    <row r="177" spans="6:6" x14ac:dyDescent="0.25">
      <c r="F177"/>
    </row>
    <row r="178" spans="6:6" x14ac:dyDescent="0.25">
      <c r="F178"/>
    </row>
    <row r="179" spans="6:6" x14ac:dyDescent="0.25">
      <c r="F179"/>
    </row>
    <row r="180" spans="6:6" x14ac:dyDescent="0.25">
      <c r="F180"/>
    </row>
    <row r="181" spans="6:6" x14ac:dyDescent="0.25">
      <c r="F181"/>
    </row>
    <row r="182" spans="6:6" x14ac:dyDescent="0.25">
      <c r="F182"/>
    </row>
    <row r="183" spans="6:6" x14ac:dyDescent="0.25">
      <c r="F183"/>
    </row>
    <row r="184" spans="6:6" x14ac:dyDescent="0.25">
      <c r="F184"/>
    </row>
    <row r="185" spans="6:6" x14ac:dyDescent="0.25">
      <c r="F185"/>
    </row>
    <row r="186" spans="6:6" x14ac:dyDescent="0.25">
      <c r="F186"/>
    </row>
    <row r="187" spans="6:6" x14ac:dyDescent="0.25">
      <c r="F187"/>
    </row>
    <row r="188" spans="6:6" x14ac:dyDescent="0.25">
      <c r="F188"/>
    </row>
    <row r="189" spans="6:6" x14ac:dyDescent="0.25">
      <c r="F189"/>
    </row>
    <row r="190" spans="6:6" x14ac:dyDescent="0.25">
      <c r="F190"/>
    </row>
    <row r="191" spans="6:6" x14ac:dyDescent="0.25">
      <c r="F191"/>
    </row>
    <row r="192" spans="6:6" x14ac:dyDescent="0.25">
      <c r="F192"/>
    </row>
    <row r="193" spans="6:6" x14ac:dyDescent="0.25">
      <c r="F193"/>
    </row>
    <row r="194" spans="6:6" x14ac:dyDescent="0.25">
      <c r="F194"/>
    </row>
    <row r="195" spans="6:6" x14ac:dyDescent="0.25">
      <c r="F195"/>
    </row>
    <row r="196" spans="6:6" x14ac:dyDescent="0.25">
      <c r="F196"/>
    </row>
    <row r="197" spans="6:6" x14ac:dyDescent="0.25">
      <c r="F197"/>
    </row>
    <row r="198" spans="6:6" x14ac:dyDescent="0.25">
      <c r="F198"/>
    </row>
    <row r="199" spans="6:6" x14ac:dyDescent="0.25">
      <c r="F199"/>
    </row>
    <row r="200" spans="6:6" x14ac:dyDescent="0.25">
      <c r="F200"/>
    </row>
    <row r="201" spans="6:6" x14ac:dyDescent="0.25">
      <c r="F201"/>
    </row>
    <row r="202" spans="6:6" x14ac:dyDescent="0.25">
      <c r="F202"/>
    </row>
    <row r="203" spans="6:6" x14ac:dyDescent="0.25">
      <c r="F203"/>
    </row>
    <row r="204" spans="6:6" x14ac:dyDescent="0.25">
      <c r="F204"/>
    </row>
    <row r="205" spans="6:6" x14ac:dyDescent="0.25">
      <c r="F205"/>
    </row>
    <row r="206" spans="6:6" x14ac:dyDescent="0.25">
      <c r="F206"/>
    </row>
    <row r="207" spans="6:6" x14ac:dyDescent="0.25">
      <c r="F207"/>
    </row>
    <row r="208" spans="6:6" x14ac:dyDescent="0.25">
      <c r="F208"/>
    </row>
    <row r="209" spans="6:6" x14ac:dyDescent="0.25">
      <c r="F209"/>
    </row>
    <row r="210" spans="6:6" x14ac:dyDescent="0.25">
      <c r="F210"/>
    </row>
    <row r="211" spans="6:6" x14ac:dyDescent="0.25">
      <c r="F211"/>
    </row>
    <row r="212" spans="6:6" x14ac:dyDescent="0.25">
      <c r="F212"/>
    </row>
    <row r="213" spans="6:6" x14ac:dyDescent="0.25">
      <c r="F213"/>
    </row>
    <row r="214" spans="6:6" x14ac:dyDescent="0.25">
      <c r="F214"/>
    </row>
    <row r="215" spans="6:6" x14ac:dyDescent="0.25">
      <c r="F215"/>
    </row>
    <row r="216" spans="6:6" x14ac:dyDescent="0.25">
      <c r="F216"/>
    </row>
    <row r="217" spans="6:6" x14ac:dyDescent="0.25">
      <c r="F217"/>
    </row>
    <row r="218" spans="6:6" x14ac:dyDescent="0.25">
      <c r="F218"/>
    </row>
    <row r="219" spans="6:6" x14ac:dyDescent="0.25">
      <c r="F219"/>
    </row>
    <row r="220" spans="6:6" x14ac:dyDescent="0.25">
      <c r="F220"/>
    </row>
    <row r="221" spans="6:6" x14ac:dyDescent="0.25">
      <c r="F221"/>
    </row>
    <row r="222" spans="6:6" x14ac:dyDescent="0.25">
      <c r="F222"/>
    </row>
    <row r="223" spans="6:6" x14ac:dyDescent="0.25">
      <c r="F223"/>
    </row>
    <row r="224" spans="6:6" x14ac:dyDescent="0.25">
      <c r="F224"/>
    </row>
    <row r="225" spans="6:6" x14ac:dyDescent="0.25">
      <c r="F225"/>
    </row>
    <row r="226" spans="6:6" x14ac:dyDescent="0.25">
      <c r="F226"/>
    </row>
    <row r="227" spans="6:6" x14ac:dyDescent="0.25">
      <c r="F227"/>
    </row>
    <row r="228" spans="6:6" x14ac:dyDescent="0.25">
      <c r="F228"/>
    </row>
    <row r="229" spans="6:6" x14ac:dyDescent="0.25">
      <c r="F229"/>
    </row>
    <row r="230" spans="6:6" x14ac:dyDescent="0.25">
      <c r="F230"/>
    </row>
    <row r="231" spans="6:6" x14ac:dyDescent="0.25">
      <c r="F231"/>
    </row>
    <row r="232" spans="6:6" x14ac:dyDescent="0.25">
      <c r="F232"/>
    </row>
    <row r="233" spans="6:6" x14ac:dyDescent="0.25">
      <c r="F233"/>
    </row>
    <row r="234" spans="6:6" x14ac:dyDescent="0.25">
      <c r="F234"/>
    </row>
    <row r="235" spans="6:6" x14ac:dyDescent="0.25">
      <c r="F235"/>
    </row>
    <row r="236" spans="6:6" x14ac:dyDescent="0.25">
      <c r="F236"/>
    </row>
    <row r="237" spans="6:6" x14ac:dyDescent="0.25">
      <c r="F237"/>
    </row>
    <row r="238" spans="6:6" x14ac:dyDescent="0.25">
      <c r="F238"/>
    </row>
    <row r="239" spans="6:6" x14ac:dyDescent="0.25">
      <c r="F239"/>
    </row>
    <row r="240" spans="6:6" x14ac:dyDescent="0.25">
      <c r="F240"/>
    </row>
    <row r="241" spans="6:6" x14ac:dyDescent="0.25">
      <c r="F241"/>
    </row>
    <row r="242" spans="6:6" x14ac:dyDescent="0.25">
      <c r="F242"/>
    </row>
    <row r="243" spans="6:6" x14ac:dyDescent="0.25">
      <c r="F243"/>
    </row>
    <row r="244" spans="6:6" x14ac:dyDescent="0.25">
      <c r="F244"/>
    </row>
    <row r="245" spans="6:6" x14ac:dyDescent="0.25">
      <c r="F245"/>
    </row>
    <row r="246" spans="6:6" x14ac:dyDescent="0.25">
      <c r="F246"/>
    </row>
    <row r="247" spans="6:6" x14ac:dyDescent="0.25">
      <c r="F247"/>
    </row>
    <row r="248" spans="6:6" x14ac:dyDescent="0.25">
      <c r="F248"/>
    </row>
    <row r="249" spans="6:6" x14ac:dyDescent="0.25">
      <c r="F249"/>
    </row>
    <row r="250" spans="6:6" x14ac:dyDescent="0.25">
      <c r="F250"/>
    </row>
    <row r="251" spans="6:6" x14ac:dyDescent="0.25">
      <c r="F251"/>
    </row>
    <row r="252" spans="6:6" x14ac:dyDescent="0.25">
      <c r="F252"/>
    </row>
    <row r="253" spans="6:6" x14ac:dyDescent="0.25">
      <c r="F253"/>
    </row>
    <row r="254" spans="6:6" x14ac:dyDescent="0.25">
      <c r="F254"/>
    </row>
    <row r="255" spans="6:6" x14ac:dyDescent="0.25">
      <c r="F255"/>
    </row>
    <row r="256" spans="6:6" x14ac:dyDescent="0.25">
      <c r="F256"/>
    </row>
    <row r="257" spans="6:6" x14ac:dyDescent="0.25">
      <c r="F257"/>
    </row>
    <row r="258" spans="6:6" x14ac:dyDescent="0.25">
      <c r="F258"/>
    </row>
    <row r="259" spans="6:6" x14ac:dyDescent="0.25">
      <c r="F259"/>
    </row>
    <row r="260" spans="6:6" x14ac:dyDescent="0.25">
      <c r="F260"/>
    </row>
    <row r="261" spans="6:6" x14ac:dyDescent="0.25">
      <c r="F261"/>
    </row>
    <row r="262" spans="6:6" x14ac:dyDescent="0.25">
      <c r="F262"/>
    </row>
    <row r="263" spans="6:6" x14ac:dyDescent="0.25">
      <c r="F263"/>
    </row>
    <row r="264" spans="6:6" x14ac:dyDescent="0.25">
      <c r="F264"/>
    </row>
    <row r="265" spans="6:6" x14ac:dyDescent="0.25">
      <c r="F265"/>
    </row>
    <row r="266" spans="6:6" x14ac:dyDescent="0.25">
      <c r="F266"/>
    </row>
    <row r="267" spans="6:6" x14ac:dyDescent="0.25">
      <c r="F267"/>
    </row>
    <row r="268" spans="6:6" x14ac:dyDescent="0.25">
      <c r="F268"/>
    </row>
    <row r="269" spans="6:6" x14ac:dyDescent="0.25">
      <c r="F269"/>
    </row>
    <row r="270" spans="6:6" x14ac:dyDescent="0.25">
      <c r="F270"/>
    </row>
    <row r="271" spans="6:6" x14ac:dyDescent="0.25">
      <c r="F271"/>
    </row>
    <row r="272" spans="6:6" x14ac:dyDescent="0.25">
      <c r="F272"/>
    </row>
    <row r="273" spans="6:6" x14ac:dyDescent="0.25">
      <c r="F273"/>
    </row>
    <row r="274" spans="6:6" x14ac:dyDescent="0.25">
      <c r="F274"/>
    </row>
    <row r="275" spans="6:6" x14ac:dyDescent="0.25">
      <c r="F275"/>
    </row>
    <row r="276" spans="6:6" x14ac:dyDescent="0.25">
      <c r="F276"/>
    </row>
    <row r="277" spans="6:6" x14ac:dyDescent="0.25">
      <c r="F277"/>
    </row>
    <row r="278" spans="6:6" x14ac:dyDescent="0.25">
      <c r="F278"/>
    </row>
    <row r="279" spans="6:6" x14ac:dyDescent="0.25">
      <c r="F279"/>
    </row>
    <row r="280" spans="6:6" x14ac:dyDescent="0.25">
      <c r="F280"/>
    </row>
    <row r="281" spans="6:6" x14ac:dyDescent="0.25">
      <c r="F281"/>
    </row>
    <row r="282" spans="6:6" x14ac:dyDescent="0.25">
      <c r="F282"/>
    </row>
    <row r="283" spans="6:6" x14ac:dyDescent="0.25">
      <c r="F283"/>
    </row>
    <row r="284" spans="6:6" x14ac:dyDescent="0.25">
      <c r="F284"/>
    </row>
    <row r="285" spans="6:6" x14ac:dyDescent="0.25">
      <c r="F285"/>
    </row>
    <row r="286" spans="6:6" x14ac:dyDescent="0.25">
      <c r="F286"/>
    </row>
    <row r="287" spans="6:6" x14ac:dyDescent="0.25">
      <c r="F287"/>
    </row>
    <row r="288" spans="6:6" x14ac:dyDescent="0.25">
      <c r="F288"/>
    </row>
    <row r="289" spans="6:6" x14ac:dyDescent="0.25">
      <c r="F289"/>
    </row>
    <row r="290" spans="6:6" x14ac:dyDescent="0.25">
      <c r="F290"/>
    </row>
    <row r="291" spans="6:6" x14ac:dyDescent="0.25">
      <c r="F291"/>
    </row>
    <row r="292" spans="6:6" x14ac:dyDescent="0.25">
      <c r="F292"/>
    </row>
    <row r="293" spans="6:6" x14ac:dyDescent="0.25">
      <c r="F293"/>
    </row>
    <row r="294" spans="6:6" x14ac:dyDescent="0.25">
      <c r="F294"/>
    </row>
    <row r="295" spans="6:6" x14ac:dyDescent="0.25">
      <c r="F295"/>
    </row>
    <row r="296" spans="6:6" x14ac:dyDescent="0.25">
      <c r="F296"/>
    </row>
    <row r="297" spans="6:6" x14ac:dyDescent="0.25">
      <c r="F297"/>
    </row>
    <row r="298" spans="6:6" x14ac:dyDescent="0.25">
      <c r="F298"/>
    </row>
    <row r="299" spans="6:6" x14ac:dyDescent="0.25">
      <c r="F299"/>
    </row>
    <row r="300" spans="6:6" x14ac:dyDescent="0.25">
      <c r="F300"/>
    </row>
    <row r="301" spans="6:6" x14ac:dyDescent="0.25">
      <c r="F301"/>
    </row>
    <row r="302" spans="6:6" x14ac:dyDescent="0.25">
      <c r="F302"/>
    </row>
    <row r="303" spans="6:6" x14ac:dyDescent="0.25">
      <c r="F303"/>
    </row>
    <row r="304" spans="6:6" x14ac:dyDescent="0.25">
      <c r="F304"/>
    </row>
    <row r="305" spans="6:6" x14ac:dyDescent="0.25">
      <c r="F305"/>
    </row>
    <row r="306" spans="6:6" x14ac:dyDescent="0.25">
      <c r="F306"/>
    </row>
    <row r="307" spans="6:6" x14ac:dyDescent="0.25">
      <c r="F307"/>
    </row>
    <row r="308" spans="6:6" x14ac:dyDescent="0.25">
      <c r="F308"/>
    </row>
    <row r="309" spans="6:6" x14ac:dyDescent="0.25">
      <c r="F309"/>
    </row>
    <row r="310" spans="6:6" x14ac:dyDescent="0.25">
      <c r="F310"/>
    </row>
    <row r="311" spans="6:6" x14ac:dyDescent="0.25">
      <c r="F311"/>
    </row>
    <row r="312" spans="6:6" x14ac:dyDescent="0.25">
      <c r="F312"/>
    </row>
    <row r="313" spans="6:6" x14ac:dyDescent="0.25">
      <c r="F313"/>
    </row>
    <row r="314" spans="6:6" x14ac:dyDescent="0.25">
      <c r="F314"/>
    </row>
    <row r="315" spans="6:6" x14ac:dyDescent="0.25">
      <c r="F315"/>
    </row>
    <row r="316" spans="6:6" x14ac:dyDescent="0.25">
      <c r="F316"/>
    </row>
    <row r="317" spans="6:6" x14ac:dyDescent="0.25">
      <c r="F317"/>
    </row>
    <row r="318" spans="6:6" x14ac:dyDescent="0.25">
      <c r="F318"/>
    </row>
    <row r="319" spans="6:6" x14ac:dyDescent="0.25">
      <c r="F319"/>
    </row>
    <row r="320" spans="6:6" x14ac:dyDescent="0.25">
      <c r="F320"/>
    </row>
    <row r="321" spans="6:6" x14ac:dyDescent="0.25">
      <c r="F321"/>
    </row>
    <row r="322" spans="6:6" x14ac:dyDescent="0.25">
      <c r="F322"/>
    </row>
    <row r="323" spans="6:6" x14ac:dyDescent="0.25">
      <c r="F323"/>
    </row>
    <row r="324" spans="6:6" x14ac:dyDescent="0.25">
      <c r="F324"/>
    </row>
    <row r="325" spans="6:6" x14ac:dyDescent="0.25">
      <c r="F325"/>
    </row>
    <row r="326" spans="6:6" x14ac:dyDescent="0.25">
      <c r="F326"/>
    </row>
    <row r="327" spans="6:6" x14ac:dyDescent="0.25">
      <c r="F327"/>
    </row>
    <row r="328" spans="6:6" x14ac:dyDescent="0.25">
      <c r="F328"/>
    </row>
    <row r="329" spans="6:6" x14ac:dyDescent="0.25">
      <c r="F329"/>
    </row>
    <row r="330" spans="6:6" x14ac:dyDescent="0.25">
      <c r="F330"/>
    </row>
    <row r="331" spans="6:6" x14ac:dyDescent="0.25">
      <c r="F331"/>
    </row>
    <row r="332" spans="6:6" x14ac:dyDescent="0.25">
      <c r="F332"/>
    </row>
    <row r="333" spans="6:6" x14ac:dyDescent="0.25">
      <c r="F333"/>
    </row>
    <row r="334" spans="6:6" x14ac:dyDescent="0.25">
      <c r="F334"/>
    </row>
    <row r="335" spans="6:6" x14ac:dyDescent="0.25">
      <c r="F335"/>
    </row>
    <row r="336" spans="6:6" x14ac:dyDescent="0.25">
      <c r="F336"/>
    </row>
    <row r="337" spans="6:6" x14ac:dyDescent="0.25">
      <c r="F337"/>
    </row>
    <row r="338" spans="6:6" x14ac:dyDescent="0.25">
      <c r="F338"/>
    </row>
    <row r="339" spans="6:6" x14ac:dyDescent="0.25">
      <c r="F339"/>
    </row>
    <row r="340" spans="6:6" x14ac:dyDescent="0.25">
      <c r="F340"/>
    </row>
    <row r="341" spans="6:6" x14ac:dyDescent="0.25">
      <c r="F341"/>
    </row>
    <row r="342" spans="6:6" x14ac:dyDescent="0.25">
      <c r="F342"/>
    </row>
    <row r="343" spans="6:6" x14ac:dyDescent="0.25">
      <c r="F343"/>
    </row>
    <row r="344" spans="6:6" x14ac:dyDescent="0.25">
      <c r="F344"/>
    </row>
    <row r="345" spans="6:6" x14ac:dyDescent="0.25">
      <c r="F345"/>
    </row>
    <row r="346" spans="6:6" x14ac:dyDescent="0.25">
      <c r="F346"/>
    </row>
    <row r="347" spans="6:6" x14ac:dyDescent="0.25">
      <c r="F347"/>
    </row>
    <row r="348" spans="6:6" x14ac:dyDescent="0.25">
      <c r="F348"/>
    </row>
    <row r="349" spans="6:6" x14ac:dyDescent="0.25">
      <c r="F349"/>
    </row>
    <row r="350" spans="6:6" x14ac:dyDescent="0.25">
      <c r="F350"/>
    </row>
    <row r="351" spans="6:6" x14ac:dyDescent="0.25">
      <c r="F351"/>
    </row>
    <row r="352" spans="6:6" x14ac:dyDescent="0.25">
      <c r="F352"/>
    </row>
    <row r="353" spans="6:6" x14ac:dyDescent="0.25">
      <c r="F353"/>
    </row>
    <row r="354" spans="6:6" x14ac:dyDescent="0.25">
      <c r="F354"/>
    </row>
    <row r="355" spans="6:6" x14ac:dyDescent="0.25">
      <c r="F355"/>
    </row>
    <row r="356" spans="6:6" x14ac:dyDescent="0.25">
      <c r="F356"/>
    </row>
    <row r="357" spans="6:6" x14ac:dyDescent="0.25">
      <c r="F357"/>
    </row>
    <row r="358" spans="6:6" x14ac:dyDescent="0.25">
      <c r="F358"/>
    </row>
    <row r="359" spans="6:6" x14ac:dyDescent="0.25">
      <c r="F359"/>
    </row>
    <row r="360" spans="6:6" x14ac:dyDescent="0.25">
      <c r="F360"/>
    </row>
    <row r="361" spans="6:6" x14ac:dyDescent="0.25">
      <c r="F361"/>
    </row>
    <row r="362" spans="6:6" x14ac:dyDescent="0.25">
      <c r="F362"/>
    </row>
    <row r="363" spans="6:6" x14ac:dyDescent="0.25">
      <c r="F363"/>
    </row>
    <row r="364" spans="6:6" x14ac:dyDescent="0.25">
      <c r="F364"/>
    </row>
    <row r="365" spans="6:6" x14ac:dyDescent="0.25">
      <c r="F365"/>
    </row>
    <row r="366" spans="6:6" x14ac:dyDescent="0.25">
      <c r="F366"/>
    </row>
    <row r="367" spans="6:6" x14ac:dyDescent="0.25">
      <c r="F367"/>
    </row>
    <row r="368" spans="6:6" x14ac:dyDescent="0.25">
      <c r="F368"/>
    </row>
    <row r="369" spans="6:6" x14ac:dyDescent="0.25">
      <c r="F369"/>
    </row>
    <row r="370" spans="6:6" x14ac:dyDescent="0.25">
      <c r="F370"/>
    </row>
    <row r="371" spans="6:6" x14ac:dyDescent="0.25">
      <c r="F371"/>
    </row>
    <row r="372" spans="6:6" x14ac:dyDescent="0.25">
      <c r="F372"/>
    </row>
    <row r="373" spans="6:6" x14ac:dyDescent="0.25">
      <c r="F373"/>
    </row>
    <row r="374" spans="6:6" x14ac:dyDescent="0.25">
      <c r="F374"/>
    </row>
    <row r="375" spans="6:6" x14ac:dyDescent="0.25">
      <c r="F375"/>
    </row>
    <row r="376" spans="6:6" x14ac:dyDescent="0.25">
      <c r="F376"/>
    </row>
    <row r="377" spans="6:6" x14ac:dyDescent="0.25">
      <c r="F377"/>
    </row>
    <row r="378" spans="6:6" x14ac:dyDescent="0.25">
      <c r="F378"/>
    </row>
    <row r="379" spans="6:6" x14ac:dyDescent="0.25">
      <c r="F379"/>
    </row>
    <row r="380" spans="6:6" x14ac:dyDescent="0.25">
      <c r="F380"/>
    </row>
    <row r="381" spans="6:6" x14ac:dyDescent="0.25">
      <c r="F381"/>
    </row>
    <row r="382" spans="6:6" x14ac:dyDescent="0.25">
      <c r="F382"/>
    </row>
    <row r="383" spans="6:6" x14ac:dyDescent="0.25">
      <c r="F383"/>
    </row>
    <row r="384" spans="6:6" x14ac:dyDescent="0.25">
      <c r="F384"/>
    </row>
    <row r="385" spans="6:6" x14ac:dyDescent="0.25">
      <c r="F385"/>
    </row>
    <row r="386" spans="6:6" x14ac:dyDescent="0.25">
      <c r="F386"/>
    </row>
    <row r="387" spans="6:6" x14ac:dyDescent="0.25">
      <c r="F387"/>
    </row>
    <row r="388" spans="6:6" x14ac:dyDescent="0.25">
      <c r="F388"/>
    </row>
    <row r="389" spans="6:6" x14ac:dyDescent="0.25">
      <c r="F389"/>
    </row>
    <row r="390" spans="6:6" x14ac:dyDescent="0.25">
      <c r="F390"/>
    </row>
    <row r="391" spans="6:6" x14ac:dyDescent="0.25">
      <c r="F391"/>
    </row>
    <row r="392" spans="6:6" x14ac:dyDescent="0.25">
      <c r="F392"/>
    </row>
    <row r="393" spans="6:6" x14ac:dyDescent="0.25">
      <c r="F393"/>
    </row>
    <row r="394" spans="6:6" x14ac:dyDescent="0.25">
      <c r="F394"/>
    </row>
    <row r="395" spans="6:6" x14ac:dyDescent="0.25">
      <c r="F395"/>
    </row>
    <row r="396" spans="6:6" x14ac:dyDescent="0.25">
      <c r="F396"/>
    </row>
    <row r="397" spans="6:6" x14ac:dyDescent="0.25">
      <c r="F397"/>
    </row>
    <row r="398" spans="6:6" x14ac:dyDescent="0.25">
      <c r="F398"/>
    </row>
    <row r="399" spans="6:6" x14ac:dyDescent="0.25">
      <c r="F399"/>
    </row>
    <row r="400" spans="6:6" x14ac:dyDescent="0.25">
      <c r="F400"/>
    </row>
    <row r="401" spans="6:6" x14ac:dyDescent="0.25">
      <c r="F401"/>
    </row>
    <row r="402" spans="6:6" x14ac:dyDescent="0.25">
      <c r="F402"/>
    </row>
    <row r="403" spans="6:6" x14ac:dyDescent="0.25">
      <c r="F403"/>
    </row>
    <row r="404" spans="6:6" x14ac:dyDescent="0.25">
      <c r="F404"/>
    </row>
    <row r="405" spans="6:6" x14ac:dyDescent="0.25">
      <c r="F405"/>
    </row>
    <row r="406" spans="6:6" x14ac:dyDescent="0.25">
      <c r="F406"/>
    </row>
    <row r="407" spans="6:6" x14ac:dyDescent="0.25">
      <c r="F407"/>
    </row>
    <row r="408" spans="6:6" x14ac:dyDescent="0.25">
      <c r="F408"/>
    </row>
    <row r="409" spans="6:6" x14ac:dyDescent="0.25">
      <c r="F409"/>
    </row>
    <row r="410" spans="6:6" x14ac:dyDescent="0.25">
      <c r="F410"/>
    </row>
    <row r="411" spans="6:6" x14ac:dyDescent="0.25">
      <c r="F411"/>
    </row>
    <row r="412" spans="6:6" x14ac:dyDescent="0.25">
      <c r="F412"/>
    </row>
    <row r="413" spans="6:6" x14ac:dyDescent="0.25">
      <c r="F413"/>
    </row>
    <row r="414" spans="6:6" x14ac:dyDescent="0.25">
      <c r="F414"/>
    </row>
    <row r="415" spans="6:6" x14ac:dyDescent="0.25">
      <c r="F415"/>
    </row>
    <row r="416" spans="6:6" x14ac:dyDescent="0.25">
      <c r="F416"/>
    </row>
    <row r="417" spans="6:6" x14ac:dyDescent="0.25">
      <c r="F417"/>
    </row>
    <row r="418" spans="6:6" x14ac:dyDescent="0.25">
      <c r="F418"/>
    </row>
    <row r="419" spans="6:6" x14ac:dyDescent="0.25">
      <c r="F419"/>
    </row>
    <row r="420" spans="6:6" x14ac:dyDescent="0.25">
      <c r="F420"/>
    </row>
    <row r="421" spans="6:6" x14ac:dyDescent="0.25">
      <c r="F421"/>
    </row>
    <row r="422" spans="6:6" x14ac:dyDescent="0.25">
      <c r="F422"/>
    </row>
    <row r="423" spans="6:6" x14ac:dyDescent="0.25">
      <c r="F423"/>
    </row>
    <row r="424" spans="6:6" x14ac:dyDescent="0.25">
      <c r="F424"/>
    </row>
    <row r="425" spans="6:6" x14ac:dyDescent="0.25">
      <c r="F425"/>
    </row>
    <row r="426" spans="6:6" x14ac:dyDescent="0.25">
      <c r="F426"/>
    </row>
    <row r="427" spans="6:6" x14ac:dyDescent="0.25">
      <c r="F427"/>
    </row>
    <row r="428" spans="6:6" x14ac:dyDescent="0.25">
      <c r="F428"/>
    </row>
    <row r="429" spans="6:6" x14ac:dyDescent="0.25">
      <c r="F429"/>
    </row>
    <row r="430" spans="6:6" x14ac:dyDescent="0.25">
      <c r="F430"/>
    </row>
    <row r="431" spans="6:6" x14ac:dyDescent="0.25">
      <c r="F431"/>
    </row>
    <row r="432" spans="6:6" x14ac:dyDescent="0.25">
      <c r="F432"/>
    </row>
    <row r="433" spans="6:6" x14ac:dyDescent="0.25">
      <c r="F433"/>
    </row>
    <row r="434" spans="6:6" x14ac:dyDescent="0.25">
      <c r="F434"/>
    </row>
    <row r="435" spans="6:6" x14ac:dyDescent="0.25">
      <c r="F435"/>
    </row>
    <row r="436" spans="6:6" x14ac:dyDescent="0.25">
      <c r="F436"/>
    </row>
    <row r="437" spans="6:6" x14ac:dyDescent="0.25">
      <c r="F437"/>
    </row>
    <row r="438" spans="6:6" x14ac:dyDescent="0.25">
      <c r="F438"/>
    </row>
    <row r="439" spans="6:6" x14ac:dyDescent="0.25">
      <c r="F439"/>
    </row>
    <row r="440" spans="6:6" x14ac:dyDescent="0.25">
      <c r="F440"/>
    </row>
    <row r="441" spans="6:6" x14ac:dyDescent="0.25">
      <c r="F441"/>
    </row>
    <row r="442" spans="6:6" x14ac:dyDescent="0.25">
      <c r="F442"/>
    </row>
    <row r="443" spans="6:6" x14ac:dyDescent="0.25">
      <c r="F443"/>
    </row>
    <row r="444" spans="6:6" x14ac:dyDescent="0.25">
      <c r="F444"/>
    </row>
    <row r="445" spans="6:6" x14ac:dyDescent="0.25">
      <c r="F445"/>
    </row>
    <row r="446" spans="6:6" x14ac:dyDescent="0.25">
      <c r="F446"/>
    </row>
    <row r="447" spans="6:6" x14ac:dyDescent="0.25">
      <c r="F447"/>
    </row>
    <row r="448" spans="6:6" x14ac:dyDescent="0.25">
      <c r="F448"/>
    </row>
    <row r="449" spans="6:6" x14ac:dyDescent="0.25">
      <c r="F449"/>
    </row>
    <row r="450" spans="6:6" x14ac:dyDescent="0.25">
      <c r="F450"/>
    </row>
    <row r="451" spans="6:6" x14ac:dyDescent="0.25">
      <c r="F451"/>
    </row>
    <row r="452" spans="6:6" x14ac:dyDescent="0.25">
      <c r="F452"/>
    </row>
    <row r="453" spans="6:6" x14ac:dyDescent="0.25">
      <c r="F453"/>
    </row>
    <row r="454" spans="6:6" x14ac:dyDescent="0.25">
      <c r="F454"/>
    </row>
    <row r="455" spans="6:6" x14ac:dyDescent="0.25">
      <c r="F455"/>
    </row>
    <row r="456" spans="6:6" x14ac:dyDescent="0.25">
      <c r="F456"/>
    </row>
    <row r="457" spans="6:6" x14ac:dyDescent="0.25">
      <c r="F457"/>
    </row>
    <row r="458" spans="6:6" x14ac:dyDescent="0.25">
      <c r="F458"/>
    </row>
    <row r="459" spans="6:6" x14ac:dyDescent="0.25">
      <c r="F459"/>
    </row>
    <row r="460" spans="6:6" x14ac:dyDescent="0.25">
      <c r="F460"/>
    </row>
    <row r="461" spans="6:6" x14ac:dyDescent="0.25">
      <c r="F461"/>
    </row>
    <row r="462" spans="6:6" x14ac:dyDescent="0.25">
      <c r="F462"/>
    </row>
    <row r="463" spans="6:6" x14ac:dyDescent="0.25">
      <c r="F463"/>
    </row>
    <row r="464" spans="6:6" x14ac:dyDescent="0.25">
      <c r="F464"/>
    </row>
    <row r="465" spans="6:6" x14ac:dyDescent="0.25">
      <c r="F465"/>
    </row>
    <row r="466" spans="6:6" x14ac:dyDescent="0.25">
      <c r="F466"/>
    </row>
    <row r="467" spans="6:6" x14ac:dyDescent="0.25">
      <c r="F467"/>
    </row>
    <row r="468" spans="6:6" x14ac:dyDescent="0.25">
      <c r="F468"/>
    </row>
    <row r="469" spans="6:6" x14ac:dyDescent="0.25">
      <c r="F469"/>
    </row>
    <row r="470" spans="6:6" x14ac:dyDescent="0.25">
      <c r="F470"/>
    </row>
    <row r="471" spans="6:6" x14ac:dyDescent="0.25">
      <c r="F471"/>
    </row>
    <row r="472" spans="6:6" x14ac:dyDescent="0.25">
      <c r="F472"/>
    </row>
    <row r="473" spans="6:6" x14ac:dyDescent="0.25">
      <c r="F473"/>
    </row>
    <row r="474" spans="6:6" x14ac:dyDescent="0.25">
      <c r="F474"/>
    </row>
    <row r="475" spans="6:6" x14ac:dyDescent="0.25">
      <c r="F475"/>
    </row>
    <row r="476" spans="6:6" x14ac:dyDescent="0.25">
      <c r="F476"/>
    </row>
    <row r="477" spans="6:6" x14ac:dyDescent="0.25">
      <c r="F477"/>
    </row>
    <row r="478" spans="6:6" x14ac:dyDescent="0.25">
      <c r="F478"/>
    </row>
    <row r="479" spans="6:6" x14ac:dyDescent="0.25">
      <c r="F479"/>
    </row>
    <row r="480" spans="6:6" x14ac:dyDescent="0.25">
      <c r="F480"/>
    </row>
    <row r="481" spans="6:6" x14ac:dyDescent="0.25">
      <c r="F481"/>
    </row>
    <row r="482" spans="6:6" x14ac:dyDescent="0.25">
      <c r="F482"/>
    </row>
    <row r="483" spans="6:6" x14ac:dyDescent="0.25">
      <c r="F483"/>
    </row>
    <row r="484" spans="6:6" x14ac:dyDescent="0.25">
      <c r="F484"/>
    </row>
    <row r="485" spans="6:6" x14ac:dyDescent="0.25">
      <c r="F485"/>
    </row>
    <row r="486" spans="6:6" x14ac:dyDescent="0.25">
      <c r="F486"/>
    </row>
    <row r="487" spans="6:6" x14ac:dyDescent="0.25">
      <c r="F487"/>
    </row>
    <row r="488" spans="6:6" x14ac:dyDescent="0.25">
      <c r="F488"/>
    </row>
    <row r="489" spans="6:6" x14ac:dyDescent="0.25">
      <c r="F489"/>
    </row>
    <row r="490" spans="6:6" x14ac:dyDescent="0.25">
      <c r="F490"/>
    </row>
    <row r="491" spans="6:6" x14ac:dyDescent="0.25">
      <c r="F491"/>
    </row>
    <row r="492" spans="6:6" x14ac:dyDescent="0.25">
      <c r="F492"/>
    </row>
    <row r="493" spans="6:6" x14ac:dyDescent="0.25">
      <c r="F493"/>
    </row>
    <row r="494" spans="6:6" x14ac:dyDescent="0.25">
      <c r="F494"/>
    </row>
    <row r="495" spans="6:6" x14ac:dyDescent="0.25">
      <c r="F495"/>
    </row>
    <row r="496" spans="6:6" x14ac:dyDescent="0.25">
      <c r="F496"/>
    </row>
    <row r="497" spans="6:6" x14ac:dyDescent="0.25">
      <c r="F497"/>
    </row>
    <row r="498" spans="6:6" x14ac:dyDescent="0.25">
      <c r="F498"/>
    </row>
    <row r="499" spans="6:6" x14ac:dyDescent="0.25">
      <c r="F499"/>
    </row>
    <row r="500" spans="6:6" x14ac:dyDescent="0.25">
      <c r="F500"/>
    </row>
    <row r="501" spans="6:6" x14ac:dyDescent="0.25">
      <c r="F501"/>
    </row>
    <row r="502" spans="6:6" x14ac:dyDescent="0.25">
      <c r="F502"/>
    </row>
    <row r="503" spans="6:6" x14ac:dyDescent="0.25">
      <c r="F503"/>
    </row>
    <row r="504" spans="6:6" x14ac:dyDescent="0.25">
      <c r="F504"/>
    </row>
    <row r="505" spans="6:6" x14ac:dyDescent="0.25">
      <c r="F505"/>
    </row>
    <row r="506" spans="6:6" x14ac:dyDescent="0.25">
      <c r="F506"/>
    </row>
    <row r="507" spans="6:6" x14ac:dyDescent="0.25">
      <c r="F507"/>
    </row>
    <row r="508" spans="6:6" x14ac:dyDescent="0.25">
      <c r="F508"/>
    </row>
    <row r="509" spans="6:6" x14ac:dyDescent="0.25">
      <c r="F509"/>
    </row>
    <row r="510" spans="6:6" x14ac:dyDescent="0.25">
      <c r="F510"/>
    </row>
    <row r="511" spans="6:6" x14ac:dyDescent="0.25">
      <c r="F511"/>
    </row>
    <row r="512" spans="6:6" x14ac:dyDescent="0.25">
      <c r="F512"/>
    </row>
    <row r="513" spans="6:6" x14ac:dyDescent="0.25">
      <c r="F513"/>
    </row>
    <row r="514" spans="6:6" x14ac:dyDescent="0.25">
      <c r="F514"/>
    </row>
    <row r="515" spans="6:6" x14ac:dyDescent="0.25">
      <c r="F515"/>
    </row>
    <row r="516" spans="6:6" x14ac:dyDescent="0.25">
      <c r="F516"/>
    </row>
    <row r="517" spans="6:6" x14ac:dyDescent="0.25">
      <c r="F517"/>
    </row>
    <row r="518" spans="6:6" x14ac:dyDescent="0.25">
      <c r="F518"/>
    </row>
    <row r="519" spans="6:6" x14ac:dyDescent="0.25">
      <c r="F519"/>
    </row>
    <row r="520" spans="6:6" x14ac:dyDescent="0.25">
      <c r="F520"/>
    </row>
    <row r="521" spans="6:6" x14ac:dyDescent="0.25">
      <c r="F521"/>
    </row>
    <row r="522" spans="6:6" x14ac:dyDescent="0.25">
      <c r="F522"/>
    </row>
    <row r="523" spans="6:6" x14ac:dyDescent="0.25">
      <c r="F523"/>
    </row>
    <row r="524" spans="6:6" x14ac:dyDescent="0.25">
      <c r="F524"/>
    </row>
    <row r="525" spans="6:6" x14ac:dyDescent="0.25">
      <c r="F525"/>
    </row>
    <row r="526" spans="6:6" x14ac:dyDescent="0.25">
      <c r="F526"/>
    </row>
    <row r="527" spans="6:6" x14ac:dyDescent="0.25">
      <c r="F527"/>
    </row>
    <row r="528" spans="6:6" x14ac:dyDescent="0.25">
      <c r="F528"/>
    </row>
    <row r="529" spans="6:6" x14ac:dyDescent="0.25">
      <c r="F529"/>
    </row>
    <row r="530" spans="6:6" x14ac:dyDescent="0.25">
      <c r="F530"/>
    </row>
    <row r="531" spans="6:6" x14ac:dyDescent="0.25">
      <c r="F531"/>
    </row>
    <row r="532" spans="6:6" x14ac:dyDescent="0.25">
      <c r="F532"/>
    </row>
    <row r="533" spans="6:6" x14ac:dyDescent="0.25">
      <c r="F533"/>
    </row>
    <row r="534" spans="6:6" x14ac:dyDescent="0.25">
      <c r="F534"/>
    </row>
    <row r="535" spans="6:6" x14ac:dyDescent="0.25">
      <c r="F535"/>
    </row>
    <row r="536" spans="6:6" x14ac:dyDescent="0.25">
      <c r="F536"/>
    </row>
    <row r="537" spans="6:6" x14ac:dyDescent="0.25">
      <c r="F537"/>
    </row>
    <row r="538" spans="6:6" x14ac:dyDescent="0.25">
      <c r="F538"/>
    </row>
    <row r="539" spans="6:6" x14ac:dyDescent="0.25">
      <c r="F539"/>
    </row>
    <row r="540" spans="6:6" x14ac:dyDescent="0.25">
      <c r="F540"/>
    </row>
    <row r="541" spans="6:6" x14ac:dyDescent="0.25">
      <c r="F541"/>
    </row>
    <row r="542" spans="6:6" x14ac:dyDescent="0.25">
      <c r="F542"/>
    </row>
    <row r="543" spans="6:6" x14ac:dyDescent="0.25">
      <c r="F543"/>
    </row>
    <row r="544" spans="6:6" x14ac:dyDescent="0.25">
      <c r="F544"/>
    </row>
    <row r="545" spans="6:6" x14ac:dyDescent="0.25">
      <c r="F545"/>
    </row>
    <row r="546" spans="6:6" x14ac:dyDescent="0.25">
      <c r="F546"/>
    </row>
    <row r="547" spans="6:6" x14ac:dyDescent="0.25">
      <c r="F547"/>
    </row>
    <row r="548" spans="6:6" x14ac:dyDescent="0.25">
      <c r="F548"/>
    </row>
    <row r="549" spans="6:6" x14ac:dyDescent="0.25">
      <c r="F549"/>
    </row>
    <row r="550" spans="6:6" x14ac:dyDescent="0.25">
      <c r="F550"/>
    </row>
    <row r="551" spans="6:6" x14ac:dyDescent="0.25">
      <c r="F551"/>
    </row>
    <row r="552" spans="6:6" x14ac:dyDescent="0.25">
      <c r="F552"/>
    </row>
    <row r="553" spans="6:6" x14ac:dyDescent="0.25">
      <c r="F553"/>
    </row>
    <row r="554" spans="6:6" x14ac:dyDescent="0.25">
      <c r="F554"/>
    </row>
    <row r="555" spans="6:6" x14ac:dyDescent="0.25">
      <c r="F555"/>
    </row>
    <row r="556" spans="6:6" x14ac:dyDescent="0.25">
      <c r="F556"/>
    </row>
    <row r="557" spans="6:6" x14ac:dyDescent="0.25">
      <c r="F557"/>
    </row>
    <row r="558" spans="6:6" x14ac:dyDescent="0.25">
      <c r="F558"/>
    </row>
    <row r="559" spans="6:6" x14ac:dyDescent="0.25">
      <c r="F559"/>
    </row>
    <row r="560" spans="6:6" x14ac:dyDescent="0.25">
      <c r="F560"/>
    </row>
    <row r="561" spans="6:6" x14ac:dyDescent="0.25">
      <c r="F561"/>
    </row>
    <row r="562" spans="6:6" x14ac:dyDescent="0.25">
      <c r="F562"/>
    </row>
    <row r="563" spans="6:6" x14ac:dyDescent="0.25">
      <c r="F563"/>
    </row>
    <row r="564" spans="6:6" x14ac:dyDescent="0.25">
      <c r="F564"/>
    </row>
    <row r="565" spans="6:6" x14ac:dyDescent="0.25">
      <c r="F565"/>
    </row>
    <row r="566" spans="6:6" x14ac:dyDescent="0.25">
      <c r="F566"/>
    </row>
    <row r="567" spans="6:6" x14ac:dyDescent="0.25">
      <c r="F567"/>
    </row>
    <row r="568" spans="6:6" x14ac:dyDescent="0.25">
      <c r="F568"/>
    </row>
    <row r="569" spans="6:6" x14ac:dyDescent="0.25">
      <c r="F569"/>
    </row>
    <row r="570" spans="6:6" x14ac:dyDescent="0.25">
      <c r="F570"/>
    </row>
    <row r="571" spans="6:6" x14ac:dyDescent="0.25">
      <c r="F571"/>
    </row>
    <row r="572" spans="6:6" x14ac:dyDescent="0.25">
      <c r="F572"/>
    </row>
    <row r="573" spans="6:6" x14ac:dyDescent="0.25">
      <c r="F573"/>
    </row>
    <row r="574" spans="6:6" x14ac:dyDescent="0.25">
      <c r="F574"/>
    </row>
    <row r="575" spans="6:6" x14ac:dyDescent="0.25">
      <c r="F575"/>
    </row>
    <row r="576" spans="6:6" x14ac:dyDescent="0.25">
      <c r="F576"/>
    </row>
    <row r="577" spans="6:6" x14ac:dyDescent="0.25">
      <c r="F577"/>
    </row>
    <row r="578" spans="6:6" x14ac:dyDescent="0.25">
      <c r="F578"/>
    </row>
    <row r="579" spans="6:6" x14ac:dyDescent="0.25">
      <c r="F579"/>
    </row>
    <row r="580" spans="6:6" x14ac:dyDescent="0.25">
      <c r="F580"/>
    </row>
    <row r="581" spans="6:6" x14ac:dyDescent="0.25">
      <c r="F581"/>
    </row>
    <row r="582" spans="6:6" x14ac:dyDescent="0.25">
      <c r="F582"/>
    </row>
    <row r="583" spans="6:6" x14ac:dyDescent="0.25">
      <c r="F583"/>
    </row>
    <row r="584" spans="6:6" x14ac:dyDescent="0.25">
      <c r="F584"/>
    </row>
    <row r="585" spans="6:6" x14ac:dyDescent="0.25">
      <c r="F585"/>
    </row>
    <row r="586" spans="6:6" x14ac:dyDescent="0.25">
      <c r="F586"/>
    </row>
    <row r="587" spans="6:6" x14ac:dyDescent="0.25">
      <c r="F587"/>
    </row>
    <row r="588" spans="6:6" x14ac:dyDescent="0.25">
      <c r="F588"/>
    </row>
    <row r="589" spans="6:6" x14ac:dyDescent="0.25">
      <c r="F589"/>
    </row>
    <row r="590" spans="6:6" x14ac:dyDescent="0.25">
      <c r="F590"/>
    </row>
    <row r="591" spans="6:6" x14ac:dyDescent="0.25">
      <c r="F591"/>
    </row>
    <row r="592" spans="6:6" x14ac:dyDescent="0.25">
      <c r="F592"/>
    </row>
    <row r="593" spans="6:6" x14ac:dyDescent="0.25">
      <c r="F593"/>
    </row>
    <row r="594" spans="6:6" x14ac:dyDescent="0.25">
      <c r="F594"/>
    </row>
    <row r="595" spans="6:6" x14ac:dyDescent="0.25">
      <c r="F595"/>
    </row>
    <row r="596" spans="6:6" x14ac:dyDescent="0.25">
      <c r="F596"/>
    </row>
    <row r="597" spans="6:6" x14ac:dyDescent="0.25">
      <c r="F597"/>
    </row>
    <row r="598" spans="6:6" x14ac:dyDescent="0.25">
      <c r="F598"/>
    </row>
    <row r="599" spans="6:6" x14ac:dyDescent="0.25">
      <c r="F599"/>
    </row>
    <row r="600" spans="6:6" x14ac:dyDescent="0.25">
      <c r="F600"/>
    </row>
    <row r="601" spans="6:6" x14ac:dyDescent="0.25">
      <c r="F601"/>
    </row>
    <row r="602" spans="6:6" x14ac:dyDescent="0.25">
      <c r="F602"/>
    </row>
    <row r="603" spans="6:6" x14ac:dyDescent="0.25">
      <c r="F603"/>
    </row>
    <row r="604" spans="6:6" x14ac:dyDescent="0.25">
      <c r="F604"/>
    </row>
    <row r="605" spans="6:6" x14ac:dyDescent="0.25">
      <c r="F605"/>
    </row>
    <row r="606" spans="6:6" x14ac:dyDescent="0.25">
      <c r="F606"/>
    </row>
    <row r="607" spans="6:6" x14ac:dyDescent="0.25">
      <c r="F607"/>
    </row>
    <row r="608" spans="6:6" x14ac:dyDescent="0.25">
      <c r="F608"/>
    </row>
    <row r="609" spans="6:6" x14ac:dyDescent="0.25">
      <c r="F609"/>
    </row>
    <row r="610" spans="6:6" x14ac:dyDescent="0.25">
      <c r="F610"/>
    </row>
    <row r="611" spans="6:6" x14ac:dyDescent="0.25">
      <c r="F611"/>
    </row>
    <row r="612" spans="6:6" x14ac:dyDescent="0.25">
      <c r="F612"/>
    </row>
    <row r="613" spans="6:6" x14ac:dyDescent="0.25">
      <c r="F613"/>
    </row>
    <row r="614" spans="6:6" x14ac:dyDescent="0.25">
      <c r="F614"/>
    </row>
    <row r="615" spans="6:6" x14ac:dyDescent="0.25">
      <c r="F615"/>
    </row>
    <row r="616" spans="6:6" x14ac:dyDescent="0.25">
      <c r="F616"/>
    </row>
    <row r="617" spans="6:6" x14ac:dyDescent="0.25">
      <c r="F617"/>
    </row>
    <row r="618" spans="6:6" x14ac:dyDescent="0.25">
      <c r="F618"/>
    </row>
    <row r="619" spans="6:6" x14ac:dyDescent="0.25">
      <c r="F619"/>
    </row>
    <row r="620" spans="6:6" x14ac:dyDescent="0.25">
      <c r="F620"/>
    </row>
    <row r="621" spans="6:6" x14ac:dyDescent="0.25">
      <c r="F621"/>
    </row>
    <row r="622" spans="6:6" x14ac:dyDescent="0.25">
      <c r="F622"/>
    </row>
    <row r="623" spans="6:6" x14ac:dyDescent="0.25">
      <c r="F623"/>
    </row>
    <row r="624" spans="6:6" x14ac:dyDescent="0.25">
      <c r="F624"/>
    </row>
    <row r="625" spans="6:6" x14ac:dyDescent="0.25">
      <c r="F625"/>
    </row>
    <row r="626" spans="6:6" x14ac:dyDescent="0.25">
      <c r="F626"/>
    </row>
    <row r="627" spans="6:6" x14ac:dyDescent="0.25">
      <c r="F627"/>
    </row>
    <row r="628" spans="6:6" x14ac:dyDescent="0.25">
      <c r="F628"/>
    </row>
    <row r="629" spans="6:6" x14ac:dyDescent="0.25">
      <c r="F629"/>
    </row>
    <row r="630" spans="6:6" x14ac:dyDescent="0.25">
      <c r="F630"/>
    </row>
    <row r="631" spans="6:6" x14ac:dyDescent="0.25">
      <c r="F631"/>
    </row>
    <row r="632" spans="6:6" x14ac:dyDescent="0.25">
      <c r="F632"/>
    </row>
    <row r="633" spans="6:6" x14ac:dyDescent="0.25">
      <c r="F633"/>
    </row>
    <row r="634" spans="6:6" x14ac:dyDescent="0.25">
      <c r="F634"/>
    </row>
    <row r="635" spans="6:6" x14ac:dyDescent="0.25">
      <c r="F635"/>
    </row>
    <row r="636" spans="6:6" x14ac:dyDescent="0.25">
      <c r="F636"/>
    </row>
    <row r="637" spans="6:6" x14ac:dyDescent="0.25">
      <c r="F637"/>
    </row>
    <row r="638" spans="6:6" x14ac:dyDescent="0.25">
      <c r="F638"/>
    </row>
    <row r="639" spans="6:6" x14ac:dyDescent="0.25">
      <c r="F639"/>
    </row>
    <row r="640" spans="6:6" x14ac:dyDescent="0.25">
      <c r="F640"/>
    </row>
    <row r="641" spans="6:6" x14ac:dyDescent="0.25">
      <c r="F641"/>
    </row>
    <row r="642" spans="6:6" x14ac:dyDescent="0.25">
      <c r="F642"/>
    </row>
    <row r="643" spans="6:6" x14ac:dyDescent="0.25">
      <c r="F643"/>
    </row>
    <row r="644" spans="6:6" x14ac:dyDescent="0.25">
      <c r="F644"/>
    </row>
    <row r="645" spans="6:6" x14ac:dyDescent="0.25">
      <c r="F645"/>
    </row>
    <row r="646" spans="6:6" x14ac:dyDescent="0.25">
      <c r="F646"/>
    </row>
    <row r="647" spans="6:6" x14ac:dyDescent="0.25">
      <c r="F647"/>
    </row>
    <row r="648" spans="6:6" x14ac:dyDescent="0.25">
      <c r="F648"/>
    </row>
    <row r="649" spans="6:6" x14ac:dyDescent="0.25">
      <c r="F649"/>
    </row>
    <row r="650" spans="6:6" x14ac:dyDescent="0.25">
      <c r="F650"/>
    </row>
    <row r="651" spans="6:6" x14ac:dyDescent="0.25">
      <c r="F651"/>
    </row>
    <row r="652" spans="6:6" x14ac:dyDescent="0.25">
      <c r="F652"/>
    </row>
    <row r="653" spans="6:6" x14ac:dyDescent="0.25">
      <c r="F653"/>
    </row>
    <row r="654" spans="6:6" x14ac:dyDescent="0.25">
      <c r="F654"/>
    </row>
    <row r="655" spans="6:6" x14ac:dyDescent="0.25">
      <c r="F655"/>
    </row>
    <row r="656" spans="6:6" x14ac:dyDescent="0.25">
      <c r="F656"/>
    </row>
    <row r="657" spans="6:6" x14ac:dyDescent="0.25">
      <c r="F657"/>
    </row>
    <row r="658" spans="6:6" x14ac:dyDescent="0.25">
      <c r="F658"/>
    </row>
    <row r="659" spans="6:6" x14ac:dyDescent="0.25">
      <c r="F659"/>
    </row>
    <row r="660" spans="6:6" x14ac:dyDescent="0.25">
      <c r="F660"/>
    </row>
    <row r="661" spans="6:6" x14ac:dyDescent="0.25">
      <c r="F661"/>
    </row>
    <row r="662" spans="6:6" x14ac:dyDescent="0.25">
      <c r="F662"/>
    </row>
    <row r="663" spans="6:6" x14ac:dyDescent="0.25">
      <c r="F663"/>
    </row>
    <row r="664" spans="6:6" x14ac:dyDescent="0.25">
      <c r="F664"/>
    </row>
    <row r="665" spans="6:6" x14ac:dyDescent="0.25">
      <c r="F665"/>
    </row>
    <row r="666" spans="6:6" x14ac:dyDescent="0.25">
      <c r="F666"/>
    </row>
    <row r="667" spans="6:6" x14ac:dyDescent="0.25">
      <c r="F667"/>
    </row>
    <row r="668" spans="6:6" x14ac:dyDescent="0.25">
      <c r="F668"/>
    </row>
    <row r="669" spans="6:6" x14ac:dyDescent="0.25">
      <c r="F669"/>
    </row>
    <row r="670" spans="6:6" x14ac:dyDescent="0.25">
      <c r="F670"/>
    </row>
    <row r="671" spans="6:6" x14ac:dyDescent="0.25">
      <c r="F671"/>
    </row>
    <row r="672" spans="6:6" x14ac:dyDescent="0.25">
      <c r="F672"/>
    </row>
    <row r="673" spans="6:6" x14ac:dyDescent="0.25">
      <c r="F673"/>
    </row>
    <row r="674" spans="6:6" x14ac:dyDescent="0.25">
      <c r="F674"/>
    </row>
    <row r="675" spans="6:6" x14ac:dyDescent="0.25">
      <c r="F675"/>
    </row>
    <row r="676" spans="6:6" x14ac:dyDescent="0.25">
      <c r="F676"/>
    </row>
    <row r="677" spans="6:6" x14ac:dyDescent="0.25">
      <c r="F677"/>
    </row>
    <row r="678" spans="6:6" x14ac:dyDescent="0.25">
      <c r="F678"/>
    </row>
    <row r="679" spans="6:6" x14ac:dyDescent="0.25">
      <c r="F679"/>
    </row>
    <row r="680" spans="6:6" x14ac:dyDescent="0.25">
      <c r="F680"/>
    </row>
    <row r="681" spans="6:6" x14ac:dyDescent="0.25">
      <c r="F681"/>
    </row>
    <row r="682" spans="6:6" x14ac:dyDescent="0.25">
      <c r="F682"/>
    </row>
    <row r="683" spans="6:6" x14ac:dyDescent="0.25">
      <c r="F683"/>
    </row>
    <row r="684" spans="6:6" x14ac:dyDescent="0.25">
      <c r="F684"/>
    </row>
    <row r="685" spans="6:6" x14ac:dyDescent="0.25">
      <c r="F685"/>
    </row>
    <row r="686" spans="6:6" x14ac:dyDescent="0.25">
      <c r="F686"/>
    </row>
    <row r="687" spans="6:6" x14ac:dyDescent="0.25">
      <c r="F687"/>
    </row>
    <row r="688" spans="6:6" x14ac:dyDescent="0.25">
      <c r="F688"/>
    </row>
    <row r="689" spans="6:6" x14ac:dyDescent="0.25">
      <c r="F689"/>
    </row>
    <row r="690" spans="6:6" x14ac:dyDescent="0.25">
      <c r="F690"/>
    </row>
    <row r="691" spans="6:6" x14ac:dyDescent="0.25">
      <c r="F691"/>
    </row>
    <row r="692" spans="6:6" x14ac:dyDescent="0.25">
      <c r="F692"/>
    </row>
    <row r="693" spans="6:6" x14ac:dyDescent="0.25">
      <c r="F693"/>
    </row>
    <row r="694" spans="6:6" x14ac:dyDescent="0.25">
      <c r="F694"/>
    </row>
    <row r="695" spans="6:6" x14ac:dyDescent="0.25">
      <c r="F695"/>
    </row>
    <row r="696" spans="6:6" x14ac:dyDescent="0.25">
      <c r="F696"/>
    </row>
    <row r="697" spans="6:6" x14ac:dyDescent="0.25">
      <c r="F697"/>
    </row>
    <row r="698" spans="6:6" x14ac:dyDescent="0.25">
      <c r="F698"/>
    </row>
    <row r="699" spans="6:6" x14ac:dyDescent="0.25">
      <c r="F699"/>
    </row>
    <row r="700" spans="6:6" x14ac:dyDescent="0.25">
      <c r="F700"/>
    </row>
    <row r="701" spans="6:6" x14ac:dyDescent="0.25">
      <c r="F701"/>
    </row>
    <row r="702" spans="6:6" x14ac:dyDescent="0.25">
      <c r="F702"/>
    </row>
    <row r="703" spans="6:6" x14ac:dyDescent="0.25">
      <c r="F703"/>
    </row>
    <row r="704" spans="6:6" x14ac:dyDescent="0.25">
      <c r="F704"/>
    </row>
    <row r="705" spans="6:6" x14ac:dyDescent="0.25">
      <c r="F705"/>
    </row>
    <row r="706" spans="6:6" x14ac:dyDescent="0.25">
      <c r="F706"/>
    </row>
    <row r="707" spans="6:6" x14ac:dyDescent="0.25">
      <c r="F707"/>
    </row>
    <row r="708" spans="6:6" x14ac:dyDescent="0.25">
      <c r="F708"/>
    </row>
    <row r="709" spans="6:6" x14ac:dyDescent="0.25">
      <c r="F709"/>
    </row>
    <row r="710" spans="6:6" x14ac:dyDescent="0.25">
      <c r="F710"/>
    </row>
    <row r="711" spans="6:6" x14ac:dyDescent="0.25">
      <c r="F711"/>
    </row>
    <row r="712" spans="6:6" x14ac:dyDescent="0.25">
      <c r="F712"/>
    </row>
    <row r="713" spans="6:6" x14ac:dyDescent="0.25">
      <c r="F713"/>
    </row>
    <row r="714" spans="6:6" x14ac:dyDescent="0.25">
      <c r="F714"/>
    </row>
    <row r="715" spans="6:6" x14ac:dyDescent="0.25">
      <c r="F715"/>
    </row>
    <row r="716" spans="6:6" x14ac:dyDescent="0.25">
      <c r="F716"/>
    </row>
    <row r="717" spans="6:6" x14ac:dyDescent="0.25">
      <c r="F717"/>
    </row>
    <row r="718" spans="6:6" x14ac:dyDescent="0.25">
      <c r="F718"/>
    </row>
    <row r="719" spans="6:6" x14ac:dyDescent="0.25">
      <c r="F719"/>
    </row>
    <row r="720" spans="6:6" x14ac:dyDescent="0.25">
      <c r="F720"/>
    </row>
    <row r="721" spans="6:6" x14ac:dyDescent="0.25">
      <c r="F721"/>
    </row>
    <row r="722" spans="6:6" x14ac:dyDescent="0.25">
      <c r="F722"/>
    </row>
    <row r="723" spans="6:6" x14ac:dyDescent="0.25">
      <c r="F723"/>
    </row>
    <row r="724" spans="6:6" x14ac:dyDescent="0.25">
      <c r="F724"/>
    </row>
    <row r="725" spans="6:6" x14ac:dyDescent="0.25">
      <c r="F725"/>
    </row>
    <row r="726" spans="6:6" x14ac:dyDescent="0.25">
      <c r="F726"/>
    </row>
    <row r="727" spans="6:6" x14ac:dyDescent="0.25">
      <c r="F727"/>
    </row>
    <row r="728" spans="6:6" x14ac:dyDescent="0.25">
      <c r="F728"/>
    </row>
    <row r="729" spans="6:6" x14ac:dyDescent="0.25">
      <c r="F729"/>
    </row>
    <row r="730" spans="6:6" x14ac:dyDescent="0.25">
      <c r="F730"/>
    </row>
    <row r="731" spans="6:6" x14ac:dyDescent="0.25">
      <c r="F731"/>
    </row>
    <row r="732" spans="6:6" x14ac:dyDescent="0.25">
      <c r="F732"/>
    </row>
    <row r="733" spans="6:6" x14ac:dyDescent="0.25">
      <c r="F733"/>
    </row>
    <row r="734" spans="6:6" x14ac:dyDescent="0.25">
      <c r="F734"/>
    </row>
    <row r="735" spans="6:6" x14ac:dyDescent="0.25">
      <c r="F735"/>
    </row>
    <row r="736" spans="6:6" x14ac:dyDescent="0.25">
      <c r="F736"/>
    </row>
    <row r="737" spans="6:6" x14ac:dyDescent="0.25">
      <c r="F737"/>
    </row>
    <row r="738" spans="6:6" x14ac:dyDescent="0.25">
      <c r="F738"/>
    </row>
    <row r="739" spans="6:6" x14ac:dyDescent="0.25">
      <c r="F739"/>
    </row>
    <row r="740" spans="6:6" x14ac:dyDescent="0.25">
      <c r="F740"/>
    </row>
    <row r="741" spans="6:6" x14ac:dyDescent="0.25">
      <c r="F741"/>
    </row>
    <row r="742" spans="6:6" x14ac:dyDescent="0.25">
      <c r="F742"/>
    </row>
    <row r="743" spans="6:6" x14ac:dyDescent="0.25">
      <c r="F743"/>
    </row>
    <row r="744" spans="6:6" x14ac:dyDescent="0.25">
      <c r="F744"/>
    </row>
    <row r="745" spans="6:6" x14ac:dyDescent="0.25">
      <c r="F745"/>
    </row>
    <row r="746" spans="6:6" x14ac:dyDescent="0.25">
      <c r="F746"/>
    </row>
    <row r="747" spans="6:6" x14ac:dyDescent="0.25">
      <c r="F747"/>
    </row>
    <row r="748" spans="6:6" x14ac:dyDescent="0.25">
      <c r="F748"/>
    </row>
    <row r="749" spans="6:6" x14ac:dyDescent="0.25">
      <c r="F749"/>
    </row>
    <row r="750" spans="6:6" x14ac:dyDescent="0.25">
      <c r="F750"/>
    </row>
    <row r="751" spans="6:6" x14ac:dyDescent="0.25">
      <c r="F751"/>
    </row>
    <row r="752" spans="6:6" x14ac:dyDescent="0.25">
      <c r="F752"/>
    </row>
    <row r="753" spans="6:6" x14ac:dyDescent="0.25">
      <c r="F753"/>
    </row>
    <row r="754" spans="6:6" x14ac:dyDescent="0.25">
      <c r="F754"/>
    </row>
    <row r="755" spans="6:6" x14ac:dyDescent="0.25">
      <c r="F755"/>
    </row>
    <row r="756" spans="6:6" x14ac:dyDescent="0.25">
      <c r="F756"/>
    </row>
    <row r="757" spans="6:6" x14ac:dyDescent="0.25">
      <c r="F757"/>
    </row>
    <row r="758" spans="6:6" x14ac:dyDescent="0.25">
      <c r="F758"/>
    </row>
    <row r="759" spans="6:6" x14ac:dyDescent="0.25">
      <c r="F759"/>
    </row>
    <row r="760" spans="6:6" x14ac:dyDescent="0.25">
      <c r="F760"/>
    </row>
    <row r="761" spans="6:6" x14ac:dyDescent="0.25">
      <c r="F761"/>
    </row>
    <row r="762" spans="6:6" x14ac:dyDescent="0.25">
      <c r="F762"/>
    </row>
    <row r="763" spans="6:6" x14ac:dyDescent="0.25">
      <c r="F763"/>
    </row>
    <row r="764" spans="6:6" x14ac:dyDescent="0.25">
      <c r="F764"/>
    </row>
    <row r="765" spans="6:6" x14ac:dyDescent="0.25">
      <c r="F765"/>
    </row>
    <row r="766" spans="6:6" x14ac:dyDescent="0.25">
      <c r="F766"/>
    </row>
    <row r="767" spans="6:6" x14ac:dyDescent="0.25">
      <c r="F767"/>
    </row>
    <row r="768" spans="6:6" x14ac:dyDescent="0.25">
      <c r="F768"/>
    </row>
    <row r="769" spans="6:6" x14ac:dyDescent="0.25">
      <c r="F769"/>
    </row>
    <row r="770" spans="6:6" x14ac:dyDescent="0.25">
      <c r="F770"/>
    </row>
    <row r="771" spans="6:6" x14ac:dyDescent="0.25">
      <c r="F771"/>
    </row>
    <row r="772" spans="6:6" x14ac:dyDescent="0.25">
      <c r="F772"/>
    </row>
    <row r="773" spans="6:6" x14ac:dyDescent="0.25">
      <c r="F773"/>
    </row>
    <row r="774" spans="6:6" x14ac:dyDescent="0.25">
      <c r="F774"/>
    </row>
    <row r="775" spans="6:6" x14ac:dyDescent="0.25">
      <c r="F775"/>
    </row>
    <row r="776" spans="6:6" x14ac:dyDescent="0.25">
      <c r="F776"/>
    </row>
    <row r="777" spans="6:6" x14ac:dyDescent="0.25">
      <c r="F777"/>
    </row>
    <row r="778" spans="6:6" x14ac:dyDescent="0.25">
      <c r="F778"/>
    </row>
    <row r="779" spans="6:6" x14ac:dyDescent="0.25">
      <c r="F779"/>
    </row>
    <row r="780" spans="6:6" x14ac:dyDescent="0.25">
      <c r="F780"/>
    </row>
    <row r="781" spans="6:6" x14ac:dyDescent="0.25">
      <c r="F781"/>
    </row>
    <row r="782" spans="6:6" x14ac:dyDescent="0.25">
      <c r="F782"/>
    </row>
    <row r="783" spans="6:6" x14ac:dyDescent="0.25">
      <c r="F783"/>
    </row>
    <row r="784" spans="6:6" x14ac:dyDescent="0.25">
      <c r="F784"/>
    </row>
    <row r="785" spans="6:6" x14ac:dyDescent="0.25">
      <c r="F785"/>
    </row>
    <row r="786" spans="6:6" x14ac:dyDescent="0.25">
      <c r="F786"/>
    </row>
    <row r="787" spans="6:6" x14ac:dyDescent="0.25">
      <c r="F787"/>
    </row>
    <row r="788" spans="6:6" x14ac:dyDescent="0.25">
      <c r="F788"/>
    </row>
    <row r="789" spans="6:6" x14ac:dyDescent="0.25">
      <c r="F789"/>
    </row>
    <row r="790" spans="6:6" x14ac:dyDescent="0.25">
      <c r="F790"/>
    </row>
    <row r="791" spans="6:6" x14ac:dyDescent="0.25">
      <c r="F791"/>
    </row>
    <row r="792" spans="6:6" x14ac:dyDescent="0.25">
      <c r="F792"/>
    </row>
    <row r="793" spans="6:6" x14ac:dyDescent="0.25">
      <c r="F793"/>
    </row>
    <row r="794" spans="6:6" x14ac:dyDescent="0.25">
      <c r="F794"/>
    </row>
    <row r="795" spans="6:6" x14ac:dyDescent="0.25">
      <c r="F795"/>
    </row>
    <row r="796" spans="6:6" x14ac:dyDescent="0.25">
      <c r="F796"/>
    </row>
    <row r="797" spans="6:6" x14ac:dyDescent="0.25">
      <c r="F797"/>
    </row>
    <row r="798" spans="6:6" x14ac:dyDescent="0.25">
      <c r="F798"/>
    </row>
    <row r="799" spans="6:6" x14ac:dyDescent="0.25">
      <c r="F799"/>
    </row>
    <row r="800" spans="6:6" x14ac:dyDescent="0.25">
      <c r="F800"/>
    </row>
    <row r="801" spans="6:6" x14ac:dyDescent="0.25">
      <c r="F801"/>
    </row>
    <row r="802" spans="6:6" x14ac:dyDescent="0.25">
      <c r="F802"/>
    </row>
    <row r="803" spans="6:6" x14ac:dyDescent="0.25">
      <c r="F803"/>
    </row>
    <row r="804" spans="6:6" x14ac:dyDescent="0.25">
      <c r="F804"/>
    </row>
    <row r="805" spans="6:6" x14ac:dyDescent="0.25">
      <c r="F805"/>
    </row>
    <row r="806" spans="6:6" x14ac:dyDescent="0.25">
      <c r="F806"/>
    </row>
    <row r="807" spans="6:6" x14ac:dyDescent="0.25">
      <c r="F807"/>
    </row>
    <row r="808" spans="6:6" x14ac:dyDescent="0.25">
      <c r="F808"/>
    </row>
    <row r="809" spans="6:6" x14ac:dyDescent="0.25">
      <c r="F809"/>
    </row>
    <row r="810" spans="6:6" x14ac:dyDescent="0.25">
      <c r="F810"/>
    </row>
    <row r="811" spans="6:6" x14ac:dyDescent="0.25">
      <c r="F811"/>
    </row>
    <row r="812" spans="6:6" x14ac:dyDescent="0.25">
      <c r="F812"/>
    </row>
    <row r="813" spans="6:6" x14ac:dyDescent="0.25">
      <c r="F813"/>
    </row>
    <row r="814" spans="6:6" x14ac:dyDescent="0.25">
      <c r="F814"/>
    </row>
    <row r="815" spans="6:6" x14ac:dyDescent="0.25">
      <c r="F815"/>
    </row>
    <row r="816" spans="6:6" x14ac:dyDescent="0.25">
      <c r="F816"/>
    </row>
    <row r="817" spans="6:6" x14ac:dyDescent="0.25">
      <c r="F817"/>
    </row>
    <row r="818" spans="6:6" x14ac:dyDescent="0.25">
      <c r="F818"/>
    </row>
    <row r="819" spans="6:6" x14ac:dyDescent="0.25">
      <c r="F819"/>
    </row>
    <row r="820" spans="6:6" x14ac:dyDescent="0.25">
      <c r="F820"/>
    </row>
    <row r="821" spans="6:6" x14ac:dyDescent="0.25">
      <c r="F821"/>
    </row>
    <row r="822" spans="6:6" x14ac:dyDescent="0.25">
      <c r="F822"/>
    </row>
    <row r="823" spans="6:6" x14ac:dyDescent="0.25">
      <c r="F823"/>
    </row>
    <row r="824" spans="6:6" x14ac:dyDescent="0.25">
      <c r="F824"/>
    </row>
    <row r="825" spans="6:6" x14ac:dyDescent="0.25">
      <c r="F825"/>
    </row>
    <row r="826" spans="6:6" x14ac:dyDescent="0.25">
      <c r="F826"/>
    </row>
    <row r="827" spans="6:6" x14ac:dyDescent="0.25">
      <c r="F827"/>
    </row>
    <row r="828" spans="6:6" x14ac:dyDescent="0.25">
      <c r="F828"/>
    </row>
    <row r="829" spans="6:6" x14ac:dyDescent="0.25">
      <c r="F829"/>
    </row>
    <row r="830" spans="6:6" x14ac:dyDescent="0.25">
      <c r="F830"/>
    </row>
    <row r="831" spans="6:6" x14ac:dyDescent="0.25">
      <c r="F831"/>
    </row>
    <row r="832" spans="6:6" x14ac:dyDescent="0.25">
      <c r="F832"/>
    </row>
    <row r="833" spans="6:6" x14ac:dyDescent="0.25">
      <c r="F833"/>
    </row>
    <row r="834" spans="6:6" x14ac:dyDescent="0.25">
      <c r="F834"/>
    </row>
    <row r="835" spans="6:6" x14ac:dyDescent="0.25">
      <c r="F835"/>
    </row>
    <row r="836" spans="6:6" x14ac:dyDescent="0.25">
      <c r="F836"/>
    </row>
    <row r="837" spans="6:6" x14ac:dyDescent="0.25">
      <c r="F837"/>
    </row>
    <row r="838" spans="6:6" x14ac:dyDescent="0.25">
      <c r="F838"/>
    </row>
    <row r="839" spans="6:6" x14ac:dyDescent="0.25">
      <c r="F839"/>
    </row>
    <row r="840" spans="6:6" x14ac:dyDescent="0.25">
      <c r="F840"/>
    </row>
    <row r="841" spans="6:6" x14ac:dyDescent="0.25">
      <c r="F841"/>
    </row>
    <row r="842" spans="6:6" x14ac:dyDescent="0.25">
      <c r="F842"/>
    </row>
    <row r="843" spans="6:6" x14ac:dyDescent="0.25">
      <c r="F843"/>
    </row>
    <row r="844" spans="6:6" x14ac:dyDescent="0.25">
      <c r="F844"/>
    </row>
    <row r="845" spans="6:6" x14ac:dyDescent="0.25">
      <c r="F845"/>
    </row>
    <row r="846" spans="6:6" x14ac:dyDescent="0.25">
      <c r="F846"/>
    </row>
    <row r="847" spans="6:6" x14ac:dyDescent="0.25">
      <c r="F847"/>
    </row>
    <row r="848" spans="6:6" x14ac:dyDescent="0.25">
      <c r="F848"/>
    </row>
    <row r="849" spans="6:6" x14ac:dyDescent="0.25">
      <c r="F849"/>
    </row>
    <row r="850" spans="6:6" x14ac:dyDescent="0.25">
      <c r="F850"/>
    </row>
    <row r="851" spans="6:6" x14ac:dyDescent="0.25">
      <c r="F851"/>
    </row>
    <row r="852" spans="6:6" x14ac:dyDescent="0.25">
      <c r="F852"/>
    </row>
    <row r="853" spans="6:6" x14ac:dyDescent="0.25">
      <c r="F853"/>
    </row>
    <row r="854" spans="6:6" x14ac:dyDescent="0.25">
      <c r="F854"/>
    </row>
    <row r="855" spans="6:6" x14ac:dyDescent="0.25">
      <c r="F855"/>
    </row>
    <row r="856" spans="6:6" x14ac:dyDescent="0.25">
      <c r="F856"/>
    </row>
    <row r="857" spans="6:6" x14ac:dyDescent="0.25">
      <c r="F857"/>
    </row>
    <row r="858" spans="6:6" x14ac:dyDescent="0.25">
      <c r="F858"/>
    </row>
    <row r="859" spans="6:6" x14ac:dyDescent="0.25">
      <c r="F859"/>
    </row>
    <row r="860" spans="6:6" x14ac:dyDescent="0.25">
      <c r="F860"/>
    </row>
    <row r="861" spans="6:6" x14ac:dyDescent="0.25">
      <c r="F861"/>
    </row>
    <row r="862" spans="6:6" x14ac:dyDescent="0.25">
      <c r="F862"/>
    </row>
    <row r="863" spans="6:6" x14ac:dyDescent="0.25">
      <c r="F863"/>
    </row>
    <row r="864" spans="6:6" x14ac:dyDescent="0.25">
      <c r="F864"/>
    </row>
    <row r="865" spans="6:6" x14ac:dyDescent="0.25">
      <c r="F865"/>
    </row>
    <row r="866" spans="6:6" x14ac:dyDescent="0.25">
      <c r="F866"/>
    </row>
    <row r="867" spans="6:6" x14ac:dyDescent="0.25">
      <c r="F867"/>
    </row>
    <row r="868" spans="6:6" x14ac:dyDescent="0.25">
      <c r="F868"/>
    </row>
    <row r="869" spans="6:6" x14ac:dyDescent="0.25">
      <c r="F869"/>
    </row>
    <row r="870" spans="6:6" x14ac:dyDescent="0.25">
      <c r="F870"/>
    </row>
    <row r="871" spans="6:6" x14ac:dyDescent="0.25">
      <c r="F871"/>
    </row>
    <row r="872" spans="6:6" x14ac:dyDescent="0.25">
      <c r="F872"/>
    </row>
    <row r="873" spans="6:6" x14ac:dyDescent="0.25">
      <c r="F873"/>
    </row>
    <row r="874" spans="6:6" x14ac:dyDescent="0.25">
      <c r="F874"/>
    </row>
    <row r="875" spans="6:6" x14ac:dyDescent="0.25">
      <c r="F875"/>
    </row>
    <row r="876" spans="6:6" x14ac:dyDescent="0.25">
      <c r="F876"/>
    </row>
    <row r="877" spans="6:6" x14ac:dyDescent="0.25">
      <c r="F877"/>
    </row>
    <row r="878" spans="6:6" x14ac:dyDescent="0.25">
      <c r="F878"/>
    </row>
    <row r="879" spans="6:6" x14ac:dyDescent="0.25">
      <c r="F879"/>
    </row>
    <row r="880" spans="6:6" x14ac:dyDescent="0.25">
      <c r="F880"/>
    </row>
    <row r="881" spans="6:6" x14ac:dyDescent="0.25">
      <c r="F881"/>
    </row>
    <row r="882" spans="6:6" x14ac:dyDescent="0.25">
      <c r="F882"/>
    </row>
    <row r="883" spans="6:6" x14ac:dyDescent="0.25">
      <c r="F883"/>
    </row>
    <row r="884" spans="6:6" x14ac:dyDescent="0.25">
      <c r="F884"/>
    </row>
    <row r="885" spans="6:6" x14ac:dyDescent="0.25">
      <c r="F885"/>
    </row>
    <row r="886" spans="6:6" x14ac:dyDescent="0.25">
      <c r="F886"/>
    </row>
    <row r="887" spans="6:6" x14ac:dyDescent="0.25">
      <c r="F887"/>
    </row>
    <row r="888" spans="6:6" x14ac:dyDescent="0.25">
      <c r="F888"/>
    </row>
    <row r="889" spans="6:6" x14ac:dyDescent="0.25">
      <c r="F889"/>
    </row>
    <row r="890" spans="6:6" x14ac:dyDescent="0.25">
      <c r="F890"/>
    </row>
    <row r="891" spans="6:6" x14ac:dyDescent="0.25">
      <c r="F891"/>
    </row>
    <row r="892" spans="6:6" x14ac:dyDescent="0.25">
      <c r="F892"/>
    </row>
    <row r="893" spans="6:6" x14ac:dyDescent="0.25">
      <c r="F893"/>
    </row>
    <row r="894" spans="6:6" x14ac:dyDescent="0.25">
      <c r="F894"/>
    </row>
    <row r="895" spans="6:6" x14ac:dyDescent="0.25">
      <c r="F895"/>
    </row>
    <row r="896" spans="6:6" x14ac:dyDescent="0.25">
      <c r="F896"/>
    </row>
    <row r="897" spans="6:6" x14ac:dyDescent="0.25">
      <c r="F897"/>
    </row>
    <row r="898" spans="6:6" x14ac:dyDescent="0.25">
      <c r="F898"/>
    </row>
    <row r="899" spans="6:6" x14ac:dyDescent="0.25">
      <c r="F899"/>
    </row>
    <row r="900" spans="6:6" x14ac:dyDescent="0.25">
      <c r="F900"/>
    </row>
    <row r="901" spans="6:6" x14ac:dyDescent="0.25">
      <c r="F901"/>
    </row>
    <row r="902" spans="6:6" x14ac:dyDescent="0.25">
      <c r="F902"/>
    </row>
    <row r="903" spans="6:6" x14ac:dyDescent="0.25">
      <c r="F903"/>
    </row>
    <row r="904" spans="6:6" x14ac:dyDescent="0.25">
      <c r="F904"/>
    </row>
    <row r="905" spans="6:6" x14ac:dyDescent="0.25">
      <c r="F905"/>
    </row>
    <row r="906" spans="6:6" x14ac:dyDescent="0.25">
      <c r="F906"/>
    </row>
    <row r="907" spans="6:6" x14ac:dyDescent="0.25">
      <c r="F907"/>
    </row>
    <row r="908" spans="6:6" x14ac:dyDescent="0.25">
      <c r="F908"/>
    </row>
    <row r="909" spans="6:6" x14ac:dyDescent="0.25">
      <c r="F909"/>
    </row>
    <row r="910" spans="6:6" x14ac:dyDescent="0.25">
      <c r="F910"/>
    </row>
    <row r="911" spans="6:6" x14ac:dyDescent="0.25">
      <c r="F911"/>
    </row>
    <row r="912" spans="6:6" x14ac:dyDescent="0.25">
      <c r="F912"/>
    </row>
    <row r="913" spans="6:6" x14ac:dyDescent="0.25">
      <c r="F913"/>
    </row>
    <row r="914" spans="6:6" x14ac:dyDescent="0.25">
      <c r="F914"/>
    </row>
    <row r="915" spans="6:6" x14ac:dyDescent="0.25">
      <c r="F915"/>
    </row>
    <row r="916" spans="6:6" x14ac:dyDescent="0.25">
      <c r="F916"/>
    </row>
    <row r="917" spans="6:6" x14ac:dyDescent="0.25">
      <c r="F917"/>
    </row>
    <row r="918" spans="6:6" x14ac:dyDescent="0.25">
      <c r="F918"/>
    </row>
    <row r="919" spans="6:6" x14ac:dyDescent="0.25">
      <c r="F919"/>
    </row>
    <row r="920" spans="6:6" x14ac:dyDescent="0.25">
      <c r="F920"/>
    </row>
    <row r="921" spans="6:6" x14ac:dyDescent="0.25">
      <c r="F921"/>
    </row>
    <row r="922" spans="6:6" x14ac:dyDescent="0.25">
      <c r="F922"/>
    </row>
    <row r="923" spans="6:6" x14ac:dyDescent="0.25">
      <c r="F923"/>
    </row>
    <row r="924" spans="6:6" x14ac:dyDescent="0.25">
      <c r="F924"/>
    </row>
    <row r="925" spans="6:6" x14ac:dyDescent="0.25">
      <c r="F925"/>
    </row>
    <row r="926" spans="6:6" x14ac:dyDescent="0.25">
      <c r="F926"/>
    </row>
    <row r="927" spans="6:6" x14ac:dyDescent="0.25">
      <c r="F927"/>
    </row>
    <row r="928" spans="6:6" x14ac:dyDescent="0.25">
      <c r="F928"/>
    </row>
    <row r="929" spans="6:6" x14ac:dyDescent="0.25">
      <c r="F929"/>
    </row>
    <row r="930" spans="6:6" x14ac:dyDescent="0.25">
      <c r="F930"/>
    </row>
    <row r="931" spans="6:6" x14ac:dyDescent="0.25">
      <c r="F931"/>
    </row>
    <row r="932" spans="6:6" x14ac:dyDescent="0.25">
      <c r="F932"/>
    </row>
    <row r="933" spans="6:6" x14ac:dyDescent="0.25">
      <c r="F933"/>
    </row>
    <row r="934" spans="6:6" x14ac:dyDescent="0.25">
      <c r="F934"/>
    </row>
    <row r="935" spans="6:6" x14ac:dyDescent="0.25">
      <c r="F935"/>
    </row>
    <row r="936" spans="6:6" x14ac:dyDescent="0.25">
      <c r="F936"/>
    </row>
    <row r="937" spans="6:6" x14ac:dyDescent="0.25">
      <c r="F937"/>
    </row>
    <row r="938" spans="6:6" x14ac:dyDescent="0.25">
      <c r="F938"/>
    </row>
    <row r="939" spans="6:6" x14ac:dyDescent="0.25">
      <c r="F939"/>
    </row>
    <row r="940" spans="6:6" x14ac:dyDescent="0.25">
      <c r="F940"/>
    </row>
    <row r="941" spans="6:6" x14ac:dyDescent="0.25">
      <c r="F941"/>
    </row>
    <row r="942" spans="6:6" x14ac:dyDescent="0.25">
      <c r="F942"/>
    </row>
    <row r="943" spans="6:6" x14ac:dyDescent="0.25">
      <c r="F943"/>
    </row>
    <row r="944" spans="6:6" x14ac:dyDescent="0.25">
      <c r="F944"/>
    </row>
    <row r="945" spans="6:6" x14ac:dyDescent="0.25">
      <c r="F945"/>
    </row>
    <row r="946" spans="6:6" x14ac:dyDescent="0.25">
      <c r="F946"/>
    </row>
    <row r="947" spans="6:6" x14ac:dyDescent="0.25">
      <c r="F947"/>
    </row>
    <row r="948" spans="6:6" x14ac:dyDescent="0.25">
      <c r="F948"/>
    </row>
    <row r="949" spans="6:6" x14ac:dyDescent="0.25">
      <c r="F949"/>
    </row>
    <row r="950" spans="6:6" x14ac:dyDescent="0.25">
      <c r="F950"/>
    </row>
    <row r="951" spans="6:6" x14ac:dyDescent="0.25">
      <c r="F951"/>
    </row>
    <row r="952" spans="6:6" x14ac:dyDescent="0.25">
      <c r="F952"/>
    </row>
    <row r="953" spans="6:6" x14ac:dyDescent="0.25">
      <c r="F953"/>
    </row>
    <row r="954" spans="6:6" x14ac:dyDescent="0.25">
      <c r="F954"/>
    </row>
    <row r="955" spans="6:6" x14ac:dyDescent="0.25">
      <c r="F955"/>
    </row>
    <row r="956" spans="6:6" x14ac:dyDescent="0.25">
      <c r="F956"/>
    </row>
    <row r="957" spans="6:6" x14ac:dyDescent="0.25">
      <c r="F957"/>
    </row>
    <row r="958" spans="6:6" x14ac:dyDescent="0.25">
      <c r="F958"/>
    </row>
    <row r="959" spans="6:6" x14ac:dyDescent="0.25">
      <c r="F959"/>
    </row>
    <row r="960" spans="6:6" x14ac:dyDescent="0.25">
      <c r="F960"/>
    </row>
    <row r="961" spans="6:6" x14ac:dyDescent="0.25">
      <c r="F961"/>
    </row>
    <row r="962" spans="6:6" x14ac:dyDescent="0.25">
      <c r="F962"/>
    </row>
    <row r="963" spans="6:6" x14ac:dyDescent="0.25">
      <c r="F963"/>
    </row>
    <row r="964" spans="6:6" x14ac:dyDescent="0.25">
      <c r="F964"/>
    </row>
    <row r="965" spans="6:6" x14ac:dyDescent="0.25">
      <c r="F965"/>
    </row>
    <row r="966" spans="6:6" x14ac:dyDescent="0.25">
      <c r="F966"/>
    </row>
    <row r="967" spans="6:6" x14ac:dyDescent="0.25">
      <c r="F967"/>
    </row>
    <row r="968" spans="6:6" x14ac:dyDescent="0.25">
      <c r="F968"/>
    </row>
    <row r="969" spans="6:6" x14ac:dyDescent="0.25">
      <c r="F969"/>
    </row>
    <row r="970" spans="6:6" x14ac:dyDescent="0.25">
      <c r="F970"/>
    </row>
    <row r="971" spans="6:6" x14ac:dyDescent="0.25">
      <c r="F971"/>
    </row>
    <row r="972" spans="6:6" x14ac:dyDescent="0.25">
      <c r="F972"/>
    </row>
    <row r="973" spans="6:6" x14ac:dyDescent="0.25">
      <c r="F973"/>
    </row>
    <row r="974" spans="6:6" x14ac:dyDescent="0.25">
      <c r="F974"/>
    </row>
    <row r="975" spans="6:6" x14ac:dyDescent="0.25">
      <c r="F975"/>
    </row>
    <row r="976" spans="6:6" x14ac:dyDescent="0.25">
      <c r="F976"/>
    </row>
    <row r="977" spans="6:6" x14ac:dyDescent="0.25">
      <c r="F977"/>
    </row>
    <row r="978" spans="6:6" x14ac:dyDescent="0.25">
      <c r="F978"/>
    </row>
    <row r="979" spans="6:6" x14ac:dyDescent="0.25">
      <c r="F979"/>
    </row>
    <row r="980" spans="6:6" x14ac:dyDescent="0.25">
      <c r="F980"/>
    </row>
    <row r="981" spans="6:6" x14ac:dyDescent="0.25">
      <c r="F981"/>
    </row>
    <row r="982" spans="6:6" x14ac:dyDescent="0.25">
      <c r="F982"/>
    </row>
    <row r="983" spans="6:6" x14ac:dyDescent="0.25">
      <c r="F983"/>
    </row>
    <row r="984" spans="6:6" x14ac:dyDescent="0.25">
      <c r="F984"/>
    </row>
    <row r="985" spans="6:6" x14ac:dyDescent="0.25">
      <c r="F985"/>
    </row>
    <row r="986" spans="6:6" x14ac:dyDescent="0.25">
      <c r="F986"/>
    </row>
    <row r="987" spans="6:6" x14ac:dyDescent="0.25">
      <c r="F987"/>
    </row>
    <row r="988" spans="6:6" x14ac:dyDescent="0.25">
      <c r="F988"/>
    </row>
    <row r="989" spans="6:6" x14ac:dyDescent="0.25">
      <c r="F989"/>
    </row>
    <row r="990" spans="6:6" x14ac:dyDescent="0.25">
      <c r="F990"/>
    </row>
    <row r="991" spans="6:6" x14ac:dyDescent="0.25">
      <c r="F991"/>
    </row>
    <row r="992" spans="6:6" x14ac:dyDescent="0.25">
      <c r="F992"/>
    </row>
    <row r="993" spans="6:6" x14ac:dyDescent="0.25">
      <c r="F993"/>
    </row>
    <row r="994" spans="6:6" x14ac:dyDescent="0.25">
      <c r="F994"/>
    </row>
    <row r="995" spans="6:6" x14ac:dyDescent="0.25">
      <c r="F995"/>
    </row>
    <row r="996" spans="6:6" x14ac:dyDescent="0.25">
      <c r="F996"/>
    </row>
    <row r="997" spans="6:6" x14ac:dyDescent="0.25">
      <c r="F997"/>
    </row>
    <row r="998" spans="6:6" x14ac:dyDescent="0.25">
      <c r="F998"/>
    </row>
    <row r="999" spans="6:6" x14ac:dyDescent="0.25">
      <c r="F999"/>
    </row>
    <row r="1000" spans="6:6" x14ac:dyDescent="0.25">
      <c r="F1000"/>
    </row>
    <row r="1001" spans="6:6" x14ac:dyDescent="0.25">
      <c r="F1001"/>
    </row>
    <row r="1002" spans="6:6" x14ac:dyDescent="0.25">
      <c r="F1002"/>
    </row>
    <row r="1003" spans="6:6" x14ac:dyDescent="0.25">
      <c r="F1003"/>
    </row>
    <row r="1004" spans="6:6" x14ac:dyDescent="0.25">
      <c r="F1004"/>
    </row>
    <row r="1005" spans="6:6" x14ac:dyDescent="0.25">
      <c r="F1005"/>
    </row>
    <row r="1006" spans="6:6" x14ac:dyDescent="0.25">
      <c r="F1006"/>
    </row>
    <row r="1007" spans="6:6" x14ac:dyDescent="0.25">
      <c r="F1007"/>
    </row>
    <row r="1008" spans="6:6" x14ac:dyDescent="0.25">
      <c r="F1008"/>
    </row>
    <row r="1009" spans="6:6" x14ac:dyDescent="0.25">
      <c r="F1009"/>
    </row>
    <row r="1010" spans="6:6" x14ac:dyDescent="0.25">
      <c r="F1010"/>
    </row>
    <row r="1011" spans="6:6" x14ac:dyDescent="0.25">
      <c r="F1011"/>
    </row>
    <row r="1012" spans="6:6" x14ac:dyDescent="0.25">
      <c r="F1012"/>
    </row>
    <row r="1013" spans="6:6" x14ac:dyDescent="0.25">
      <c r="F1013"/>
    </row>
    <row r="1014" spans="6:6" x14ac:dyDescent="0.25">
      <c r="F1014"/>
    </row>
    <row r="1015" spans="6:6" x14ac:dyDescent="0.25">
      <c r="F1015"/>
    </row>
    <row r="1016" spans="6:6" x14ac:dyDescent="0.25">
      <c r="F1016"/>
    </row>
    <row r="1017" spans="6:6" x14ac:dyDescent="0.25">
      <c r="F1017"/>
    </row>
    <row r="1018" spans="6:6" x14ac:dyDescent="0.25">
      <c r="F1018"/>
    </row>
    <row r="1019" spans="6:6" x14ac:dyDescent="0.25">
      <c r="F1019"/>
    </row>
    <row r="1020" spans="6:6" x14ac:dyDescent="0.25">
      <c r="F1020"/>
    </row>
    <row r="1021" spans="6:6" x14ac:dyDescent="0.25">
      <c r="F1021"/>
    </row>
    <row r="1022" spans="6:6" x14ac:dyDescent="0.25">
      <c r="F1022"/>
    </row>
    <row r="1023" spans="6:6" x14ac:dyDescent="0.25">
      <c r="F1023"/>
    </row>
    <row r="1024" spans="6:6" x14ac:dyDescent="0.25">
      <c r="F1024"/>
    </row>
    <row r="1025" spans="6:6" x14ac:dyDescent="0.25">
      <c r="F1025"/>
    </row>
    <row r="1026" spans="6:6" x14ac:dyDescent="0.25">
      <c r="F1026"/>
    </row>
    <row r="1027" spans="6:6" x14ac:dyDescent="0.25">
      <c r="F1027"/>
    </row>
    <row r="1028" spans="6:6" x14ac:dyDescent="0.25">
      <c r="F1028"/>
    </row>
    <row r="1029" spans="6:6" x14ac:dyDescent="0.25">
      <c r="F1029"/>
    </row>
    <row r="1030" spans="6:6" x14ac:dyDescent="0.25">
      <c r="F1030"/>
    </row>
    <row r="1031" spans="6:6" x14ac:dyDescent="0.25">
      <c r="F1031"/>
    </row>
    <row r="1032" spans="6:6" x14ac:dyDescent="0.25">
      <c r="F1032"/>
    </row>
    <row r="1033" spans="6:6" x14ac:dyDescent="0.25">
      <c r="F1033"/>
    </row>
    <row r="1034" spans="6:6" x14ac:dyDescent="0.25">
      <c r="F1034"/>
    </row>
    <row r="1035" spans="6:6" x14ac:dyDescent="0.25">
      <c r="F1035"/>
    </row>
    <row r="1036" spans="6:6" x14ac:dyDescent="0.25">
      <c r="F1036"/>
    </row>
    <row r="1037" spans="6:6" x14ac:dyDescent="0.25">
      <c r="F1037"/>
    </row>
    <row r="1038" spans="6:6" x14ac:dyDescent="0.25">
      <c r="F1038"/>
    </row>
    <row r="1039" spans="6:6" x14ac:dyDescent="0.25">
      <c r="F1039"/>
    </row>
    <row r="1040" spans="6:6" x14ac:dyDescent="0.25">
      <c r="F1040"/>
    </row>
    <row r="1041" spans="6:6" x14ac:dyDescent="0.25">
      <c r="F1041"/>
    </row>
    <row r="1042" spans="6:6" x14ac:dyDescent="0.25">
      <c r="F1042"/>
    </row>
    <row r="1043" spans="6:6" x14ac:dyDescent="0.25">
      <c r="F1043"/>
    </row>
    <row r="1044" spans="6:6" x14ac:dyDescent="0.25">
      <c r="F1044"/>
    </row>
    <row r="1045" spans="6:6" x14ac:dyDescent="0.25">
      <c r="F1045"/>
    </row>
    <row r="1046" spans="6:6" x14ac:dyDescent="0.25">
      <c r="F1046"/>
    </row>
    <row r="1047" spans="6:6" x14ac:dyDescent="0.25">
      <c r="F1047"/>
    </row>
    <row r="1048" spans="6:6" x14ac:dyDescent="0.25">
      <c r="F1048"/>
    </row>
    <row r="1049" spans="6:6" x14ac:dyDescent="0.25">
      <c r="F1049"/>
    </row>
    <row r="1050" spans="6:6" x14ac:dyDescent="0.25">
      <c r="F1050"/>
    </row>
    <row r="1051" spans="6:6" x14ac:dyDescent="0.25">
      <c r="F1051"/>
    </row>
    <row r="1052" spans="6:6" x14ac:dyDescent="0.25">
      <c r="F1052"/>
    </row>
    <row r="1053" spans="6:6" x14ac:dyDescent="0.25">
      <c r="F1053"/>
    </row>
    <row r="1054" spans="6:6" x14ac:dyDescent="0.25">
      <c r="F1054"/>
    </row>
    <row r="1055" spans="6:6" x14ac:dyDescent="0.25">
      <c r="F1055"/>
    </row>
    <row r="1056" spans="6:6" x14ac:dyDescent="0.25">
      <c r="F1056"/>
    </row>
    <row r="1057" spans="6:6" x14ac:dyDescent="0.25">
      <c r="F1057"/>
    </row>
    <row r="1058" spans="6:6" x14ac:dyDescent="0.25">
      <c r="F1058"/>
    </row>
    <row r="1059" spans="6:6" x14ac:dyDescent="0.25">
      <c r="F1059"/>
    </row>
    <row r="1060" spans="6:6" x14ac:dyDescent="0.25">
      <c r="F1060"/>
    </row>
    <row r="1061" spans="6:6" x14ac:dyDescent="0.25">
      <c r="F1061"/>
    </row>
    <row r="1062" spans="6:6" x14ac:dyDescent="0.25">
      <c r="F1062"/>
    </row>
    <row r="1063" spans="6:6" x14ac:dyDescent="0.25">
      <c r="F1063"/>
    </row>
    <row r="1064" spans="6:6" x14ac:dyDescent="0.25">
      <c r="F1064"/>
    </row>
    <row r="1065" spans="6:6" x14ac:dyDescent="0.25">
      <c r="F1065"/>
    </row>
    <row r="1066" spans="6:6" x14ac:dyDescent="0.25">
      <c r="F1066"/>
    </row>
    <row r="1067" spans="6:6" x14ac:dyDescent="0.25">
      <c r="F1067"/>
    </row>
    <row r="1068" spans="6:6" x14ac:dyDescent="0.25">
      <c r="F1068"/>
    </row>
    <row r="1069" spans="6:6" x14ac:dyDescent="0.25">
      <c r="F1069"/>
    </row>
    <row r="1070" spans="6:6" x14ac:dyDescent="0.25">
      <c r="F1070"/>
    </row>
    <row r="1071" spans="6:6" x14ac:dyDescent="0.25">
      <c r="F1071"/>
    </row>
    <row r="1072" spans="6:6" x14ac:dyDescent="0.25">
      <c r="F1072"/>
    </row>
    <row r="1073" spans="6:6" x14ac:dyDescent="0.25">
      <c r="F1073"/>
    </row>
    <row r="1074" spans="6:6" x14ac:dyDescent="0.25">
      <c r="F1074"/>
    </row>
    <row r="1075" spans="6:6" x14ac:dyDescent="0.25">
      <c r="F1075"/>
    </row>
    <row r="1076" spans="6:6" x14ac:dyDescent="0.25">
      <c r="F1076"/>
    </row>
    <row r="1077" spans="6:6" x14ac:dyDescent="0.25">
      <c r="F1077"/>
    </row>
    <row r="1078" spans="6:6" x14ac:dyDescent="0.25">
      <c r="F1078"/>
    </row>
    <row r="1079" spans="6:6" x14ac:dyDescent="0.25">
      <c r="F1079"/>
    </row>
    <row r="1080" spans="6:6" x14ac:dyDescent="0.25">
      <c r="F1080"/>
    </row>
    <row r="1081" spans="6:6" x14ac:dyDescent="0.25">
      <c r="F1081"/>
    </row>
    <row r="1082" spans="6:6" x14ac:dyDescent="0.25">
      <c r="F1082"/>
    </row>
    <row r="1083" spans="6:6" x14ac:dyDescent="0.25">
      <c r="F1083"/>
    </row>
    <row r="1084" spans="6:6" x14ac:dyDescent="0.25">
      <c r="F1084"/>
    </row>
    <row r="1085" spans="6:6" x14ac:dyDescent="0.25">
      <c r="F1085"/>
    </row>
    <row r="1086" spans="6:6" x14ac:dyDescent="0.25">
      <c r="F1086"/>
    </row>
    <row r="1087" spans="6:6" x14ac:dyDescent="0.25">
      <c r="F1087"/>
    </row>
    <row r="1088" spans="6:6" x14ac:dyDescent="0.25">
      <c r="F1088"/>
    </row>
    <row r="1089" spans="6:6" x14ac:dyDescent="0.25">
      <c r="F1089"/>
    </row>
    <row r="1090" spans="6:6" x14ac:dyDescent="0.25">
      <c r="F1090"/>
    </row>
    <row r="1091" spans="6:6" x14ac:dyDescent="0.25">
      <c r="F1091"/>
    </row>
    <row r="1092" spans="6:6" x14ac:dyDescent="0.25">
      <c r="F1092"/>
    </row>
    <row r="1093" spans="6:6" x14ac:dyDescent="0.25">
      <c r="F1093"/>
    </row>
    <row r="1094" spans="6:6" x14ac:dyDescent="0.25">
      <c r="F1094"/>
    </row>
    <row r="1095" spans="6:6" x14ac:dyDescent="0.25">
      <c r="F1095"/>
    </row>
    <row r="1096" spans="6:6" x14ac:dyDescent="0.25">
      <c r="F1096"/>
    </row>
    <row r="1097" spans="6:6" x14ac:dyDescent="0.25">
      <c r="F1097"/>
    </row>
    <row r="1098" spans="6:6" x14ac:dyDescent="0.25">
      <c r="F1098"/>
    </row>
    <row r="1099" spans="6:6" x14ac:dyDescent="0.25">
      <c r="F1099"/>
    </row>
    <row r="1100" spans="6:6" x14ac:dyDescent="0.25">
      <c r="F1100"/>
    </row>
    <row r="1101" spans="6:6" x14ac:dyDescent="0.25">
      <c r="F1101"/>
    </row>
    <row r="1102" spans="6:6" x14ac:dyDescent="0.25">
      <c r="F1102"/>
    </row>
    <row r="1103" spans="6:6" x14ac:dyDescent="0.25">
      <c r="F1103"/>
    </row>
    <row r="1104" spans="6:6" x14ac:dyDescent="0.25">
      <c r="F1104"/>
    </row>
    <row r="1105" spans="6:6" x14ac:dyDescent="0.25">
      <c r="F1105"/>
    </row>
    <row r="1106" spans="6:6" x14ac:dyDescent="0.25">
      <c r="F1106"/>
    </row>
    <row r="1107" spans="6:6" x14ac:dyDescent="0.25">
      <c r="F1107"/>
    </row>
    <row r="1108" spans="6:6" x14ac:dyDescent="0.25">
      <c r="F1108"/>
    </row>
    <row r="1109" spans="6:6" x14ac:dyDescent="0.25">
      <c r="F1109"/>
    </row>
    <row r="1110" spans="6:6" x14ac:dyDescent="0.25">
      <c r="F1110"/>
    </row>
    <row r="1111" spans="6:6" x14ac:dyDescent="0.25">
      <c r="F1111"/>
    </row>
    <row r="1112" spans="6:6" x14ac:dyDescent="0.25">
      <c r="F1112"/>
    </row>
    <row r="1113" spans="6:6" x14ac:dyDescent="0.25">
      <c r="F1113"/>
    </row>
    <row r="1114" spans="6:6" x14ac:dyDescent="0.25">
      <c r="F1114"/>
    </row>
    <row r="1115" spans="6:6" x14ac:dyDescent="0.25">
      <c r="F1115"/>
    </row>
    <row r="1116" spans="6:6" x14ac:dyDescent="0.25">
      <c r="F1116"/>
    </row>
    <row r="1117" spans="6:6" x14ac:dyDescent="0.25">
      <c r="F1117"/>
    </row>
    <row r="1118" spans="6:6" x14ac:dyDescent="0.25">
      <c r="F1118"/>
    </row>
    <row r="1119" spans="6:6" x14ac:dyDescent="0.25">
      <c r="F1119"/>
    </row>
    <row r="1120" spans="6:6" x14ac:dyDescent="0.25">
      <c r="F1120"/>
    </row>
    <row r="1121" spans="6:6" x14ac:dyDescent="0.25">
      <c r="F1121"/>
    </row>
    <row r="1122" spans="6:6" x14ac:dyDescent="0.25">
      <c r="F1122"/>
    </row>
    <row r="1123" spans="6:6" x14ac:dyDescent="0.25">
      <c r="F1123"/>
    </row>
    <row r="1124" spans="6:6" x14ac:dyDescent="0.25">
      <c r="F1124"/>
    </row>
    <row r="1125" spans="6:6" x14ac:dyDescent="0.25">
      <c r="F1125"/>
    </row>
    <row r="1126" spans="6:6" x14ac:dyDescent="0.25">
      <c r="F1126"/>
    </row>
    <row r="1127" spans="6:6" x14ac:dyDescent="0.25">
      <c r="F1127"/>
    </row>
    <row r="1128" spans="6:6" x14ac:dyDescent="0.25">
      <c r="F1128"/>
    </row>
    <row r="1129" spans="6:6" x14ac:dyDescent="0.25">
      <c r="F1129"/>
    </row>
    <row r="1130" spans="6:6" x14ac:dyDescent="0.25">
      <c r="F1130"/>
    </row>
    <row r="1131" spans="6:6" x14ac:dyDescent="0.25">
      <c r="F1131"/>
    </row>
    <row r="1132" spans="6:6" x14ac:dyDescent="0.25">
      <c r="F1132"/>
    </row>
    <row r="1133" spans="6:6" x14ac:dyDescent="0.25">
      <c r="F1133"/>
    </row>
    <row r="1134" spans="6:6" x14ac:dyDescent="0.25">
      <c r="F1134"/>
    </row>
    <row r="1135" spans="6:6" x14ac:dyDescent="0.25">
      <c r="F1135"/>
    </row>
    <row r="1136" spans="6:6" x14ac:dyDescent="0.25">
      <c r="F1136"/>
    </row>
    <row r="1137" spans="6:6" x14ac:dyDescent="0.25">
      <c r="F1137"/>
    </row>
    <row r="1138" spans="6:6" x14ac:dyDescent="0.25">
      <c r="F1138"/>
    </row>
    <row r="1139" spans="6:6" x14ac:dyDescent="0.25">
      <c r="F1139"/>
    </row>
    <row r="1140" spans="6:6" x14ac:dyDescent="0.25">
      <c r="F1140"/>
    </row>
    <row r="1141" spans="6:6" x14ac:dyDescent="0.25">
      <c r="F1141"/>
    </row>
    <row r="1142" spans="6:6" x14ac:dyDescent="0.25">
      <c r="F1142"/>
    </row>
    <row r="1143" spans="6:6" x14ac:dyDescent="0.25">
      <c r="F1143"/>
    </row>
    <row r="1144" spans="6:6" x14ac:dyDescent="0.25">
      <c r="F1144"/>
    </row>
    <row r="1145" spans="6:6" x14ac:dyDescent="0.25">
      <c r="F1145"/>
    </row>
    <row r="1146" spans="6:6" x14ac:dyDescent="0.25">
      <c r="F1146"/>
    </row>
    <row r="1147" spans="6:6" x14ac:dyDescent="0.25">
      <c r="F1147"/>
    </row>
    <row r="1148" spans="6:6" x14ac:dyDescent="0.25">
      <c r="F1148"/>
    </row>
    <row r="1149" spans="6:6" x14ac:dyDescent="0.25">
      <c r="F1149"/>
    </row>
    <row r="1150" spans="6:6" x14ac:dyDescent="0.25">
      <c r="F1150"/>
    </row>
    <row r="1151" spans="6:6" x14ac:dyDescent="0.25">
      <c r="F1151"/>
    </row>
    <row r="1152" spans="6:6" x14ac:dyDescent="0.25">
      <c r="F1152"/>
    </row>
    <row r="1153" spans="6:6" x14ac:dyDescent="0.25">
      <c r="F1153"/>
    </row>
    <row r="1154" spans="6:6" x14ac:dyDescent="0.25">
      <c r="F1154"/>
    </row>
    <row r="1155" spans="6:6" x14ac:dyDescent="0.25">
      <c r="F1155"/>
    </row>
    <row r="1156" spans="6:6" x14ac:dyDescent="0.25">
      <c r="F1156"/>
    </row>
    <row r="1157" spans="6:6" x14ac:dyDescent="0.25">
      <c r="F1157"/>
    </row>
    <row r="1158" spans="6:6" x14ac:dyDescent="0.25">
      <c r="F1158"/>
    </row>
    <row r="1159" spans="6:6" x14ac:dyDescent="0.25">
      <c r="F1159"/>
    </row>
    <row r="1160" spans="6:6" x14ac:dyDescent="0.25">
      <c r="F1160"/>
    </row>
    <row r="1161" spans="6:6" x14ac:dyDescent="0.25">
      <c r="F1161"/>
    </row>
    <row r="1162" spans="6:6" x14ac:dyDescent="0.25">
      <c r="F1162"/>
    </row>
    <row r="1163" spans="6:6" x14ac:dyDescent="0.25">
      <c r="F1163"/>
    </row>
    <row r="1164" spans="6:6" x14ac:dyDescent="0.25">
      <c r="F1164"/>
    </row>
    <row r="1165" spans="6:6" x14ac:dyDescent="0.25">
      <c r="F1165"/>
    </row>
    <row r="1166" spans="6:6" x14ac:dyDescent="0.25">
      <c r="F1166"/>
    </row>
    <row r="1167" spans="6:6" x14ac:dyDescent="0.25">
      <c r="F1167"/>
    </row>
    <row r="1168" spans="6:6" x14ac:dyDescent="0.25">
      <c r="F1168"/>
    </row>
    <row r="1169" spans="6:6" x14ac:dyDescent="0.25">
      <c r="F1169"/>
    </row>
    <row r="1170" spans="6:6" x14ac:dyDescent="0.25">
      <c r="F1170"/>
    </row>
    <row r="1171" spans="6:6" x14ac:dyDescent="0.25">
      <c r="F1171"/>
    </row>
    <row r="1172" spans="6:6" x14ac:dyDescent="0.25">
      <c r="F1172"/>
    </row>
    <row r="1173" spans="6:6" x14ac:dyDescent="0.25">
      <c r="F1173"/>
    </row>
    <row r="1174" spans="6:6" x14ac:dyDescent="0.25">
      <c r="F1174"/>
    </row>
    <row r="1175" spans="6:6" x14ac:dyDescent="0.25">
      <c r="F1175"/>
    </row>
    <row r="1176" spans="6:6" x14ac:dyDescent="0.25">
      <c r="F1176"/>
    </row>
    <row r="1177" spans="6:6" x14ac:dyDescent="0.25">
      <c r="F1177"/>
    </row>
    <row r="1178" spans="6:6" x14ac:dyDescent="0.25">
      <c r="F1178"/>
    </row>
    <row r="1179" spans="6:6" x14ac:dyDescent="0.25">
      <c r="F1179"/>
    </row>
    <row r="1180" spans="6:6" x14ac:dyDescent="0.25">
      <c r="F1180"/>
    </row>
    <row r="1181" spans="6:6" x14ac:dyDescent="0.25">
      <c r="F1181"/>
    </row>
    <row r="1182" spans="6:6" x14ac:dyDescent="0.25">
      <c r="F1182"/>
    </row>
    <row r="1183" spans="6:6" x14ac:dyDescent="0.25">
      <c r="F1183"/>
    </row>
    <row r="1184" spans="6:6" x14ac:dyDescent="0.25">
      <c r="F1184"/>
    </row>
    <row r="1185" spans="6:6" x14ac:dyDescent="0.25">
      <c r="F1185"/>
    </row>
    <row r="1186" spans="6:6" x14ac:dyDescent="0.25">
      <c r="F1186"/>
    </row>
    <row r="1187" spans="6:6" x14ac:dyDescent="0.25">
      <c r="F1187"/>
    </row>
    <row r="1188" spans="6:6" x14ac:dyDescent="0.25">
      <c r="F1188"/>
    </row>
    <row r="1189" spans="6:6" x14ac:dyDescent="0.25">
      <c r="F1189"/>
    </row>
    <row r="1190" spans="6:6" x14ac:dyDescent="0.25">
      <c r="F1190"/>
    </row>
    <row r="1191" spans="6:6" x14ac:dyDescent="0.25">
      <c r="F1191"/>
    </row>
    <row r="1192" spans="6:6" x14ac:dyDescent="0.25">
      <c r="F1192"/>
    </row>
    <row r="1193" spans="6:6" x14ac:dyDescent="0.25">
      <c r="F1193"/>
    </row>
    <row r="1194" spans="6:6" x14ac:dyDescent="0.25">
      <c r="F1194"/>
    </row>
    <row r="1195" spans="6:6" x14ac:dyDescent="0.25">
      <c r="F1195"/>
    </row>
    <row r="1196" spans="6:6" x14ac:dyDescent="0.25">
      <c r="F1196"/>
    </row>
    <row r="1197" spans="6:6" x14ac:dyDescent="0.25">
      <c r="F1197"/>
    </row>
    <row r="1198" spans="6:6" x14ac:dyDescent="0.25">
      <c r="F1198"/>
    </row>
    <row r="1199" spans="6:6" x14ac:dyDescent="0.25">
      <c r="F1199"/>
    </row>
    <row r="1200" spans="6:6" x14ac:dyDescent="0.25">
      <c r="F1200"/>
    </row>
    <row r="1201" spans="6:6" x14ac:dyDescent="0.25">
      <c r="F1201"/>
    </row>
    <row r="1202" spans="6:6" x14ac:dyDescent="0.25">
      <c r="F1202"/>
    </row>
    <row r="1203" spans="6:6" x14ac:dyDescent="0.25">
      <c r="F1203"/>
    </row>
    <row r="1204" spans="6:6" x14ac:dyDescent="0.25">
      <c r="F1204"/>
    </row>
    <row r="1205" spans="6:6" x14ac:dyDescent="0.25">
      <c r="F1205"/>
    </row>
    <row r="1206" spans="6:6" x14ac:dyDescent="0.25">
      <c r="F1206"/>
    </row>
    <row r="1207" spans="6:6" x14ac:dyDescent="0.25">
      <c r="F1207"/>
    </row>
    <row r="1208" spans="6:6" x14ac:dyDescent="0.25">
      <c r="F1208"/>
    </row>
    <row r="1209" spans="6:6" x14ac:dyDescent="0.25">
      <c r="F1209"/>
    </row>
    <row r="1210" spans="6:6" x14ac:dyDescent="0.25">
      <c r="F1210"/>
    </row>
    <row r="1211" spans="6:6" x14ac:dyDescent="0.25">
      <c r="F1211"/>
    </row>
    <row r="1212" spans="6:6" x14ac:dyDescent="0.25">
      <c r="F1212"/>
    </row>
    <row r="1213" spans="6:6" x14ac:dyDescent="0.25">
      <c r="F1213"/>
    </row>
    <row r="1214" spans="6:6" x14ac:dyDescent="0.25">
      <c r="F1214"/>
    </row>
    <row r="1215" spans="6:6" x14ac:dyDescent="0.25">
      <c r="F1215"/>
    </row>
    <row r="1216" spans="6:6" x14ac:dyDescent="0.25">
      <c r="F1216"/>
    </row>
    <row r="1217" spans="6:6" x14ac:dyDescent="0.25">
      <c r="F1217"/>
    </row>
    <row r="1218" spans="6:6" x14ac:dyDescent="0.25">
      <c r="F1218"/>
    </row>
    <row r="1219" spans="6:6" x14ac:dyDescent="0.25">
      <c r="F1219"/>
    </row>
    <row r="1220" spans="6:6" x14ac:dyDescent="0.25">
      <c r="F1220"/>
    </row>
    <row r="1221" spans="6:6" x14ac:dyDescent="0.25">
      <c r="F1221"/>
    </row>
    <row r="1222" spans="6:6" x14ac:dyDescent="0.25">
      <c r="F1222"/>
    </row>
    <row r="1223" spans="6:6" x14ac:dyDescent="0.25">
      <c r="F1223"/>
    </row>
    <row r="1224" spans="6:6" x14ac:dyDescent="0.25">
      <c r="F1224"/>
    </row>
    <row r="1225" spans="6:6" x14ac:dyDescent="0.25">
      <c r="F1225"/>
    </row>
    <row r="1226" spans="6:6" x14ac:dyDescent="0.25">
      <c r="F1226"/>
    </row>
    <row r="1227" spans="6:6" x14ac:dyDescent="0.25">
      <c r="F1227"/>
    </row>
    <row r="1228" spans="6:6" x14ac:dyDescent="0.25">
      <c r="F1228"/>
    </row>
    <row r="1229" spans="6:6" x14ac:dyDescent="0.25">
      <c r="F1229"/>
    </row>
    <row r="1230" spans="6:6" x14ac:dyDescent="0.25">
      <c r="F1230"/>
    </row>
    <row r="1231" spans="6:6" x14ac:dyDescent="0.25">
      <c r="F1231"/>
    </row>
    <row r="1232" spans="6:6" x14ac:dyDescent="0.25">
      <c r="F1232"/>
    </row>
    <row r="1233" spans="6:6" x14ac:dyDescent="0.25">
      <c r="F1233"/>
    </row>
    <row r="1234" spans="6:6" x14ac:dyDescent="0.25">
      <c r="F1234"/>
    </row>
    <row r="1235" spans="6:6" x14ac:dyDescent="0.25">
      <c r="F1235"/>
    </row>
    <row r="1236" spans="6:6" x14ac:dyDescent="0.25">
      <c r="F1236"/>
    </row>
    <row r="1237" spans="6:6" x14ac:dyDescent="0.25">
      <c r="F1237"/>
    </row>
    <row r="1238" spans="6:6" x14ac:dyDescent="0.25">
      <c r="F1238"/>
    </row>
    <row r="1239" spans="6:6" x14ac:dyDescent="0.25">
      <c r="F1239"/>
    </row>
    <row r="1240" spans="6:6" x14ac:dyDescent="0.25">
      <c r="F1240"/>
    </row>
    <row r="1241" spans="6:6" x14ac:dyDescent="0.25">
      <c r="F1241"/>
    </row>
    <row r="1242" spans="6:6" x14ac:dyDescent="0.25">
      <c r="F1242"/>
    </row>
    <row r="1243" spans="6:6" x14ac:dyDescent="0.25">
      <c r="F1243"/>
    </row>
    <row r="1244" spans="6:6" x14ac:dyDescent="0.25">
      <c r="F1244"/>
    </row>
    <row r="1245" spans="6:6" x14ac:dyDescent="0.25">
      <c r="F1245"/>
    </row>
    <row r="1246" spans="6:6" x14ac:dyDescent="0.25">
      <c r="F1246"/>
    </row>
    <row r="1247" spans="6:6" x14ac:dyDescent="0.25">
      <c r="F1247"/>
    </row>
    <row r="1248" spans="6:6" x14ac:dyDescent="0.25">
      <c r="F1248"/>
    </row>
    <row r="1249" spans="6:6" x14ac:dyDescent="0.25">
      <c r="F1249"/>
    </row>
    <row r="1250" spans="6:6" x14ac:dyDescent="0.25">
      <c r="F1250"/>
    </row>
    <row r="1251" spans="6:6" x14ac:dyDescent="0.25">
      <c r="F1251"/>
    </row>
    <row r="1252" spans="6:6" x14ac:dyDescent="0.25">
      <c r="F1252"/>
    </row>
    <row r="1253" spans="6:6" x14ac:dyDescent="0.25">
      <c r="F1253"/>
    </row>
    <row r="1254" spans="6:6" x14ac:dyDescent="0.25">
      <c r="F1254"/>
    </row>
    <row r="1255" spans="6:6" x14ac:dyDescent="0.25">
      <c r="F1255"/>
    </row>
    <row r="1256" spans="6:6" x14ac:dyDescent="0.25">
      <c r="F1256"/>
    </row>
    <row r="1257" spans="6:6" x14ac:dyDescent="0.25">
      <c r="F1257"/>
    </row>
    <row r="1258" spans="6:6" x14ac:dyDescent="0.25">
      <c r="F1258"/>
    </row>
    <row r="1259" spans="6:6" x14ac:dyDescent="0.25">
      <c r="F1259"/>
    </row>
    <row r="1260" spans="6:6" x14ac:dyDescent="0.25">
      <c r="F1260"/>
    </row>
    <row r="1261" spans="6:6" x14ac:dyDescent="0.25">
      <c r="F1261"/>
    </row>
    <row r="1262" spans="6:6" x14ac:dyDescent="0.25">
      <c r="F1262"/>
    </row>
    <row r="1263" spans="6:6" x14ac:dyDescent="0.25">
      <c r="F1263"/>
    </row>
    <row r="1264" spans="6:6" x14ac:dyDescent="0.25">
      <c r="F1264"/>
    </row>
    <row r="1265" spans="6:6" x14ac:dyDescent="0.25">
      <c r="F1265"/>
    </row>
    <row r="1266" spans="6:6" x14ac:dyDescent="0.25">
      <c r="F1266"/>
    </row>
    <row r="1267" spans="6:6" x14ac:dyDescent="0.25">
      <c r="F1267"/>
    </row>
    <row r="1268" spans="6:6" x14ac:dyDescent="0.25">
      <c r="F1268"/>
    </row>
    <row r="1269" spans="6:6" x14ac:dyDescent="0.25">
      <c r="F1269"/>
    </row>
    <row r="1270" spans="6:6" x14ac:dyDescent="0.25">
      <c r="F1270"/>
    </row>
    <row r="1271" spans="6:6" x14ac:dyDescent="0.25">
      <c r="F1271"/>
    </row>
    <row r="1272" spans="6:6" x14ac:dyDescent="0.25">
      <c r="F1272"/>
    </row>
    <row r="1273" spans="6:6" x14ac:dyDescent="0.25">
      <c r="F1273"/>
    </row>
    <row r="1274" spans="6:6" x14ac:dyDescent="0.25">
      <c r="F1274"/>
    </row>
    <row r="1275" spans="6:6" x14ac:dyDescent="0.25">
      <c r="F1275"/>
    </row>
    <row r="1276" spans="6:6" x14ac:dyDescent="0.25">
      <c r="F1276"/>
    </row>
    <row r="1277" spans="6:6" x14ac:dyDescent="0.25">
      <c r="F1277"/>
    </row>
    <row r="1278" spans="6:6" x14ac:dyDescent="0.25">
      <c r="F1278"/>
    </row>
    <row r="1279" spans="6:6" x14ac:dyDescent="0.25">
      <c r="F1279"/>
    </row>
    <row r="1280" spans="6:6" x14ac:dyDescent="0.25">
      <c r="F1280"/>
    </row>
    <row r="1281" spans="6:6" x14ac:dyDescent="0.25">
      <c r="F1281"/>
    </row>
    <row r="1282" spans="6:6" x14ac:dyDescent="0.25">
      <c r="F1282"/>
    </row>
    <row r="1283" spans="6:6" x14ac:dyDescent="0.25">
      <c r="F1283"/>
    </row>
    <row r="1284" spans="6:6" x14ac:dyDescent="0.25">
      <c r="F1284"/>
    </row>
    <row r="1285" spans="6:6" x14ac:dyDescent="0.25">
      <c r="F1285"/>
    </row>
    <row r="1286" spans="6:6" x14ac:dyDescent="0.25">
      <c r="F1286"/>
    </row>
    <row r="1287" spans="6:6" x14ac:dyDescent="0.25">
      <c r="F1287"/>
    </row>
    <row r="1288" spans="6:6" x14ac:dyDescent="0.25">
      <c r="F1288"/>
    </row>
    <row r="1289" spans="6:6" x14ac:dyDescent="0.25">
      <c r="F1289"/>
    </row>
    <row r="1290" spans="6:6" x14ac:dyDescent="0.25">
      <c r="F1290"/>
    </row>
    <row r="1291" spans="6:6" x14ac:dyDescent="0.25">
      <c r="F1291"/>
    </row>
    <row r="1292" spans="6:6" x14ac:dyDescent="0.25">
      <c r="F1292"/>
    </row>
    <row r="1293" spans="6:6" x14ac:dyDescent="0.25">
      <c r="F1293"/>
    </row>
    <row r="1294" spans="6:6" x14ac:dyDescent="0.25">
      <c r="F1294"/>
    </row>
    <row r="1295" spans="6:6" x14ac:dyDescent="0.25">
      <c r="F1295"/>
    </row>
    <row r="1296" spans="6:6" x14ac:dyDescent="0.25">
      <c r="F1296"/>
    </row>
    <row r="1297" spans="6:6" x14ac:dyDescent="0.25">
      <c r="F1297"/>
    </row>
    <row r="1298" spans="6:6" x14ac:dyDescent="0.25">
      <c r="F1298"/>
    </row>
    <row r="1299" spans="6:6" x14ac:dyDescent="0.25">
      <c r="F1299"/>
    </row>
    <row r="1300" spans="6:6" x14ac:dyDescent="0.25">
      <c r="F1300"/>
    </row>
    <row r="1301" spans="6:6" x14ac:dyDescent="0.25">
      <c r="F1301"/>
    </row>
    <row r="1302" spans="6:6" x14ac:dyDescent="0.25">
      <c r="F1302"/>
    </row>
    <row r="1303" spans="6:6" x14ac:dyDescent="0.25">
      <c r="F1303"/>
    </row>
    <row r="1304" spans="6:6" x14ac:dyDescent="0.25">
      <c r="F1304"/>
    </row>
    <row r="1305" spans="6:6" x14ac:dyDescent="0.25">
      <c r="F1305"/>
    </row>
    <row r="1306" spans="6:6" x14ac:dyDescent="0.25">
      <c r="F1306"/>
    </row>
    <row r="1307" spans="6:6" x14ac:dyDescent="0.25">
      <c r="F1307"/>
    </row>
    <row r="1308" spans="6:6" x14ac:dyDescent="0.25">
      <c r="F1308"/>
    </row>
    <row r="1309" spans="6:6" x14ac:dyDescent="0.25">
      <c r="F1309"/>
    </row>
    <row r="1310" spans="6:6" x14ac:dyDescent="0.25">
      <c r="F1310"/>
    </row>
    <row r="1311" spans="6:6" x14ac:dyDescent="0.25">
      <c r="F1311"/>
    </row>
    <row r="1312" spans="6:6" x14ac:dyDescent="0.25">
      <c r="F1312"/>
    </row>
    <row r="1313" spans="6:6" x14ac:dyDescent="0.25">
      <c r="F1313"/>
    </row>
    <row r="1314" spans="6:6" x14ac:dyDescent="0.25">
      <c r="F1314"/>
    </row>
    <row r="1315" spans="6:6" x14ac:dyDescent="0.25">
      <c r="F1315"/>
    </row>
    <row r="1316" spans="6:6" x14ac:dyDescent="0.25">
      <c r="F1316"/>
    </row>
    <row r="1317" spans="6:6" x14ac:dyDescent="0.25">
      <c r="F1317"/>
    </row>
    <row r="1318" spans="6:6" x14ac:dyDescent="0.25">
      <c r="F1318"/>
    </row>
    <row r="1319" spans="6:6" x14ac:dyDescent="0.25">
      <c r="F1319"/>
    </row>
    <row r="1320" spans="6:6" x14ac:dyDescent="0.25">
      <c r="F1320"/>
    </row>
    <row r="1321" spans="6:6" x14ac:dyDescent="0.25">
      <c r="F1321"/>
    </row>
    <row r="1322" spans="6:6" x14ac:dyDescent="0.25">
      <c r="F1322"/>
    </row>
    <row r="1323" spans="6:6" x14ac:dyDescent="0.25">
      <c r="F1323"/>
    </row>
    <row r="1324" spans="6:6" x14ac:dyDescent="0.25">
      <c r="F1324"/>
    </row>
    <row r="1325" spans="6:6" x14ac:dyDescent="0.25">
      <c r="F1325"/>
    </row>
    <row r="1326" spans="6:6" x14ac:dyDescent="0.25">
      <c r="F1326"/>
    </row>
    <row r="1327" spans="6:6" x14ac:dyDescent="0.25">
      <c r="F1327"/>
    </row>
    <row r="1328" spans="6:6" x14ac:dyDescent="0.25">
      <c r="F1328"/>
    </row>
    <row r="1329" spans="6:6" x14ac:dyDescent="0.25">
      <c r="F1329"/>
    </row>
    <row r="1330" spans="6:6" x14ac:dyDescent="0.25">
      <c r="F1330"/>
    </row>
    <row r="1331" spans="6:6" x14ac:dyDescent="0.25">
      <c r="F1331"/>
    </row>
    <row r="1332" spans="6:6" x14ac:dyDescent="0.25">
      <c r="F1332"/>
    </row>
    <row r="1333" spans="6:6" x14ac:dyDescent="0.25">
      <c r="F1333"/>
    </row>
    <row r="1334" spans="6:6" x14ac:dyDescent="0.25">
      <c r="F1334"/>
    </row>
    <row r="1335" spans="6:6" x14ac:dyDescent="0.25">
      <c r="F1335"/>
    </row>
    <row r="1336" spans="6:6" x14ac:dyDescent="0.25">
      <c r="F1336"/>
    </row>
    <row r="1337" spans="6:6" x14ac:dyDescent="0.25">
      <c r="F1337"/>
    </row>
    <row r="1338" spans="6:6" x14ac:dyDescent="0.25">
      <c r="F1338"/>
    </row>
    <row r="1339" spans="6:6" x14ac:dyDescent="0.25">
      <c r="F1339"/>
    </row>
    <row r="1340" spans="6:6" x14ac:dyDescent="0.25">
      <c r="F1340"/>
    </row>
    <row r="1341" spans="6:6" x14ac:dyDescent="0.25">
      <c r="F1341"/>
    </row>
    <row r="1342" spans="6:6" x14ac:dyDescent="0.25">
      <c r="F1342"/>
    </row>
    <row r="1343" spans="6:6" x14ac:dyDescent="0.25">
      <c r="F1343"/>
    </row>
    <row r="1344" spans="6:6" x14ac:dyDescent="0.25">
      <c r="F1344"/>
    </row>
    <row r="1345" spans="6:6" x14ac:dyDescent="0.25">
      <c r="F1345"/>
    </row>
    <row r="1346" spans="6:6" x14ac:dyDescent="0.25">
      <c r="F1346"/>
    </row>
    <row r="1347" spans="6:6" x14ac:dyDescent="0.25">
      <c r="F1347"/>
    </row>
    <row r="1348" spans="6:6" x14ac:dyDescent="0.25">
      <c r="F1348"/>
    </row>
    <row r="1349" spans="6:6" x14ac:dyDescent="0.25">
      <c r="F1349"/>
    </row>
    <row r="1350" spans="6:6" x14ac:dyDescent="0.25">
      <c r="F1350"/>
    </row>
    <row r="1351" spans="6:6" x14ac:dyDescent="0.25">
      <c r="F1351"/>
    </row>
    <row r="1352" spans="6:6" x14ac:dyDescent="0.25">
      <c r="F1352"/>
    </row>
    <row r="1353" spans="6:6" x14ac:dyDescent="0.25">
      <c r="F1353"/>
    </row>
    <row r="1354" spans="6:6" x14ac:dyDescent="0.25">
      <c r="F1354"/>
    </row>
    <row r="1355" spans="6:6" x14ac:dyDescent="0.25">
      <c r="F1355"/>
    </row>
    <row r="1356" spans="6:6" x14ac:dyDescent="0.25">
      <c r="F1356"/>
    </row>
    <row r="1357" spans="6:6" x14ac:dyDescent="0.25">
      <c r="F1357"/>
    </row>
    <row r="1358" spans="6:6" x14ac:dyDescent="0.25">
      <c r="F1358"/>
    </row>
    <row r="1359" spans="6:6" x14ac:dyDescent="0.25">
      <c r="F1359"/>
    </row>
    <row r="1360" spans="6:6" x14ac:dyDescent="0.25">
      <c r="F1360"/>
    </row>
    <row r="1361" spans="6:6" x14ac:dyDescent="0.25">
      <c r="F1361"/>
    </row>
    <row r="1362" spans="6:6" x14ac:dyDescent="0.25">
      <c r="F1362"/>
    </row>
    <row r="1363" spans="6:6" x14ac:dyDescent="0.25">
      <c r="F1363"/>
    </row>
    <row r="1364" spans="6:6" x14ac:dyDescent="0.25">
      <c r="F1364"/>
    </row>
    <row r="1365" spans="6:6" x14ac:dyDescent="0.25">
      <c r="F1365"/>
    </row>
    <row r="1366" spans="6:6" x14ac:dyDescent="0.25">
      <c r="F1366"/>
    </row>
    <row r="1367" spans="6:6" x14ac:dyDescent="0.25">
      <c r="F1367"/>
    </row>
    <row r="1368" spans="6:6" x14ac:dyDescent="0.25">
      <c r="F1368"/>
    </row>
    <row r="1369" spans="6:6" x14ac:dyDescent="0.25">
      <c r="F1369"/>
    </row>
    <row r="1370" spans="6:6" x14ac:dyDescent="0.25">
      <c r="F1370"/>
    </row>
    <row r="1371" spans="6:6" x14ac:dyDescent="0.25">
      <c r="F1371"/>
    </row>
    <row r="1372" spans="6:6" x14ac:dyDescent="0.25">
      <c r="F1372"/>
    </row>
    <row r="1373" spans="6:6" x14ac:dyDescent="0.25">
      <c r="F1373"/>
    </row>
    <row r="1374" spans="6:6" x14ac:dyDescent="0.25">
      <c r="F1374"/>
    </row>
    <row r="1375" spans="6:6" x14ac:dyDescent="0.25">
      <c r="F1375"/>
    </row>
    <row r="1376" spans="6:6" x14ac:dyDescent="0.25">
      <c r="F1376"/>
    </row>
    <row r="1377" spans="6:6" x14ac:dyDescent="0.25">
      <c r="F1377"/>
    </row>
    <row r="1378" spans="6:6" x14ac:dyDescent="0.25">
      <c r="F1378"/>
    </row>
    <row r="1379" spans="6:6" x14ac:dyDescent="0.25">
      <c r="F1379"/>
    </row>
    <row r="1380" spans="6:6" x14ac:dyDescent="0.25">
      <c r="F1380"/>
    </row>
    <row r="1381" spans="6:6" x14ac:dyDescent="0.25">
      <c r="F1381"/>
    </row>
    <row r="1382" spans="6:6" x14ac:dyDescent="0.25">
      <c r="F1382"/>
    </row>
    <row r="1383" spans="6:6" x14ac:dyDescent="0.25">
      <c r="F1383"/>
    </row>
    <row r="1384" spans="6:6" x14ac:dyDescent="0.25">
      <c r="F1384"/>
    </row>
    <row r="1385" spans="6:6" x14ac:dyDescent="0.25">
      <c r="F1385"/>
    </row>
    <row r="1386" spans="6:6" x14ac:dyDescent="0.25">
      <c r="F1386"/>
    </row>
    <row r="1387" spans="6:6" x14ac:dyDescent="0.25">
      <c r="F1387"/>
    </row>
    <row r="1388" spans="6:6" x14ac:dyDescent="0.25">
      <c r="F1388"/>
    </row>
    <row r="1389" spans="6:6" x14ac:dyDescent="0.25">
      <c r="F1389"/>
    </row>
    <row r="1390" spans="6:6" x14ac:dyDescent="0.25">
      <c r="F1390"/>
    </row>
    <row r="1391" spans="6:6" x14ac:dyDescent="0.25">
      <c r="F1391"/>
    </row>
    <row r="1392" spans="6:6" x14ac:dyDescent="0.25">
      <c r="F1392"/>
    </row>
    <row r="1393" spans="6:6" x14ac:dyDescent="0.25">
      <c r="F1393"/>
    </row>
    <row r="1394" spans="6:6" x14ac:dyDescent="0.25">
      <c r="F1394"/>
    </row>
    <row r="1395" spans="6:6" x14ac:dyDescent="0.25">
      <c r="F1395"/>
    </row>
    <row r="1396" spans="6:6" x14ac:dyDescent="0.25">
      <c r="F1396"/>
    </row>
    <row r="1397" spans="6:6" x14ac:dyDescent="0.25">
      <c r="F1397"/>
    </row>
    <row r="1398" spans="6:6" x14ac:dyDescent="0.25">
      <c r="F1398"/>
    </row>
    <row r="1399" spans="6:6" x14ac:dyDescent="0.25">
      <c r="F1399"/>
    </row>
    <row r="1400" spans="6:6" x14ac:dyDescent="0.25">
      <c r="F1400"/>
    </row>
    <row r="1401" spans="6:6" x14ac:dyDescent="0.25">
      <c r="F1401"/>
    </row>
    <row r="1402" spans="6:6" x14ac:dyDescent="0.25">
      <c r="F1402"/>
    </row>
    <row r="1403" spans="6:6" x14ac:dyDescent="0.25">
      <c r="F1403"/>
    </row>
    <row r="1404" spans="6:6" x14ac:dyDescent="0.25">
      <c r="F1404"/>
    </row>
    <row r="1405" spans="6:6" x14ac:dyDescent="0.25">
      <c r="F1405"/>
    </row>
    <row r="1406" spans="6:6" x14ac:dyDescent="0.25">
      <c r="F1406"/>
    </row>
    <row r="1407" spans="6:6" x14ac:dyDescent="0.25">
      <c r="F1407"/>
    </row>
    <row r="1408" spans="6:6" x14ac:dyDescent="0.25">
      <c r="F1408"/>
    </row>
    <row r="1409" spans="6:6" x14ac:dyDescent="0.25">
      <c r="F1409"/>
    </row>
    <row r="1410" spans="6:6" x14ac:dyDescent="0.25">
      <c r="F1410"/>
    </row>
    <row r="1411" spans="6:6" x14ac:dyDescent="0.25">
      <c r="F1411"/>
    </row>
    <row r="1412" spans="6:6" x14ac:dyDescent="0.25">
      <c r="F1412"/>
    </row>
    <row r="1413" spans="6:6" x14ac:dyDescent="0.25">
      <c r="F1413"/>
    </row>
    <row r="1414" spans="6:6" x14ac:dyDescent="0.25">
      <c r="F1414"/>
    </row>
    <row r="1415" spans="6:6" x14ac:dyDescent="0.25">
      <c r="F1415"/>
    </row>
    <row r="1416" spans="6:6" x14ac:dyDescent="0.25">
      <c r="F1416"/>
    </row>
    <row r="1417" spans="6:6" x14ac:dyDescent="0.25">
      <c r="F1417"/>
    </row>
    <row r="1418" spans="6:6" x14ac:dyDescent="0.25">
      <c r="F1418"/>
    </row>
    <row r="1419" spans="6:6" x14ac:dyDescent="0.25">
      <c r="F1419"/>
    </row>
    <row r="1420" spans="6:6" x14ac:dyDescent="0.25">
      <c r="F1420"/>
    </row>
    <row r="1421" spans="6:6" x14ac:dyDescent="0.25">
      <c r="F1421"/>
    </row>
    <row r="1422" spans="6:6" x14ac:dyDescent="0.25">
      <c r="F1422"/>
    </row>
    <row r="1423" spans="6:6" x14ac:dyDescent="0.25">
      <c r="F1423"/>
    </row>
    <row r="1424" spans="6:6" x14ac:dyDescent="0.25">
      <c r="F1424"/>
    </row>
    <row r="1425" spans="6:6" x14ac:dyDescent="0.25">
      <c r="F1425"/>
    </row>
    <row r="1426" spans="6:6" x14ac:dyDescent="0.25">
      <c r="F1426"/>
    </row>
    <row r="1427" spans="6:6" x14ac:dyDescent="0.25">
      <c r="F1427"/>
    </row>
    <row r="1428" spans="6:6" x14ac:dyDescent="0.25">
      <c r="F1428"/>
    </row>
    <row r="1429" spans="6:6" x14ac:dyDescent="0.25">
      <c r="F1429"/>
    </row>
    <row r="1430" spans="6:6" x14ac:dyDescent="0.25">
      <c r="F1430"/>
    </row>
    <row r="1431" spans="6:6" x14ac:dyDescent="0.25">
      <c r="F1431"/>
    </row>
    <row r="1432" spans="6:6" x14ac:dyDescent="0.25">
      <c r="F1432"/>
    </row>
    <row r="1433" spans="6:6" x14ac:dyDescent="0.25">
      <c r="F1433"/>
    </row>
    <row r="1434" spans="6:6" x14ac:dyDescent="0.25">
      <c r="F1434"/>
    </row>
    <row r="1435" spans="6:6" x14ac:dyDescent="0.25">
      <c r="F1435"/>
    </row>
    <row r="1436" spans="6:6" x14ac:dyDescent="0.25">
      <c r="F1436"/>
    </row>
    <row r="1437" spans="6:6" x14ac:dyDescent="0.25">
      <c r="F1437"/>
    </row>
    <row r="1438" spans="6:6" x14ac:dyDescent="0.25">
      <c r="F1438"/>
    </row>
    <row r="1439" spans="6:6" x14ac:dyDescent="0.25">
      <c r="F1439"/>
    </row>
    <row r="1440" spans="6:6" x14ac:dyDescent="0.25">
      <c r="F1440"/>
    </row>
    <row r="1441" spans="6:6" x14ac:dyDescent="0.25">
      <c r="F1441"/>
    </row>
    <row r="1442" spans="6:6" x14ac:dyDescent="0.25">
      <c r="F1442"/>
    </row>
    <row r="1443" spans="6:6" x14ac:dyDescent="0.25">
      <c r="F1443"/>
    </row>
    <row r="1444" spans="6:6" x14ac:dyDescent="0.25">
      <c r="F1444"/>
    </row>
    <row r="1445" spans="6:6" x14ac:dyDescent="0.25">
      <c r="F1445"/>
    </row>
    <row r="1446" spans="6:6" x14ac:dyDescent="0.25">
      <c r="F1446"/>
    </row>
    <row r="1447" spans="6:6" x14ac:dyDescent="0.25">
      <c r="F1447"/>
    </row>
    <row r="1448" spans="6:6" x14ac:dyDescent="0.25">
      <c r="F1448"/>
    </row>
    <row r="1449" spans="6:6" x14ac:dyDescent="0.25">
      <c r="F1449"/>
    </row>
    <row r="1450" spans="6:6" x14ac:dyDescent="0.25">
      <c r="F1450"/>
    </row>
    <row r="1451" spans="6:6" x14ac:dyDescent="0.25">
      <c r="F1451"/>
    </row>
    <row r="1452" spans="6:6" x14ac:dyDescent="0.25">
      <c r="F1452"/>
    </row>
    <row r="1453" spans="6:6" x14ac:dyDescent="0.25">
      <c r="F1453"/>
    </row>
    <row r="1454" spans="6:6" x14ac:dyDescent="0.25">
      <c r="F1454"/>
    </row>
    <row r="1455" spans="6:6" x14ac:dyDescent="0.25">
      <c r="F1455"/>
    </row>
    <row r="1456" spans="6:6" x14ac:dyDescent="0.25">
      <c r="F1456"/>
    </row>
    <row r="1457" spans="6:6" x14ac:dyDescent="0.25">
      <c r="F1457"/>
    </row>
    <row r="1458" spans="6:6" x14ac:dyDescent="0.25">
      <c r="F1458"/>
    </row>
    <row r="1459" spans="6:6" x14ac:dyDescent="0.25">
      <c r="F1459"/>
    </row>
    <row r="1460" spans="6:6" x14ac:dyDescent="0.25">
      <c r="F1460"/>
    </row>
    <row r="1461" spans="6:6" x14ac:dyDescent="0.25">
      <c r="F1461"/>
    </row>
    <row r="1462" spans="6:6" x14ac:dyDescent="0.25">
      <c r="F1462"/>
    </row>
    <row r="1463" spans="6:6" x14ac:dyDescent="0.25">
      <c r="F1463"/>
    </row>
    <row r="1464" spans="6:6" x14ac:dyDescent="0.25">
      <c r="F1464"/>
    </row>
    <row r="1465" spans="6:6" x14ac:dyDescent="0.25">
      <c r="F1465"/>
    </row>
    <row r="1466" spans="6:6" x14ac:dyDescent="0.25">
      <c r="F1466"/>
    </row>
    <row r="1467" spans="6:6" x14ac:dyDescent="0.25">
      <c r="F1467"/>
    </row>
    <row r="1468" spans="6:6" x14ac:dyDescent="0.25">
      <c r="F1468"/>
    </row>
    <row r="1469" spans="6:6" x14ac:dyDescent="0.25">
      <c r="F1469"/>
    </row>
    <row r="1470" spans="6:6" x14ac:dyDescent="0.25">
      <c r="F1470"/>
    </row>
    <row r="1471" spans="6:6" x14ac:dyDescent="0.25">
      <c r="F1471"/>
    </row>
    <row r="1472" spans="6:6" x14ac:dyDescent="0.25">
      <c r="F1472"/>
    </row>
    <row r="1473" spans="6:6" x14ac:dyDescent="0.25">
      <c r="F1473"/>
    </row>
    <row r="1474" spans="6:6" x14ac:dyDescent="0.25">
      <c r="F1474"/>
    </row>
    <row r="1475" spans="6:6" x14ac:dyDescent="0.25">
      <c r="F1475"/>
    </row>
    <row r="1476" spans="6:6" x14ac:dyDescent="0.25">
      <c r="F1476"/>
    </row>
    <row r="1477" spans="6:6" x14ac:dyDescent="0.25">
      <c r="F1477"/>
    </row>
    <row r="1478" spans="6:6" x14ac:dyDescent="0.25">
      <c r="F1478"/>
    </row>
    <row r="1479" spans="6:6" x14ac:dyDescent="0.25">
      <c r="F1479"/>
    </row>
    <row r="1480" spans="6:6" x14ac:dyDescent="0.25">
      <c r="F1480"/>
    </row>
    <row r="1481" spans="6:6" x14ac:dyDescent="0.25">
      <c r="F1481"/>
    </row>
    <row r="1482" spans="6:6" x14ac:dyDescent="0.25">
      <c r="F1482"/>
    </row>
    <row r="1483" spans="6:6" x14ac:dyDescent="0.25">
      <c r="F1483"/>
    </row>
    <row r="1484" spans="6:6" x14ac:dyDescent="0.25">
      <c r="F1484"/>
    </row>
    <row r="1485" spans="6:6" x14ac:dyDescent="0.25">
      <c r="F1485"/>
    </row>
    <row r="1486" spans="6:6" x14ac:dyDescent="0.25">
      <c r="F1486"/>
    </row>
    <row r="1487" spans="6:6" x14ac:dyDescent="0.25">
      <c r="F1487"/>
    </row>
    <row r="1488" spans="6:6" x14ac:dyDescent="0.25">
      <c r="F1488"/>
    </row>
    <row r="1489" spans="6:6" x14ac:dyDescent="0.25">
      <c r="F1489"/>
    </row>
    <row r="1490" spans="6:6" x14ac:dyDescent="0.25">
      <c r="F1490"/>
    </row>
    <row r="1491" spans="6:6" x14ac:dyDescent="0.25">
      <c r="F1491"/>
    </row>
    <row r="1492" spans="6:6" x14ac:dyDescent="0.25">
      <c r="F1492"/>
    </row>
    <row r="1493" spans="6:6" x14ac:dyDescent="0.25">
      <c r="F1493"/>
    </row>
    <row r="1494" spans="6:6" x14ac:dyDescent="0.25">
      <c r="F1494"/>
    </row>
    <row r="1495" spans="6:6" x14ac:dyDescent="0.25">
      <c r="F1495"/>
    </row>
    <row r="1496" spans="6:6" x14ac:dyDescent="0.25">
      <c r="F1496"/>
    </row>
    <row r="1497" spans="6:6" x14ac:dyDescent="0.25">
      <c r="F1497"/>
    </row>
    <row r="1498" spans="6:6" x14ac:dyDescent="0.25">
      <c r="F1498"/>
    </row>
    <row r="1499" spans="6:6" x14ac:dyDescent="0.25">
      <c r="F1499"/>
    </row>
    <row r="1500" spans="6:6" x14ac:dyDescent="0.25">
      <c r="F1500"/>
    </row>
    <row r="1501" spans="6:6" x14ac:dyDescent="0.25">
      <c r="F1501"/>
    </row>
    <row r="1502" spans="6:6" x14ac:dyDescent="0.25">
      <c r="F1502"/>
    </row>
    <row r="1503" spans="6:6" x14ac:dyDescent="0.25">
      <c r="F1503"/>
    </row>
    <row r="1504" spans="6:6" x14ac:dyDescent="0.25">
      <c r="F1504"/>
    </row>
    <row r="1505" spans="6:6" x14ac:dyDescent="0.25">
      <c r="F1505"/>
    </row>
    <row r="1506" spans="6:6" x14ac:dyDescent="0.25">
      <c r="F1506"/>
    </row>
    <row r="1507" spans="6:6" x14ac:dyDescent="0.25">
      <c r="F1507"/>
    </row>
    <row r="1508" spans="6:6" x14ac:dyDescent="0.25">
      <c r="F1508"/>
    </row>
    <row r="1509" spans="6:6" x14ac:dyDescent="0.25">
      <c r="F1509"/>
    </row>
    <row r="1510" spans="6:6" x14ac:dyDescent="0.25">
      <c r="F1510"/>
    </row>
    <row r="1511" spans="6:6" x14ac:dyDescent="0.25">
      <c r="F1511"/>
    </row>
    <row r="1512" spans="6:6" x14ac:dyDescent="0.25">
      <c r="F1512"/>
    </row>
    <row r="1513" spans="6:6" x14ac:dyDescent="0.25">
      <c r="F1513"/>
    </row>
    <row r="1514" spans="6:6" x14ac:dyDescent="0.25">
      <c r="F1514"/>
    </row>
    <row r="1515" spans="6:6" x14ac:dyDescent="0.25">
      <c r="F1515"/>
    </row>
    <row r="1516" spans="6:6" x14ac:dyDescent="0.25">
      <c r="F1516"/>
    </row>
    <row r="1517" spans="6:6" x14ac:dyDescent="0.25">
      <c r="F1517"/>
    </row>
    <row r="1518" spans="6:6" x14ac:dyDescent="0.25">
      <c r="F1518"/>
    </row>
    <row r="1519" spans="6:6" x14ac:dyDescent="0.25">
      <c r="F1519"/>
    </row>
    <row r="1520" spans="6:6" x14ac:dyDescent="0.25">
      <c r="F1520"/>
    </row>
    <row r="1521" spans="6:6" x14ac:dyDescent="0.25">
      <c r="F1521"/>
    </row>
    <row r="1522" spans="6:6" x14ac:dyDescent="0.25">
      <c r="F1522"/>
    </row>
    <row r="1523" spans="6:6" x14ac:dyDescent="0.25">
      <c r="F1523"/>
    </row>
    <row r="1524" spans="6:6" x14ac:dyDescent="0.25">
      <c r="F1524"/>
    </row>
    <row r="1525" spans="6:6" x14ac:dyDescent="0.25">
      <c r="F1525"/>
    </row>
    <row r="1526" spans="6:6" x14ac:dyDescent="0.25">
      <c r="F1526"/>
    </row>
    <row r="1527" spans="6:6" x14ac:dyDescent="0.25">
      <c r="F1527"/>
    </row>
    <row r="1528" spans="6:6" x14ac:dyDescent="0.25">
      <c r="F1528"/>
    </row>
    <row r="1529" spans="6:6" x14ac:dyDescent="0.25">
      <c r="F1529"/>
    </row>
    <row r="1530" spans="6:6" x14ac:dyDescent="0.25">
      <c r="F1530"/>
    </row>
    <row r="1531" spans="6:6" x14ac:dyDescent="0.25">
      <c r="F1531"/>
    </row>
    <row r="1532" spans="6:6" x14ac:dyDescent="0.25">
      <c r="F1532"/>
    </row>
    <row r="1533" spans="6:6" x14ac:dyDescent="0.25">
      <c r="F1533"/>
    </row>
    <row r="1534" spans="6:6" x14ac:dyDescent="0.25">
      <c r="F1534"/>
    </row>
    <row r="1535" spans="6:6" x14ac:dyDescent="0.25">
      <c r="F1535"/>
    </row>
    <row r="1536" spans="6:6" x14ac:dyDescent="0.25">
      <c r="F1536"/>
    </row>
    <row r="1537" spans="6:6" x14ac:dyDescent="0.25">
      <c r="F1537"/>
    </row>
    <row r="1538" spans="6:6" x14ac:dyDescent="0.25">
      <c r="F1538"/>
    </row>
    <row r="1539" spans="6:6" x14ac:dyDescent="0.25">
      <c r="F1539"/>
    </row>
    <row r="1540" spans="6:6" x14ac:dyDescent="0.25">
      <c r="F1540"/>
    </row>
    <row r="1541" spans="6:6" x14ac:dyDescent="0.25">
      <c r="F1541"/>
    </row>
    <row r="1542" spans="6:6" x14ac:dyDescent="0.25">
      <c r="F1542"/>
    </row>
    <row r="1543" spans="6:6" x14ac:dyDescent="0.25">
      <c r="F1543"/>
    </row>
    <row r="1544" spans="6:6" x14ac:dyDescent="0.25">
      <c r="F1544"/>
    </row>
    <row r="1545" spans="6:6" x14ac:dyDescent="0.25">
      <c r="F1545"/>
    </row>
    <row r="1546" spans="6:6" x14ac:dyDescent="0.25">
      <c r="F1546"/>
    </row>
    <row r="1547" spans="6:6" x14ac:dyDescent="0.25">
      <c r="F1547"/>
    </row>
    <row r="1548" spans="6:6" x14ac:dyDescent="0.25">
      <c r="F1548"/>
    </row>
    <row r="1549" spans="6:6" x14ac:dyDescent="0.25">
      <c r="F1549"/>
    </row>
    <row r="1550" spans="6:6" x14ac:dyDescent="0.25">
      <c r="F1550"/>
    </row>
    <row r="1551" spans="6:6" x14ac:dyDescent="0.25">
      <c r="F1551"/>
    </row>
    <row r="1552" spans="6:6" x14ac:dyDescent="0.25">
      <c r="F1552"/>
    </row>
    <row r="1553" spans="6:6" x14ac:dyDescent="0.25">
      <c r="F1553"/>
    </row>
    <row r="1554" spans="6:6" x14ac:dyDescent="0.25">
      <c r="F1554"/>
    </row>
    <row r="1555" spans="6:6" x14ac:dyDescent="0.25">
      <c r="F1555"/>
    </row>
    <row r="1556" spans="6:6" x14ac:dyDescent="0.25">
      <c r="F1556"/>
    </row>
    <row r="1557" spans="6:6" x14ac:dyDescent="0.25">
      <c r="F1557"/>
    </row>
    <row r="1558" spans="6:6" x14ac:dyDescent="0.25">
      <c r="F1558"/>
    </row>
    <row r="1559" spans="6:6" x14ac:dyDescent="0.25">
      <c r="F1559"/>
    </row>
    <row r="1560" spans="6:6" x14ac:dyDescent="0.25">
      <c r="F1560"/>
    </row>
    <row r="1561" spans="6:6" x14ac:dyDescent="0.25">
      <c r="F1561"/>
    </row>
    <row r="1562" spans="6:6" x14ac:dyDescent="0.25">
      <c r="F1562"/>
    </row>
    <row r="1563" spans="6:6" x14ac:dyDescent="0.25">
      <c r="F1563"/>
    </row>
    <row r="1564" spans="6:6" x14ac:dyDescent="0.25">
      <c r="F1564"/>
    </row>
    <row r="1565" spans="6:6" x14ac:dyDescent="0.25">
      <c r="F1565"/>
    </row>
    <row r="1566" spans="6:6" x14ac:dyDescent="0.25">
      <c r="F1566"/>
    </row>
    <row r="1567" spans="6:6" x14ac:dyDescent="0.25">
      <c r="F1567"/>
    </row>
    <row r="1568" spans="6:6" x14ac:dyDescent="0.25">
      <c r="F1568"/>
    </row>
    <row r="1569" spans="6:6" x14ac:dyDescent="0.25">
      <c r="F1569"/>
    </row>
    <row r="1570" spans="6:6" x14ac:dyDescent="0.25">
      <c r="F1570"/>
    </row>
    <row r="1571" spans="6:6" x14ac:dyDescent="0.25">
      <c r="F1571"/>
    </row>
    <row r="1572" spans="6:6" x14ac:dyDescent="0.25">
      <c r="F1572"/>
    </row>
    <row r="1573" spans="6:6" x14ac:dyDescent="0.25">
      <c r="F1573"/>
    </row>
    <row r="1574" spans="6:6" x14ac:dyDescent="0.25">
      <c r="F1574"/>
    </row>
    <row r="1575" spans="6:6" x14ac:dyDescent="0.25">
      <c r="F1575"/>
    </row>
    <row r="1576" spans="6:6" x14ac:dyDescent="0.25">
      <c r="F1576"/>
    </row>
    <row r="1577" spans="6:6" x14ac:dyDescent="0.25">
      <c r="F1577"/>
    </row>
    <row r="1578" spans="6:6" x14ac:dyDescent="0.25">
      <c r="F1578"/>
    </row>
    <row r="1579" spans="6:6" x14ac:dyDescent="0.25">
      <c r="F1579"/>
    </row>
    <row r="1580" spans="6:6" x14ac:dyDescent="0.25">
      <c r="F1580"/>
    </row>
    <row r="1581" spans="6:6" x14ac:dyDescent="0.25">
      <c r="F1581"/>
    </row>
    <row r="1582" spans="6:6" x14ac:dyDescent="0.25">
      <c r="F1582"/>
    </row>
    <row r="1583" spans="6:6" x14ac:dyDescent="0.25">
      <c r="F1583"/>
    </row>
    <row r="1584" spans="6:6" x14ac:dyDescent="0.25">
      <c r="F1584"/>
    </row>
    <row r="1585" spans="6:6" x14ac:dyDescent="0.25">
      <c r="F1585"/>
    </row>
    <row r="1586" spans="6:6" x14ac:dyDescent="0.25">
      <c r="F1586"/>
    </row>
    <row r="1587" spans="6:6" x14ac:dyDescent="0.25">
      <c r="F1587"/>
    </row>
    <row r="1588" spans="6:6" x14ac:dyDescent="0.25">
      <c r="F1588"/>
    </row>
    <row r="1589" spans="6:6" x14ac:dyDescent="0.25">
      <c r="F1589"/>
    </row>
    <row r="1590" spans="6:6" x14ac:dyDescent="0.25">
      <c r="F1590"/>
    </row>
    <row r="1591" spans="6:6" x14ac:dyDescent="0.25">
      <c r="F1591"/>
    </row>
    <row r="1592" spans="6:6" x14ac:dyDescent="0.25">
      <c r="F1592"/>
    </row>
    <row r="1593" spans="6:6" x14ac:dyDescent="0.25">
      <c r="F1593"/>
    </row>
    <row r="1594" spans="6:6" x14ac:dyDescent="0.25">
      <c r="F1594"/>
    </row>
    <row r="1595" spans="6:6" x14ac:dyDescent="0.25">
      <c r="F1595"/>
    </row>
    <row r="1596" spans="6:6" x14ac:dyDescent="0.25">
      <c r="F1596"/>
    </row>
    <row r="1597" spans="6:6" x14ac:dyDescent="0.25">
      <c r="F1597"/>
    </row>
    <row r="1598" spans="6:6" x14ac:dyDescent="0.25">
      <c r="F1598"/>
    </row>
    <row r="1599" spans="6:6" x14ac:dyDescent="0.25">
      <c r="F1599"/>
    </row>
    <row r="1600" spans="6:6" x14ac:dyDescent="0.25">
      <c r="F1600"/>
    </row>
    <row r="1601" spans="6:6" x14ac:dyDescent="0.25">
      <c r="F1601"/>
    </row>
    <row r="1602" spans="6:6" x14ac:dyDescent="0.25">
      <c r="F1602"/>
    </row>
    <row r="1603" spans="6:6" x14ac:dyDescent="0.25">
      <c r="F1603"/>
    </row>
    <row r="1604" spans="6:6" x14ac:dyDescent="0.25">
      <c r="F1604"/>
    </row>
    <row r="1605" spans="6:6" x14ac:dyDescent="0.25">
      <c r="F1605"/>
    </row>
    <row r="1606" spans="6:6" x14ac:dyDescent="0.25">
      <c r="F1606"/>
    </row>
    <row r="1607" spans="6:6" x14ac:dyDescent="0.25">
      <c r="F1607"/>
    </row>
    <row r="1608" spans="6:6" x14ac:dyDescent="0.25">
      <c r="F1608"/>
    </row>
    <row r="1609" spans="6:6" x14ac:dyDescent="0.25">
      <c r="F1609"/>
    </row>
    <row r="1610" spans="6:6" x14ac:dyDescent="0.25">
      <c r="F1610"/>
    </row>
    <row r="1611" spans="6:6" x14ac:dyDescent="0.25">
      <c r="F1611"/>
    </row>
    <row r="1612" spans="6:6" x14ac:dyDescent="0.25">
      <c r="F1612"/>
    </row>
    <row r="1613" spans="6:6" x14ac:dyDescent="0.25">
      <c r="F1613"/>
    </row>
    <row r="1614" spans="6:6" x14ac:dyDescent="0.25">
      <c r="F1614"/>
    </row>
    <row r="1615" spans="6:6" x14ac:dyDescent="0.25">
      <c r="F1615"/>
    </row>
    <row r="1616" spans="6:6" x14ac:dyDescent="0.25">
      <c r="F1616"/>
    </row>
    <row r="1617" spans="6:6" x14ac:dyDescent="0.25">
      <c r="F1617"/>
    </row>
    <row r="1618" spans="6:6" x14ac:dyDescent="0.25">
      <c r="F1618"/>
    </row>
    <row r="1619" spans="6:6" x14ac:dyDescent="0.25">
      <c r="F1619"/>
    </row>
    <row r="1620" spans="6:6" x14ac:dyDescent="0.25">
      <c r="F1620"/>
    </row>
    <row r="1621" spans="6:6" x14ac:dyDescent="0.25">
      <c r="F1621"/>
    </row>
    <row r="1622" spans="6:6" x14ac:dyDescent="0.25">
      <c r="F1622"/>
    </row>
    <row r="1623" spans="6:6" x14ac:dyDescent="0.25">
      <c r="F1623"/>
    </row>
    <row r="1624" spans="6:6" x14ac:dyDescent="0.25">
      <c r="F1624"/>
    </row>
    <row r="1625" spans="6:6" x14ac:dyDescent="0.25">
      <c r="F1625"/>
    </row>
    <row r="1626" spans="6:6" x14ac:dyDescent="0.25">
      <c r="F1626"/>
    </row>
    <row r="1627" spans="6:6" x14ac:dyDescent="0.25">
      <c r="F1627"/>
    </row>
    <row r="1628" spans="6:6" x14ac:dyDescent="0.25">
      <c r="F1628"/>
    </row>
    <row r="1629" spans="6:6" x14ac:dyDescent="0.25">
      <c r="F1629"/>
    </row>
    <row r="1630" spans="6:6" x14ac:dyDescent="0.25">
      <c r="F1630"/>
    </row>
    <row r="1631" spans="6:6" x14ac:dyDescent="0.25">
      <c r="F1631"/>
    </row>
    <row r="1632" spans="6:6" x14ac:dyDescent="0.25">
      <c r="F1632"/>
    </row>
    <row r="1633" spans="6:6" x14ac:dyDescent="0.25">
      <c r="F1633"/>
    </row>
    <row r="1634" spans="6:6" x14ac:dyDescent="0.25">
      <c r="F1634"/>
    </row>
    <row r="1635" spans="6:6" x14ac:dyDescent="0.25">
      <c r="F1635"/>
    </row>
    <row r="1636" spans="6:6" x14ac:dyDescent="0.25">
      <c r="F1636"/>
    </row>
    <row r="1637" spans="6:6" x14ac:dyDescent="0.25">
      <c r="F1637"/>
    </row>
    <row r="1638" spans="6:6" x14ac:dyDescent="0.25">
      <c r="F1638"/>
    </row>
    <row r="1639" spans="6:6" x14ac:dyDescent="0.25">
      <c r="F1639"/>
    </row>
    <row r="1640" spans="6:6" x14ac:dyDescent="0.25">
      <c r="F1640"/>
    </row>
    <row r="1641" spans="6:6" x14ac:dyDescent="0.25">
      <c r="F1641"/>
    </row>
    <row r="1642" spans="6:6" x14ac:dyDescent="0.25">
      <c r="F1642"/>
    </row>
    <row r="1643" spans="6:6" x14ac:dyDescent="0.25">
      <c r="F1643"/>
    </row>
    <row r="1644" spans="6:6" x14ac:dyDescent="0.25">
      <c r="F1644"/>
    </row>
    <row r="1645" spans="6:6" x14ac:dyDescent="0.25">
      <c r="F1645"/>
    </row>
    <row r="1646" spans="6:6" x14ac:dyDescent="0.25">
      <c r="F1646"/>
    </row>
    <row r="1647" spans="6:6" x14ac:dyDescent="0.25">
      <c r="F1647"/>
    </row>
    <row r="1648" spans="6:6" x14ac:dyDescent="0.25">
      <c r="F1648"/>
    </row>
    <row r="1649" spans="6:6" x14ac:dyDescent="0.25">
      <c r="F1649"/>
    </row>
    <row r="1650" spans="6:6" x14ac:dyDescent="0.25">
      <c r="F1650"/>
    </row>
    <row r="1651" spans="6:6" x14ac:dyDescent="0.25">
      <c r="F1651"/>
    </row>
    <row r="1652" spans="6:6" x14ac:dyDescent="0.25">
      <c r="F1652"/>
    </row>
    <row r="1653" spans="6:6" x14ac:dyDescent="0.25">
      <c r="F1653"/>
    </row>
    <row r="1654" spans="6:6" x14ac:dyDescent="0.25">
      <c r="F1654"/>
    </row>
    <row r="1655" spans="6:6" x14ac:dyDescent="0.25">
      <c r="F1655"/>
    </row>
    <row r="1656" spans="6:6" x14ac:dyDescent="0.25">
      <c r="F1656"/>
    </row>
    <row r="1657" spans="6:6" x14ac:dyDescent="0.25">
      <c r="F1657"/>
    </row>
    <row r="1658" spans="6:6" x14ac:dyDescent="0.25">
      <c r="F1658"/>
    </row>
    <row r="1659" spans="6:6" x14ac:dyDescent="0.25">
      <c r="F1659"/>
    </row>
    <row r="1660" spans="6:6" x14ac:dyDescent="0.25">
      <c r="F1660"/>
    </row>
    <row r="1661" spans="6:6" x14ac:dyDescent="0.25">
      <c r="F1661"/>
    </row>
    <row r="1662" spans="6:6" x14ac:dyDescent="0.25">
      <c r="F1662"/>
    </row>
    <row r="1663" spans="6:6" x14ac:dyDescent="0.25">
      <c r="F1663"/>
    </row>
    <row r="1664" spans="6:6" x14ac:dyDescent="0.25">
      <c r="F1664"/>
    </row>
    <row r="1665" spans="6:6" x14ac:dyDescent="0.25">
      <c r="F1665"/>
    </row>
    <row r="1666" spans="6:6" x14ac:dyDescent="0.25">
      <c r="F1666"/>
    </row>
    <row r="1667" spans="6:6" x14ac:dyDescent="0.25">
      <c r="F1667"/>
    </row>
    <row r="1668" spans="6:6" x14ac:dyDescent="0.25">
      <c r="F1668"/>
    </row>
    <row r="1669" spans="6:6" x14ac:dyDescent="0.25">
      <c r="F1669"/>
    </row>
    <row r="1670" spans="6:6" x14ac:dyDescent="0.25">
      <c r="F1670"/>
    </row>
    <row r="1671" spans="6:6" x14ac:dyDescent="0.25">
      <c r="F1671"/>
    </row>
    <row r="1672" spans="6:6" x14ac:dyDescent="0.25">
      <c r="F1672"/>
    </row>
    <row r="1673" spans="6:6" x14ac:dyDescent="0.25">
      <c r="F1673"/>
    </row>
    <row r="1674" spans="6:6" x14ac:dyDescent="0.25">
      <c r="F1674"/>
    </row>
    <row r="1675" spans="6:6" x14ac:dyDescent="0.25">
      <c r="F1675"/>
    </row>
    <row r="1676" spans="6:6" x14ac:dyDescent="0.25">
      <c r="F1676"/>
    </row>
    <row r="1677" spans="6:6" x14ac:dyDescent="0.25">
      <c r="F1677"/>
    </row>
    <row r="1678" spans="6:6" x14ac:dyDescent="0.25">
      <c r="F1678"/>
    </row>
    <row r="1679" spans="6:6" x14ac:dyDescent="0.25">
      <c r="F1679"/>
    </row>
    <row r="1680" spans="6:6" x14ac:dyDescent="0.25">
      <c r="F1680"/>
    </row>
    <row r="1681" spans="6:6" x14ac:dyDescent="0.25">
      <c r="F1681"/>
    </row>
    <row r="1682" spans="6:6" x14ac:dyDescent="0.25">
      <c r="F1682"/>
    </row>
    <row r="1683" spans="6:6" x14ac:dyDescent="0.25">
      <c r="F1683"/>
    </row>
    <row r="1684" spans="6:6" x14ac:dyDescent="0.25">
      <c r="F1684"/>
    </row>
    <row r="1685" spans="6:6" x14ac:dyDescent="0.25">
      <c r="F1685"/>
    </row>
    <row r="1686" spans="6:6" x14ac:dyDescent="0.25">
      <c r="F1686"/>
    </row>
    <row r="1687" spans="6:6" x14ac:dyDescent="0.25">
      <c r="F1687"/>
    </row>
    <row r="1688" spans="6:6" x14ac:dyDescent="0.25">
      <c r="F1688"/>
    </row>
    <row r="1689" spans="6:6" x14ac:dyDescent="0.25">
      <c r="F1689"/>
    </row>
    <row r="1690" spans="6:6" x14ac:dyDescent="0.25">
      <c r="F1690"/>
    </row>
    <row r="1691" spans="6:6" x14ac:dyDescent="0.25">
      <c r="F1691"/>
    </row>
    <row r="1692" spans="6:6" x14ac:dyDescent="0.25">
      <c r="F1692"/>
    </row>
    <row r="1693" spans="6:6" x14ac:dyDescent="0.25">
      <c r="F1693"/>
    </row>
    <row r="1694" spans="6:6" x14ac:dyDescent="0.25">
      <c r="F1694"/>
    </row>
    <row r="1695" spans="6:6" x14ac:dyDescent="0.25">
      <c r="F1695"/>
    </row>
    <row r="1696" spans="6:6" x14ac:dyDescent="0.25">
      <c r="F1696"/>
    </row>
    <row r="1697" spans="6:6" x14ac:dyDescent="0.25">
      <c r="F1697"/>
    </row>
    <row r="1698" spans="6:6" x14ac:dyDescent="0.25">
      <c r="F1698"/>
    </row>
    <row r="1699" spans="6:6" x14ac:dyDescent="0.25">
      <c r="F1699"/>
    </row>
    <row r="1700" spans="6:6" x14ac:dyDescent="0.25">
      <c r="F1700"/>
    </row>
    <row r="1701" spans="6:6" x14ac:dyDescent="0.25">
      <c r="F1701"/>
    </row>
    <row r="1702" spans="6:6" x14ac:dyDescent="0.25">
      <c r="F1702"/>
    </row>
    <row r="1703" spans="6:6" x14ac:dyDescent="0.25">
      <c r="F1703"/>
    </row>
    <row r="1704" spans="6:6" x14ac:dyDescent="0.25">
      <c r="F1704"/>
    </row>
    <row r="1705" spans="6:6" x14ac:dyDescent="0.25">
      <c r="F1705"/>
    </row>
    <row r="1706" spans="6:6" x14ac:dyDescent="0.25">
      <c r="F1706"/>
    </row>
    <row r="1707" spans="6:6" x14ac:dyDescent="0.25">
      <c r="F1707"/>
    </row>
    <row r="1708" spans="6:6" x14ac:dyDescent="0.25">
      <c r="F1708"/>
    </row>
    <row r="1709" spans="6:6" x14ac:dyDescent="0.25">
      <c r="F1709"/>
    </row>
    <row r="1710" spans="6:6" x14ac:dyDescent="0.25">
      <c r="F1710"/>
    </row>
    <row r="1711" spans="6:6" x14ac:dyDescent="0.25">
      <c r="F1711"/>
    </row>
    <row r="1712" spans="6:6" x14ac:dyDescent="0.25">
      <c r="F1712"/>
    </row>
    <row r="1713" spans="6:6" x14ac:dyDescent="0.25">
      <c r="F1713"/>
    </row>
    <row r="1714" spans="6:6" x14ac:dyDescent="0.25">
      <c r="F1714"/>
    </row>
    <row r="1715" spans="6:6" x14ac:dyDescent="0.25">
      <c r="F1715"/>
    </row>
    <row r="1716" spans="6:6" x14ac:dyDescent="0.25">
      <c r="F1716"/>
    </row>
    <row r="1717" spans="6:6" x14ac:dyDescent="0.25">
      <c r="F1717"/>
    </row>
    <row r="1718" spans="6:6" x14ac:dyDescent="0.25">
      <c r="F1718"/>
    </row>
    <row r="1719" spans="6:6" x14ac:dyDescent="0.25">
      <c r="F1719"/>
    </row>
    <row r="1720" spans="6:6" x14ac:dyDescent="0.25">
      <c r="F1720"/>
    </row>
    <row r="1721" spans="6:6" x14ac:dyDescent="0.25">
      <c r="F1721"/>
    </row>
    <row r="1722" spans="6:6" x14ac:dyDescent="0.25">
      <c r="F1722"/>
    </row>
    <row r="1723" spans="6:6" x14ac:dyDescent="0.25">
      <c r="F1723"/>
    </row>
    <row r="1724" spans="6:6" x14ac:dyDescent="0.25">
      <c r="F1724"/>
    </row>
    <row r="1725" spans="6:6" x14ac:dyDescent="0.25">
      <c r="F1725"/>
    </row>
    <row r="1726" spans="6:6" x14ac:dyDescent="0.25">
      <c r="F1726"/>
    </row>
    <row r="1727" spans="6:6" x14ac:dyDescent="0.25">
      <c r="F1727"/>
    </row>
    <row r="1728" spans="6:6" x14ac:dyDescent="0.25">
      <c r="F1728"/>
    </row>
    <row r="1729" spans="6:6" x14ac:dyDescent="0.25">
      <c r="F1729"/>
    </row>
    <row r="1730" spans="6:6" x14ac:dyDescent="0.25">
      <c r="F1730"/>
    </row>
    <row r="1731" spans="6:6" x14ac:dyDescent="0.25">
      <c r="F1731"/>
    </row>
    <row r="1732" spans="6:6" x14ac:dyDescent="0.25">
      <c r="F1732"/>
    </row>
    <row r="1733" spans="6:6" x14ac:dyDescent="0.25">
      <c r="F1733"/>
    </row>
    <row r="1734" spans="6:6" x14ac:dyDescent="0.25">
      <c r="F1734"/>
    </row>
    <row r="1735" spans="6:6" x14ac:dyDescent="0.25">
      <c r="F1735"/>
    </row>
    <row r="1736" spans="6:6" x14ac:dyDescent="0.25">
      <c r="F1736"/>
    </row>
    <row r="1737" spans="6:6" x14ac:dyDescent="0.25">
      <c r="F1737"/>
    </row>
    <row r="1738" spans="6:6" x14ac:dyDescent="0.25">
      <c r="F1738"/>
    </row>
    <row r="1739" spans="6:6" x14ac:dyDescent="0.25">
      <c r="F1739"/>
    </row>
    <row r="1740" spans="6:6" x14ac:dyDescent="0.25">
      <c r="F1740"/>
    </row>
    <row r="1741" spans="6:6" x14ac:dyDescent="0.25">
      <c r="F1741"/>
    </row>
    <row r="1742" spans="6:6" x14ac:dyDescent="0.25">
      <c r="F1742"/>
    </row>
    <row r="1743" spans="6:6" x14ac:dyDescent="0.25">
      <c r="F1743"/>
    </row>
    <row r="1744" spans="6:6" x14ac:dyDescent="0.25">
      <c r="F1744"/>
    </row>
    <row r="1745" spans="6:6" x14ac:dyDescent="0.25">
      <c r="F1745"/>
    </row>
    <row r="1746" spans="6:6" x14ac:dyDescent="0.25">
      <c r="F1746"/>
    </row>
    <row r="1747" spans="6:6" x14ac:dyDescent="0.25">
      <c r="F1747"/>
    </row>
    <row r="1748" spans="6:6" x14ac:dyDescent="0.25">
      <c r="F1748"/>
    </row>
    <row r="1749" spans="6:6" x14ac:dyDescent="0.25">
      <c r="F1749"/>
    </row>
    <row r="1750" spans="6:6" x14ac:dyDescent="0.25">
      <c r="F1750"/>
    </row>
    <row r="1751" spans="6:6" x14ac:dyDescent="0.25">
      <c r="F1751"/>
    </row>
    <row r="1752" spans="6:6" x14ac:dyDescent="0.25">
      <c r="F1752"/>
    </row>
    <row r="1753" spans="6:6" x14ac:dyDescent="0.25">
      <c r="F1753"/>
    </row>
    <row r="1754" spans="6:6" x14ac:dyDescent="0.25">
      <c r="F1754"/>
    </row>
    <row r="1755" spans="6:6" x14ac:dyDescent="0.25">
      <c r="F1755"/>
    </row>
    <row r="1756" spans="6:6" x14ac:dyDescent="0.25">
      <c r="F1756"/>
    </row>
    <row r="1757" spans="6:6" x14ac:dyDescent="0.25">
      <c r="F1757"/>
    </row>
    <row r="1758" spans="6:6" x14ac:dyDescent="0.25">
      <c r="F1758"/>
    </row>
    <row r="1759" spans="6:6" x14ac:dyDescent="0.25">
      <c r="F1759"/>
    </row>
    <row r="1760" spans="6:6" x14ac:dyDescent="0.25">
      <c r="F1760"/>
    </row>
    <row r="1761" spans="6:6" x14ac:dyDescent="0.25">
      <c r="F1761"/>
    </row>
    <row r="1762" spans="6:6" x14ac:dyDescent="0.25">
      <c r="F1762"/>
    </row>
    <row r="1763" spans="6:6" x14ac:dyDescent="0.25">
      <c r="F1763"/>
    </row>
    <row r="1764" spans="6:6" x14ac:dyDescent="0.25">
      <c r="F1764"/>
    </row>
    <row r="1765" spans="6:6" x14ac:dyDescent="0.25">
      <c r="F1765"/>
    </row>
    <row r="1766" spans="6:6" x14ac:dyDescent="0.25">
      <c r="F1766"/>
    </row>
    <row r="1767" spans="6:6" x14ac:dyDescent="0.25">
      <c r="F1767"/>
    </row>
    <row r="1768" spans="6:6" x14ac:dyDescent="0.25">
      <c r="F1768"/>
    </row>
    <row r="1769" spans="6:6" x14ac:dyDescent="0.25">
      <c r="F1769"/>
    </row>
    <row r="1770" spans="6:6" x14ac:dyDescent="0.25">
      <c r="F1770"/>
    </row>
    <row r="1771" spans="6:6" x14ac:dyDescent="0.25">
      <c r="F1771"/>
    </row>
    <row r="1772" spans="6:6" x14ac:dyDescent="0.25">
      <c r="F1772"/>
    </row>
    <row r="1773" spans="6:6" x14ac:dyDescent="0.25">
      <c r="F1773"/>
    </row>
    <row r="1774" spans="6:6" x14ac:dyDescent="0.25">
      <c r="F1774"/>
    </row>
    <row r="1775" spans="6:6" x14ac:dyDescent="0.25">
      <c r="F1775"/>
    </row>
    <row r="1776" spans="6:6" x14ac:dyDescent="0.25">
      <c r="F1776"/>
    </row>
    <row r="1777" spans="6:6" x14ac:dyDescent="0.25">
      <c r="F1777"/>
    </row>
    <row r="1778" spans="6:6" x14ac:dyDescent="0.25">
      <c r="F1778"/>
    </row>
    <row r="1779" spans="6:6" x14ac:dyDescent="0.25">
      <c r="F1779"/>
    </row>
    <row r="1780" spans="6:6" x14ac:dyDescent="0.25">
      <c r="F1780"/>
    </row>
    <row r="1781" spans="6:6" x14ac:dyDescent="0.25">
      <c r="F1781"/>
    </row>
    <row r="1782" spans="6:6" x14ac:dyDescent="0.25">
      <c r="F1782"/>
    </row>
    <row r="1783" spans="6:6" x14ac:dyDescent="0.25">
      <c r="F1783"/>
    </row>
    <row r="1784" spans="6:6" x14ac:dyDescent="0.25">
      <c r="F1784"/>
    </row>
    <row r="1785" spans="6:6" x14ac:dyDescent="0.25">
      <c r="F1785"/>
    </row>
    <row r="1786" spans="6:6" x14ac:dyDescent="0.25">
      <c r="F1786"/>
    </row>
    <row r="1787" spans="6:6" x14ac:dyDescent="0.25">
      <c r="F1787"/>
    </row>
    <row r="1788" spans="6:6" x14ac:dyDescent="0.25">
      <c r="F1788"/>
    </row>
    <row r="1789" spans="6:6" x14ac:dyDescent="0.25">
      <c r="F1789"/>
    </row>
    <row r="1790" spans="6:6" x14ac:dyDescent="0.25">
      <c r="F1790"/>
    </row>
    <row r="1791" spans="6:6" x14ac:dyDescent="0.25">
      <c r="F1791"/>
    </row>
    <row r="1792" spans="6:6" x14ac:dyDescent="0.25">
      <c r="F1792"/>
    </row>
    <row r="1793" spans="6:6" x14ac:dyDescent="0.25">
      <c r="F1793"/>
    </row>
    <row r="1794" spans="6:6" x14ac:dyDescent="0.25">
      <c r="F1794"/>
    </row>
    <row r="1795" spans="6:6" x14ac:dyDescent="0.25">
      <c r="F1795"/>
    </row>
    <row r="1796" spans="6:6" x14ac:dyDescent="0.25">
      <c r="F1796"/>
    </row>
    <row r="1797" spans="6:6" x14ac:dyDescent="0.25">
      <c r="F1797"/>
    </row>
    <row r="1798" spans="6:6" x14ac:dyDescent="0.25">
      <c r="F1798"/>
    </row>
    <row r="1799" spans="6:6" x14ac:dyDescent="0.25">
      <c r="F1799"/>
    </row>
    <row r="1800" spans="6:6" x14ac:dyDescent="0.25">
      <c r="F1800"/>
    </row>
    <row r="1801" spans="6:6" x14ac:dyDescent="0.25">
      <c r="F1801"/>
    </row>
    <row r="1802" spans="6:6" x14ac:dyDescent="0.25">
      <c r="F1802"/>
    </row>
    <row r="1803" spans="6:6" x14ac:dyDescent="0.25">
      <c r="F1803"/>
    </row>
    <row r="1804" spans="6:6" x14ac:dyDescent="0.25">
      <c r="F1804"/>
    </row>
    <row r="1805" spans="6:6" x14ac:dyDescent="0.25">
      <c r="F1805"/>
    </row>
    <row r="1806" spans="6:6" x14ac:dyDescent="0.25">
      <c r="F1806"/>
    </row>
    <row r="1807" spans="6:6" x14ac:dyDescent="0.25">
      <c r="F1807"/>
    </row>
    <row r="1808" spans="6:6" x14ac:dyDescent="0.25">
      <c r="F1808"/>
    </row>
    <row r="1809" spans="6:6" x14ac:dyDescent="0.25">
      <c r="F1809"/>
    </row>
    <row r="1810" spans="6:6" x14ac:dyDescent="0.25">
      <c r="F1810"/>
    </row>
    <row r="1811" spans="6:6" x14ac:dyDescent="0.25">
      <c r="F1811"/>
    </row>
    <row r="1812" spans="6:6" x14ac:dyDescent="0.25">
      <c r="F1812"/>
    </row>
    <row r="1813" spans="6:6" x14ac:dyDescent="0.25">
      <c r="F1813"/>
    </row>
    <row r="1814" spans="6:6" x14ac:dyDescent="0.25">
      <c r="F1814"/>
    </row>
    <row r="1815" spans="6:6" x14ac:dyDescent="0.25">
      <c r="F1815"/>
    </row>
    <row r="1816" spans="6:6" x14ac:dyDescent="0.25">
      <c r="F1816"/>
    </row>
    <row r="1817" spans="6:6" x14ac:dyDescent="0.25">
      <c r="F1817"/>
    </row>
    <row r="1818" spans="6:6" x14ac:dyDescent="0.25">
      <c r="F1818"/>
    </row>
    <row r="1819" spans="6:6" x14ac:dyDescent="0.25">
      <c r="F1819"/>
    </row>
    <row r="1820" spans="6:6" x14ac:dyDescent="0.25">
      <c r="F1820"/>
    </row>
    <row r="1821" spans="6:6" x14ac:dyDescent="0.25">
      <c r="F1821"/>
    </row>
    <row r="1822" spans="6:6" x14ac:dyDescent="0.25">
      <c r="F1822"/>
    </row>
    <row r="1823" spans="6:6" x14ac:dyDescent="0.25">
      <c r="F1823"/>
    </row>
    <row r="1824" spans="6:6" x14ac:dyDescent="0.25">
      <c r="F1824"/>
    </row>
    <row r="1825" spans="6:6" x14ac:dyDescent="0.25">
      <c r="F1825"/>
    </row>
    <row r="1826" spans="6:6" x14ac:dyDescent="0.25">
      <c r="F1826"/>
    </row>
    <row r="1827" spans="6:6" x14ac:dyDescent="0.25">
      <c r="F1827"/>
    </row>
    <row r="1828" spans="6:6" x14ac:dyDescent="0.25">
      <c r="F1828"/>
    </row>
    <row r="1829" spans="6:6" x14ac:dyDescent="0.25">
      <c r="F1829"/>
    </row>
    <row r="1830" spans="6:6" x14ac:dyDescent="0.25">
      <c r="F1830"/>
    </row>
    <row r="1831" spans="6:6" x14ac:dyDescent="0.25">
      <c r="F1831"/>
    </row>
    <row r="1832" spans="6:6" x14ac:dyDescent="0.25">
      <c r="F1832"/>
    </row>
    <row r="1833" spans="6:6" x14ac:dyDescent="0.25">
      <c r="F1833"/>
    </row>
    <row r="1834" spans="6:6" x14ac:dyDescent="0.25">
      <c r="F1834"/>
    </row>
    <row r="1835" spans="6:6" x14ac:dyDescent="0.25">
      <c r="F1835"/>
    </row>
    <row r="1836" spans="6:6" x14ac:dyDescent="0.25">
      <c r="F1836"/>
    </row>
    <row r="1837" spans="6:6" x14ac:dyDescent="0.25">
      <c r="F1837"/>
    </row>
    <row r="1838" spans="6:6" x14ac:dyDescent="0.25">
      <c r="F1838"/>
    </row>
    <row r="1839" spans="6:6" x14ac:dyDescent="0.25">
      <c r="F1839"/>
    </row>
    <row r="1840" spans="6:6" x14ac:dyDescent="0.25">
      <c r="F1840"/>
    </row>
    <row r="1841" spans="6:6" x14ac:dyDescent="0.25">
      <c r="F1841"/>
    </row>
    <row r="1842" spans="6:6" x14ac:dyDescent="0.25">
      <c r="F1842"/>
    </row>
    <row r="1843" spans="6:6" x14ac:dyDescent="0.25">
      <c r="F1843"/>
    </row>
    <row r="1844" spans="6:6" x14ac:dyDescent="0.25">
      <c r="F1844"/>
    </row>
    <row r="1845" spans="6:6" x14ac:dyDescent="0.25">
      <c r="F1845"/>
    </row>
    <row r="1846" spans="6:6" x14ac:dyDescent="0.25">
      <c r="F1846"/>
    </row>
    <row r="1847" spans="6:6" x14ac:dyDescent="0.25">
      <c r="F1847"/>
    </row>
    <row r="1848" spans="6:6" x14ac:dyDescent="0.25">
      <c r="F1848"/>
    </row>
    <row r="1849" spans="6:6" x14ac:dyDescent="0.25">
      <c r="F1849"/>
    </row>
    <row r="1850" spans="6:6" x14ac:dyDescent="0.25">
      <c r="F1850"/>
    </row>
    <row r="1851" spans="6:6" x14ac:dyDescent="0.25">
      <c r="F1851"/>
    </row>
    <row r="1852" spans="6:6" x14ac:dyDescent="0.25">
      <c r="F1852"/>
    </row>
    <row r="1853" spans="6:6" x14ac:dyDescent="0.25">
      <c r="F1853"/>
    </row>
    <row r="1854" spans="6:6" x14ac:dyDescent="0.25">
      <c r="F1854"/>
    </row>
    <row r="1855" spans="6:6" x14ac:dyDescent="0.25">
      <c r="F1855"/>
    </row>
    <row r="1856" spans="6:6" x14ac:dyDescent="0.25">
      <c r="F1856"/>
    </row>
    <row r="1857" spans="6:6" x14ac:dyDescent="0.25">
      <c r="F1857"/>
    </row>
    <row r="1858" spans="6:6" x14ac:dyDescent="0.25">
      <c r="F1858"/>
    </row>
    <row r="1859" spans="6:6" x14ac:dyDescent="0.25">
      <c r="F1859"/>
    </row>
    <row r="1860" spans="6:6" x14ac:dyDescent="0.25">
      <c r="F1860"/>
    </row>
    <row r="1861" spans="6:6" x14ac:dyDescent="0.25">
      <c r="F1861"/>
    </row>
    <row r="1862" spans="6:6" x14ac:dyDescent="0.25">
      <c r="F1862"/>
    </row>
    <row r="1863" spans="6:6" x14ac:dyDescent="0.25">
      <c r="F1863"/>
    </row>
    <row r="1864" spans="6:6" x14ac:dyDescent="0.25">
      <c r="F1864"/>
    </row>
    <row r="1865" spans="6:6" x14ac:dyDescent="0.25">
      <c r="F1865"/>
    </row>
    <row r="1866" spans="6:6" x14ac:dyDescent="0.25">
      <c r="F1866"/>
    </row>
    <row r="1867" spans="6:6" x14ac:dyDescent="0.25">
      <c r="F1867"/>
    </row>
    <row r="1868" spans="6:6" x14ac:dyDescent="0.25">
      <c r="F1868"/>
    </row>
    <row r="1869" spans="6:6" x14ac:dyDescent="0.25">
      <c r="F1869"/>
    </row>
    <row r="1870" spans="6:6" x14ac:dyDescent="0.25">
      <c r="F1870"/>
    </row>
    <row r="1871" spans="6:6" x14ac:dyDescent="0.25">
      <c r="F1871"/>
    </row>
    <row r="1872" spans="6:6" x14ac:dyDescent="0.25">
      <c r="F1872"/>
    </row>
    <row r="1873" spans="6:6" x14ac:dyDescent="0.25">
      <c r="F1873"/>
    </row>
    <row r="1874" spans="6:6" x14ac:dyDescent="0.25">
      <c r="F1874"/>
    </row>
    <row r="1875" spans="6:6" x14ac:dyDescent="0.25">
      <c r="F1875"/>
    </row>
    <row r="1876" spans="6:6" x14ac:dyDescent="0.25">
      <c r="F1876"/>
    </row>
    <row r="1877" spans="6:6" x14ac:dyDescent="0.25">
      <c r="F1877"/>
    </row>
    <row r="1878" spans="6:6" x14ac:dyDescent="0.25">
      <c r="F1878"/>
    </row>
    <row r="1879" spans="6:6" x14ac:dyDescent="0.25">
      <c r="F1879"/>
    </row>
    <row r="1880" spans="6:6" x14ac:dyDescent="0.25">
      <c r="F1880"/>
    </row>
    <row r="1881" spans="6:6" x14ac:dyDescent="0.25">
      <c r="F1881"/>
    </row>
    <row r="1882" spans="6:6" x14ac:dyDescent="0.25">
      <c r="F1882"/>
    </row>
    <row r="1883" spans="6:6" x14ac:dyDescent="0.25">
      <c r="F1883"/>
    </row>
    <row r="1884" spans="6:6" x14ac:dyDescent="0.25">
      <c r="F1884"/>
    </row>
    <row r="1885" spans="6:6" x14ac:dyDescent="0.25">
      <c r="F1885"/>
    </row>
    <row r="1886" spans="6:6" x14ac:dyDescent="0.25">
      <c r="F1886"/>
    </row>
    <row r="1887" spans="6:6" x14ac:dyDescent="0.25">
      <c r="F1887"/>
    </row>
    <row r="1888" spans="6:6" x14ac:dyDescent="0.25">
      <c r="F1888"/>
    </row>
    <row r="1889" spans="6:6" x14ac:dyDescent="0.25">
      <c r="F1889"/>
    </row>
    <row r="1890" spans="6:6" x14ac:dyDescent="0.25">
      <c r="F1890"/>
    </row>
    <row r="1891" spans="6:6" x14ac:dyDescent="0.25">
      <c r="F1891"/>
    </row>
    <row r="1892" spans="6:6" x14ac:dyDescent="0.25">
      <c r="F1892"/>
    </row>
    <row r="1893" spans="6:6" x14ac:dyDescent="0.25">
      <c r="F1893"/>
    </row>
    <row r="1894" spans="6:6" x14ac:dyDescent="0.25">
      <c r="F1894"/>
    </row>
    <row r="1895" spans="6:6" x14ac:dyDescent="0.25">
      <c r="F1895"/>
    </row>
    <row r="1896" spans="6:6" x14ac:dyDescent="0.25">
      <c r="F1896"/>
    </row>
    <row r="1897" spans="6:6" x14ac:dyDescent="0.25">
      <c r="F1897"/>
    </row>
    <row r="1898" spans="6:6" x14ac:dyDescent="0.25">
      <c r="F1898"/>
    </row>
    <row r="1899" spans="6:6" x14ac:dyDescent="0.25">
      <c r="F1899"/>
    </row>
    <row r="1900" spans="6:6" x14ac:dyDescent="0.25">
      <c r="F1900"/>
    </row>
    <row r="1901" spans="6:6" x14ac:dyDescent="0.25">
      <c r="F1901"/>
    </row>
    <row r="1902" spans="6:6" x14ac:dyDescent="0.25">
      <c r="F1902"/>
    </row>
    <row r="1903" spans="6:6" x14ac:dyDescent="0.25">
      <c r="F1903"/>
    </row>
    <row r="1904" spans="6:6" x14ac:dyDescent="0.25">
      <c r="F1904"/>
    </row>
    <row r="1905" spans="6:6" x14ac:dyDescent="0.25">
      <c r="F1905"/>
    </row>
    <row r="1906" spans="6:6" x14ac:dyDescent="0.25">
      <c r="F1906"/>
    </row>
    <row r="1907" spans="6:6" x14ac:dyDescent="0.25">
      <c r="F1907"/>
    </row>
    <row r="1908" spans="6:6" x14ac:dyDescent="0.25">
      <c r="F1908"/>
    </row>
    <row r="1909" spans="6:6" x14ac:dyDescent="0.25">
      <c r="F1909"/>
    </row>
    <row r="1910" spans="6:6" x14ac:dyDescent="0.25">
      <c r="F1910"/>
    </row>
    <row r="1911" spans="6:6" x14ac:dyDescent="0.25">
      <c r="F1911"/>
    </row>
    <row r="1912" spans="6:6" x14ac:dyDescent="0.25">
      <c r="F1912"/>
    </row>
    <row r="1913" spans="6:6" x14ac:dyDescent="0.25">
      <c r="F1913"/>
    </row>
    <row r="1914" spans="6:6" x14ac:dyDescent="0.25">
      <c r="F1914"/>
    </row>
    <row r="1915" spans="6:6" x14ac:dyDescent="0.25">
      <c r="F1915"/>
    </row>
    <row r="1916" spans="6:6" x14ac:dyDescent="0.25">
      <c r="F1916"/>
    </row>
    <row r="1917" spans="6:6" x14ac:dyDescent="0.25">
      <c r="F1917"/>
    </row>
    <row r="1918" spans="6:6" x14ac:dyDescent="0.25">
      <c r="F1918"/>
    </row>
    <row r="1919" spans="6:6" x14ac:dyDescent="0.25">
      <c r="F1919"/>
    </row>
    <row r="1920" spans="6:6" x14ac:dyDescent="0.25">
      <c r="F1920"/>
    </row>
    <row r="1921" spans="6:6" x14ac:dyDescent="0.25">
      <c r="F1921"/>
    </row>
    <row r="1922" spans="6:6" x14ac:dyDescent="0.25">
      <c r="F1922"/>
    </row>
    <row r="1923" spans="6:6" x14ac:dyDescent="0.25">
      <c r="F1923"/>
    </row>
    <row r="1924" spans="6:6" x14ac:dyDescent="0.25">
      <c r="F1924"/>
    </row>
    <row r="1925" spans="6:6" x14ac:dyDescent="0.25">
      <c r="F1925"/>
    </row>
    <row r="1926" spans="6:6" x14ac:dyDescent="0.25">
      <c r="F1926"/>
    </row>
    <row r="1927" spans="6:6" x14ac:dyDescent="0.25">
      <c r="F1927"/>
    </row>
    <row r="1928" spans="6:6" x14ac:dyDescent="0.25">
      <c r="F1928"/>
    </row>
    <row r="1929" spans="6:6" x14ac:dyDescent="0.25">
      <c r="F1929"/>
    </row>
    <row r="1930" spans="6:6" x14ac:dyDescent="0.25">
      <c r="F1930"/>
    </row>
    <row r="1931" spans="6:6" x14ac:dyDescent="0.25">
      <c r="F1931"/>
    </row>
    <row r="1932" spans="6:6" x14ac:dyDescent="0.25">
      <c r="F1932"/>
    </row>
    <row r="1933" spans="6:6" x14ac:dyDescent="0.25">
      <c r="F1933"/>
    </row>
    <row r="1934" spans="6:6" x14ac:dyDescent="0.25">
      <c r="F1934"/>
    </row>
    <row r="1935" spans="6:6" x14ac:dyDescent="0.25">
      <c r="F1935"/>
    </row>
    <row r="1936" spans="6:6" x14ac:dyDescent="0.25">
      <c r="F1936"/>
    </row>
    <row r="1937" spans="6:6" x14ac:dyDescent="0.25">
      <c r="F1937"/>
    </row>
    <row r="1938" spans="6:6" x14ac:dyDescent="0.25">
      <c r="F1938"/>
    </row>
    <row r="1939" spans="6:6" x14ac:dyDescent="0.25">
      <c r="F1939"/>
    </row>
    <row r="1940" spans="6:6" x14ac:dyDescent="0.25">
      <c r="F1940"/>
    </row>
    <row r="1941" spans="6:6" x14ac:dyDescent="0.25">
      <c r="F1941"/>
    </row>
    <row r="1942" spans="6:6" x14ac:dyDescent="0.25">
      <c r="F1942"/>
    </row>
    <row r="1943" spans="6:6" x14ac:dyDescent="0.25">
      <c r="F1943"/>
    </row>
    <row r="1944" spans="6:6" x14ac:dyDescent="0.25">
      <c r="F1944"/>
    </row>
    <row r="1945" spans="6:6" x14ac:dyDescent="0.25">
      <c r="F1945"/>
    </row>
    <row r="1946" spans="6:6" x14ac:dyDescent="0.25">
      <c r="F1946"/>
    </row>
    <row r="1947" spans="6:6" x14ac:dyDescent="0.25">
      <c r="F1947"/>
    </row>
    <row r="1948" spans="6:6" x14ac:dyDescent="0.25">
      <c r="F1948"/>
    </row>
    <row r="1949" spans="6:6" x14ac:dyDescent="0.25">
      <c r="F1949"/>
    </row>
    <row r="1950" spans="6:6" x14ac:dyDescent="0.25">
      <c r="F1950"/>
    </row>
    <row r="1951" spans="6:6" x14ac:dyDescent="0.25">
      <c r="F1951"/>
    </row>
    <row r="1952" spans="6:6" x14ac:dyDescent="0.25">
      <c r="F1952"/>
    </row>
    <row r="1953" spans="6:6" x14ac:dyDescent="0.25">
      <c r="F1953"/>
    </row>
    <row r="1954" spans="6:6" x14ac:dyDescent="0.25">
      <c r="F1954"/>
    </row>
    <row r="1955" spans="6:6" x14ac:dyDescent="0.25">
      <c r="F1955"/>
    </row>
    <row r="1956" spans="6:6" x14ac:dyDescent="0.25">
      <c r="F1956"/>
    </row>
    <row r="1957" spans="6:6" x14ac:dyDescent="0.25">
      <c r="F1957"/>
    </row>
    <row r="1958" spans="6:6" x14ac:dyDescent="0.25">
      <c r="F1958"/>
    </row>
    <row r="1959" spans="6:6" x14ac:dyDescent="0.25">
      <c r="F1959"/>
    </row>
    <row r="1960" spans="6:6" x14ac:dyDescent="0.25">
      <c r="F1960"/>
    </row>
    <row r="1961" spans="6:6" x14ac:dyDescent="0.25">
      <c r="F1961"/>
    </row>
    <row r="1962" spans="6:6" x14ac:dyDescent="0.25">
      <c r="F1962"/>
    </row>
    <row r="1963" spans="6:6" x14ac:dyDescent="0.25">
      <c r="F1963"/>
    </row>
    <row r="1964" spans="6:6" x14ac:dyDescent="0.25">
      <c r="F1964"/>
    </row>
    <row r="1965" spans="6:6" x14ac:dyDescent="0.25">
      <c r="F1965"/>
    </row>
    <row r="1966" spans="6:6" x14ac:dyDescent="0.25">
      <c r="F1966"/>
    </row>
    <row r="1967" spans="6:6" x14ac:dyDescent="0.25">
      <c r="F1967"/>
    </row>
    <row r="1968" spans="6:6" x14ac:dyDescent="0.25">
      <c r="F1968"/>
    </row>
    <row r="1969" spans="6:6" x14ac:dyDescent="0.25">
      <c r="F1969"/>
    </row>
    <row r="1970" spans="6:6" x14ac:dyDescent="0.25">
      <c r="F1970"/>
    </row>
    <row r="1971" spans="6:6" x14ac:dyDescent="0.25">
      <c r="F1971"/>
    </row>
    <row r="1972" spans="6:6" x14ac:dyDescent="0.25">
      <c r="F1972"/>
    </row>
    <row r="1973" spans="6:6" x14ac:dyDescent="0.25">
      <c r="F1973"/>
    </row>
    <row r="1974" spans="6:6" x14ac:dyDescent="0.25">
      <c r="F1974"/>
    </row>
    <row r="1975" spans="6:6" x14ac:dyDescent="0.25">
      <c r="F1975"/>
    </row>
    <row r="1976" spans="6:6" x14ac:dyDescent="0.25">
      <c r="F1976"/>
    </row>
    <row r="1977" spans="6:6" x14ac:dyDescent="0.25">
      <c r="F1977"/>
    </row>
    <row r="1978" spans="6:6" x14ac:dyDescent="0.25">
      <c r="F1978"/>
    </row>
    <row r="1979" spans="6:6" x14ac:dyDescent="0.25">
      <c r="F1979"/>
    </row>
    <row r="1980" spans="6:6" x14ac:dyDescent="0.25">
      <c r="F1980"/>
    </row>
    <row r="1981" spans="6:6" x14ac:dyDescent="0.25">
      <c r="F1981"/>
    </row>
    <row r="1982" spans="6:6" x14ac:dyDescent="0.25">
      <c r="F1982"/>
    </row>
    <row r="1983" spans="6:6" x14ac:dyDescent="0.25">
      <c r="F1983"/>
    </row>
    <row r="1984" spans="6:6" x14ac:dyDescent="0.25">
      <c r="F1984"/>
    </row>
    <row r="1985" spans="6:6" x14ac:dyDescent="0.25">
      <c r="F1985"/>
    </row>
    <row r="1986" spans="6:6" x14ac:dyDescent="0.25">
      <c r="F1986"/>
    </row>
    <row r="1987" spans="6:6" x14ac:dyDescent="0.25">
      <c r="F1987"/>
    </row>
    <row r="1988" spans="6:6" x14ac:dyDescent="0.25">
      <c r="F1988"/>
    </row>
    <row r="1989" spans="6:6" x14ac:dyDescent="0.25">
      <c r="F1989"/>
    </row>
    <row r="1990" spans="6:6" x14ac:dyDescent="0.25">
      <c r="F1990"/>
    </row>
    <row r="1991" spans="6:6" x14ac:dyDescent="0.25">
      <c r="F1991"/>
    </row>
    <row r="1992" spans="6:6" x14ac:dyDescent="0.25">
      <c r="F1992"/>
    </row>
    <row r="1993" spans="6:6" x14ac:dyDescent="0.25">
      <c r="F1993"/>
    </row>
    <row r="1994" spans="6:6" x14ac:dyDescent="0.25">
      <c r="F1994"/>
    </row>
    <row r="1995" spans="6:6" x14ac:dyDescent="0.25">
      <c r="F1995"/>
    </row>
    <row r="1996" spans="6:6" x14ac:dyDescent="0.25">
      <c r="F1996"/>
    </row>
    <row r="1997" spans="6:6" x14ac:dyDescent="0.25">
      <c r="F1997"/>
    </row>
    <row r="1998" spans="6:6" x14ac:dyDescent="0.25">
      <c r="F1998"/>
    </row>
    <row r="1999" spans="6:6" x14ac:dyDescent="0.25">
      <c r="F1999"/>
    </row>
    <row r="2000" spans="6:6" x14ac:dyDescent="0.25">
      <c r="F2000"/>
    </row>
    <row r="2001" spans="6:6" x14ac:dyDescent="0.25">
      <c r="F2001"/>
    </row>
    <row r="2002" spans="6:6" x14ac:dyDescent="0.25">
      <c r="F2002"/>
    </row>
    <row r="2003" spans="6:6" x14ac:dyDescent="0.25">
      <c r="F2003"/>
    </row>
    <row r="2004" spans="6:6" x14ac:dyDescent="0.25">
      <c r="F2004"/>
    </row>
    <row r="2005" spans="6:6" x14ac:dyDescent="0.25">
      <c r="F2005"/>
    </row>
    <row r="2006" spans="6:6" x14ac:dyDescent="0.25">
      <c r="F2006"/>
    </row>
    <row r="2007" spans="6:6" x14ac:dyDescent="0.25">
      <c r="F2007"/>
    </row>
    <row r="2008" spans="6:6" x14ac:dyDescent="0.25">
      <c r="F2008"/>
    </row>
    <row r="2009" spans="6:6" x14ac:dyDescent="0.25">
      <c r="F2009"/>
    </row>
    <row r="2010" spans="6:6" x14ac:dyDescent="0.25">
      <c r="F2010"/>
    </row>
    <row r="2011" spans="6:6" x14ac:dyDescent="0.25">
      <c r="F2011"/>
    </row>
    <row r="2012" spans="6:6" x14ac:dyDescent="0.25">
      <c r="F2012"/>
    </row>
    <row r="2013" spans="6:6" x14ac:dyDescent="0.25">
      <c r="F2013"/>
    </row>
    <row r="2014" spans="6:6" x14ac:dyDescent="0.25">
      <c r="F2014"/>
    </row>
    <row r="2015" spans="6:6" x14ac:dyDescent="0.25">
      <c r="F2015"/>
    </row>
    <row r="2016" spans="6:6" x14ac:dyDescent="0.25">
      <c r="F2016"/>
    </row>
    <row r="2017" spans="6:6" x14ac:dyDescent="0.25">
      <c r="F2017"/>
    </row>
    <row r="2018" spans="6:6" x14ac:dyDescent="0.25">
      <c r="F2018"/>
    </row>
    <row r="2019" spans="6:6" x14ac:dyDescent="0.25">
      <c r="F2019"/>
    </row>
    <row r="2020" spans="6:6" x14ac:dyDescent="0.25">
      <c r="F2020"/>
    </row>
    <row r="2021" spans="6:6" x14ac:dyDescent="0.25">
      <c r="F2021"/>
    </row>
    <row r="2022" spans="6:6" x14ac:dyDescent="0.25">
      <c r="F2022"/>
    </row>
    <row r="2023" spans="6:6" x14ac:dyDescent="0.25">
      <c r="F2023"/>
    </row>
    <row r="2024" spans="6:6" x14ac:dyDescent="0.25">
      <c r="F2024"/>
    </row>
    <row r="2025" spans="6:6" x14ac:dyDescent="0.25">
      <c r="F2025"/>
    </row>
    <row r="2026" spans="6:6" x14ac:dyDescent="0.25">
      <c r="F2026"/>
    </row>
    <row r="2027" spans="6:6" x14ac:dyDescent="0.25">
      <c r="F2027"/>
    </row>
    <row r="2028" spans="6:6" x14ac:dyDescent="0.25">
      <c r="F2028"/>
    </row>
    <row r="2029" spans="6:6" x14ac:dyDescent="0.25">
      <c r="F2029"/>
    </row>
    <row r="2030" spans="6:6" x14ac:dyDescent="0.25">
      <c r="F2030"/>
    </row>
    <row r="2031" spans="6:6" x14ac:dyDescent="0.25">
      <c r="F2031"/>
    </row>
    <row r="2032" spans="6:6" x14ac:dyDescent="0.25">
      <c r="F2032"/>
    </row>
    <row r="2033" spans="6:6" x14ac:dyDescent="0.25">
      <c r="F2033"/>
    </row>
    <row r="2034" spans="6:6" x14ac:dyDescent="0.25">
      <c r="F2034"/>
    </row>
    <row r="2035" spans="6:6" x14ac:dyDescent="0.25">
      <c r="F2035"/>
    </row>
    <row r="2036" spans="6:6" x14ac:dyDescent="0.25">
      <c r="F2036"/>
    </row>
    <row r="2037" spans="6:6" x14ac:dyDescent="0.25">
      <c r="F2037"/>
    </row>
    <row r="2038" spans="6:6" x14ac:dyDescent="0.25">
      <c r="F2038"/>
    </row>
    <row r="2039" spans="6:6" x14ac:dyDescent="0.25">
      <c r="F2039"/>
    </row>
    <row r="2040" spans="6:6" x14ac:dyDescent="0.25">
      <c r="F2040"/>
    </row>
    <row r="2041" spans="6:6" x14ac:dyDescent="0.25">
      <c r="F2041"/>
    </row>
    <row r="2042" spans="6:6" x14ac:dyDescent="0.25">
      <c r="F2042"/>
    </row>
    <row r="2043" spans="6:6" x14ac:dyDescent="0.25">
      <c r="F2043"/>
    </row>
    <row r="2044" spans="6:6" x14ac:dyDescent="0.25">
      <c r="F2044"/>
    </row>
    <row r="2045" spans="6:6" x14ac:dyDescent="0.25">
      <c r="F2045"/>
    </row>
    <row r="2046" spans="6:6" x14ac:dyDescent="0.25">
      <c r="F2046"/>
    </row>
    <row r="2047" spans="6:6" x14ac:dyDescent="0.25">
      <c r="F2047"/>
    </row>
    <row r="2048" spans="6:6" x14ac:dyDescent="0.25">
      <c r="F2048"/>
    </row>
    <row r="2049" spans="6:6" x14ac:dyDescent="0.25">
      <c r="F2049"/>
    </row>
    <row r="2050" spans="6:6" x14ac:dyDescent="0.25">
      <c r="F2050"/>
    </row>
    <row r="2051" spans="6:6" x14ac:dyDescent="0.25">
      <c r="F2051"/>
    </row>
    <row r="2052" spans="6:6" x14ac:dyDescent="0.25">
      <c r="F2052"/>
    </row>
    <row r="2053" spans="6:6" x14ac:dyDescent="0.25">
      <c r="F2053"/>
    </row>
    <row r="2054" spans="6:6" x14ac:dyDescent="0.25">
      <c r="F2054"/>
    </row>
    <row r="2055" spans="6:6" x14ac:dyDescent="0.25">
      <c r="F2055"/>
    </row>
    <row r="2056" spans="6:6" x14ac:dyDescent="0.25">
      <c r="F2056"/>
    </row>
    <row r="2057" spans="6:6" x14ac:dyDescent="0.25">
      <c r="F2057"/>
    </row>
    <row r="2058" spans="6:6" x14ac:dyDescent="0.25">
      <c r="F2058"/>
    </row>
    <row r="2059" spans="6:6" x14ac:dyDescent="0.25">
      <c r="F2059"/>
    </row>
    <row r="2060" spans="6:6" x14ac:dyDescent="0.25">
      <c r="F2060"/>
    </row>
    <row r="2061" spans="6:6" x14ac:dyDescent="0.25">
      <c r="F2061"/>
    </row>
    <row r="2062" spans="6:6" x14ac:dyDescent="0.25">
      <c r="F2062"/>
    </row>
    <row r="2063" spans="6:6" x14ac:dyDescent="0.25">
      <c r="F2063"/>
    </row>
    <row r="2064" spans="6:6" x14ac:dyDescent="0.25">
      <c r="F2064"/>
    </row>
    <row r="2065" spans="6:6" x14ac:dyDescent="0.25">
      <c r="F2065"/>
    </row>
    <row r="2066" spans="6:6" x14ac:dyDescent="0.25">
      <c r="F2066"/>
    </row>
    <row r="2067" spans="6:6" x14ac:dyDescent="0.25">
      <c r="F2067"/>
    </row>
    <row r="2068" spans="6:6" x14ac:dyDescent="0.25">
      <c r="F2068"/>
    </row>
    <row r="2069" spans="6:6" x14ac:dyDescent="0.25">
      <c r="F2069"/>
    </row>
    <row r="2070" spans="6:6" x14ac:dyDescent="0.25">
      <c r="F2070"/>
    </row>
    <row r="2071" spans="6:6" x14ac:dyDescent="0.25">
      <c r="F2071"/>
    </row>
    <row r="2072" spans="6:6" x14ac:dyDescent="0.25">
      <c r="F2072"/>
    </row>
    <row r="2073" spans="6:6" x14ac:dyDescent="0.25">
      <c r="F2073"/>
    </row>
    <row r="2074" spans="6:6" x14ac:dyDescent="0.25">
      <c r="F2074"/>
    </row>
    <row r="2075" spans="6:6" x14ac:dyDescent="0.25">
      <c r="F2075"/>
    </row>
    <row r="2076" spans="6:6" x14ac:dyDescent="0.25">
      <c r="F2076"/>
    </row>
    <row r="2077" spans="6:6" x14ac:dyDescent="0.25">
      <c r="F2077"/>
    </row>
    <row r="2078" spans="6:6" x14ac:dyDescent="0.25">
      <c r="F2078"/>
    </row>
    <row r="2079" spans="6:6" x14ac:dyDescent="0.25">
      <c r="F2079"/>
    </row>
    <row r="2080" spans="6:6" x14ac:dyDescent="0.25">
      <c r="F2080"/>
    </row>
    <row r="2081" spans="6:6" x14ac:dyDescent="0.25">
      <c r="F2081"/>
    </row>
    <row r="2082" spans="6:6" x14ac:dyDescent="0.25">
      <c r="F2082"/>
    </row>
    <row r="2083" spans="6:6" x14ac:dyDescent="0.25">
      <c r="F2083"/>
    </row>
    <row r="2084" spans="6:6" x14ac:dyDescent="0.25">
      <c r="F2084"/>
    </row>
    <row r="2085" spans="6:6" x14ac:dyDescent="0.25">
      <c r="F2085"/>
    </row>
    <row r="2086" spans="6:6" x14ac:dyDescent="0.25">
      <c r="F2086"/>
    </row>
    <row r="2087" spans="6:6" x14ac:dyDescent="0.25">
      <c r="F2087"/>
    </row>
    <row r="2088" spans="6:6" x14ac:dyDescent="0.25">
      <c r="F2088"/>
    </row>
    <row r="2089" spans="6:6" x14ac:dyDescent="0.25">
      <c r="F2089"/>
    </row>
    <row r="2090" spans="6:6" x14ac:dyDescent="0.25">
      <c r="F2090"/>
    </row>
    <row r="2091" spans="6:6" x14ac:dyDescent="0.25">
      <c r="F2091"/>
    </row>
    <row r="2092" spans="6:6" x14ac:dyDescent="0.25">
      <c r="F2092"/>
    </row>
    <row r="2093" spans="6:6" x14ac:dyDescent="0.25">
      <c r="F2093"/>
    </row>
    <row r="2094" spans="6:6" x14ac:dyDescent="0.25">
      <c r="F2094"/>
    </row>
    <row r="2095" spans="6:6" x14ac:dyDescent="0.25">
      <c r="F2095"/>
    </row>
    <row r="2096" spans="6:6" x14ac:dyDescent="0.25">
      <c r="F2096"/>
    </row>
    <row r="2097" spans="6:6" x14ac:dyDescent="0.25">
      <c r="F2097"/>
    </row>
    <row r="2098" spans="6:6" x14ac:dyDescent="0.25">
      <c r="F2098"/>
    </row>
    <row r="2099" spans="6:6" x14ac:dyDescent="0.25">
      <c r="F2099"/>
    </row>
    <row r="2100" spans="6:6" x14ac:dyDescent="0.25">
      <c r="F2100"/>
    </row>
    <row r="2101" spans="6:6" x14ac:dyDescent="0.25">
      <c r="F2101"/>
    </row>
    <row r="2102" spans="6:6" x14ac:dyDescent="0.25">
      <c r="F2102"/>
    </row>
    <row r="2103" spans="6:6" x14ac:dyDescent="0.25">
      <c r="F2103"/>
    </row>
    <row r="2104" spans="6:6" x14ac:dyDescent="0.25">
      <c r="F2104"/>
    </row>
    <row r="2105" spans="6:6" x14ac:dyDescent="0.25">
      <c r="F2105"/>
    </row>
    <row r="2106" spans="6:6" x14ac:dyDescent="0.25">
      <c r="F2106"/>
    </row>
    <row r="2107" spans="6:6" x14ac:dyDescent="0.25">
      <c r="F2107"/>
    </row>
    <row r="2108" spans="6:6" x14ac:dyDescent="0.25">
      <c r="F2108"/>
    </row>
    <row r="2109" spans="6:6" x14ac:dyDescent="0.25">
      <c r="F2109"/>
    </row>
    <row r="2110" spans="6:6" x14ac:dyDescent="0.25">
      <c r="F2110"/>
    </row>
    <row r="2111" spans="6:6" x14ac:dyDescent="0.25">
      <c r="F2111"/>
    </row>
    <row r="2112" spans="6:6" x14ac:dyDescent="0.25">
      <c r="F2112"/>
    </row>
    <row r="2113" spans="6:6" x14ac:dyDescent="0.25">
      <c r="F2113"/>
    </row>
    <row r="2114" spans="6:6" x14ac:dyDescent="0.25">
      <c r="F2114"/>
    </row>
    <row r="2115" spans="6:6" x14ac:dyDescent="0.25">
      <c r="F2115"/>
    </row>
    <row r="2116" spans="6:6" x14ac:dyDescent="0.25">
      <c r="F2116"/>
    </row>
    <row r="2117" spans="6:6" x14ac:dyDescent="0.25">
      <c r="F2117"/>
    </row>
    <row r="2118" spans="6:6" x14ac:dyDescent="0.25">
      <c r="F2118"/>
    </row>
    <row r="2119" spans="6:6" x14ac:dyDescent="0.25">
      <c r="F2119"/>
    </row>
    <row r="2120" spans="6:6" x14ac:dyDescent="0.25">
      <c r="F2120"/>
    </row>
    <row r="2121" spans="6:6" x14ac:dyDescent="0.25">
      <c r="F2121"/>
    </row>
    <row r="2122" spans="6:6" x14ac:dyDescent="0.25">
      <c r="F2122"/>
    </row>
    <row r="2123" spans="6:6" x14ac:dyDescent="0.25">
      <c r="F2123"/>
    </row>
    <row r="2124" spans="6:6" x14ac:dyDescent="0.25">
      <c r="F2124"/>
    </row>
    <row r="2125" spans="6:6" x14ac:dyDescent="0.25">
      <c r="F2125"/>
    </row>
    <row r="2126" spans="6:6" x14ac:dyDescent="0.25">
      <c r="F2126"/>
    </row>
    <row r="2127" spans="6:6" x14ac:dyDescent="0.25">
      <c r="F2127"/>
    </row>
    <row r="2128" spans="6:6" x14ac:dyDescent="0.25">
      <c r="F2128"/>
    </row>
    <row r="2129" spans="6:6" x14ac:dyDescent="0.25">
      <c r="F2129"/>
    </row>
    <row r="2130" spans="6:6" x14ac:dyDescent="0.25">
      <c r="F2130"/>
    </row>
    <row r="2131" spans="6:6" x14ac:dyDescent="0.25">
      <c r="F2131"/>
    </row>
    <row r="2132" spans="6:6" x14ac:dyDescent="0.25">
      <c r="F2132"/>
    </row>
    <row r="2133" spans="6:6" x14ac:dyDescent="0.25">
      <c r="F2133"/>
    </row>
    <row r="2134" spans="6:6" x14ac:dyDescent="0.25">
      <c r="F2134"/>
    </row>
    <row r="2135" spans="6:6" x14ac:dyDescent="0.25">
      <c r="F2135"/>
    </row>
    <row r="2136" spans="6:6" x14ac:dyDescent="0.25">
      <c r="F2136"/>
    </row>
    <row r="2137" spans="6:6" x14ac:dyDescent="0.25">
      <c r="F2137"/>
    </row>
    <row r="2138" spans="6:6" x14ac:dyDescent="0.25">
      <c r="F2138"/>
    </row>
    <row r="2139" spans="6:6" x14ac:dyDescent="0.25">
      <c r="F2139"/>
    </row>
    <row r="2140" spans="6:6" x14ac:dyDescent="0.25">
      <c r="F2140"/>
    </row>
    <row r="2141" spans="6:6" x14ac:dyDescent="0.25">
      <c r="F2141"/>
    </row>
    <row r="2142" spans="6:6" x14ac:dyDescent="0.25">
      <c r="F2142"/>
    </row>
    <row r="2143" spans="6:6" x14ac:dyDescent="0.25">
      <c r="F2143"/>
    </row>
    <row r="2144" spans="6:6" x14ac:dyDescent="0.25">
      <c r="F2144"/>
    </row>
    <row r="2145" spans="6:6" x14ac:dyDescent="0.25">
      <c r="F2145"/>
    </row>
    <row r="2146" spans="6:6" x14ac:dyDescent="0.25">
      <c r="F2146"/>
    </row>
    <row r="2147" spans="6:6" x14ac:dyDescent="0.25">
      <c r="F2147"/>
    </row>
    <row r="2148" spans="6:6" x14ac:dyDescent="0.25">
      <c r="F2148"/>
    </row>
    <row r="2149" spans="6:6" x14ac:dyDescent="0.25">
      <c r="F2149"/>
    </row>
    <row r="2150" spans="6:6" x14ac:dyDescent="0.25">
      <c r="F2150"/>
    </row>
    <row r="2151" spans="6:6" x14ac:dyDescent="0.25">
      <c r="F2151"/>
    </row>
    <row r="2152" spans="6:6" x14ac:dyDescent="0.25">
      <c r="F2152"/>
    </row>
    <row r="2153" spans="6:6" x14ac:dyDescent="0.25">
      <c r="F2153"/>
    </row>
    <row r="2154" spans="6:6" x14ac:dyDescent="0.25">
      <c r="F2154"/>
    </row>
    <row r="2155" spans="6:6" x14ac:dyDescent="0.25">
      <c r="F2155"/>
    </row>
    <row r="2156" spans="6:6" x14ac:dyDescent="0.25">
      <c r="F2156"/>
    </row>
    <row r="2157" spans="6:6" x14ac:dyDescent="0.25">
      <c r="F2157"/>
    </row>
    <row r="2158" spans="6:6" x14ac:dyDescent="0.25">
      <c r="F2158"/>
    </row>
    <row r="2159" spans="6:6" x14ac:dyDescent="0.25">
      <c r="F2159"/>
    </row>
    <row r="2160" spans="6:6" x14ac:dyDescent="0.25">
      <c r="F2160"/>
    </row>
    <row r="2161" spans="6:6" x14ac:dyDescent="0.25">
      <c r="F2161"/>
    </row>
    <row r="2162" spans="6:6" x14ac:dyDescent="0.25">
      <c r="F2162"/>
    </row>
    <row r="2163" spans="6:6" x14ac:dyDescent="0.25">
      <c r="F2163"/>
    </row>
    <row r="2164" spans="6:6" x14ac:dyDescent="0.25">
      <c r="F2164"/>
    </row>
    <row r="2165" spans="6:6" x14ac:dyDescent="0.25">
      <c r="F2165"/>
    </row>
    <row r="2166" spans="6:6" x14ac:dyDescent="0.25">
      <c r="F2166"/>
    </row>
    <row r="2167" spans="6:6" x14ac:dyDescent="0.25">
      <c r="F2167"/>
    </row>
    <row r="2168" spans="6:6" x14ac:dyDescent="0.25">
      <c r="F2168"/>
    </row>
    <row r="2169" spans="6:6" x14ac:dyDescent="0.25">
      <c r="F2169"/>
    </row>
    <row r="2170" spans="6:6" x14ac:dyDescent="0.25">
      <c r="F2170"/>
    </row>
    <row r="2171" spans="6:6" x14ac:dyDescent="0.25">
      <c r="F2171"/>
    </row>
    <row r="2172" spans="6:6" x14ac:dyDescent="0.25">
      <c r="F2172"/>
    </row>
    <row r="2173" spans="6:6" x14ac:dyDescent="0.25">
      <c r="F2173"/>
    </row>
    <row r="2174" spans="6:6" x14ac:dyDescent="0.25">
      <c r="F2174"/>
    </row>
    <row r="2175" spans="6:6" x14ac:dyDescent="0.25">
      <c r="F2175"/>
    </row>
    <row r="2176" spans="6:6" x14ac:dyDescent="0.25">
      <c r="F2176"/>
    </row>
    <row r="2177" spans="6:6" x14ac:dyDescent="0.25">
      <c r="F2177"/>
    </row>
    <row r="2178" spans="6:6" x14ac:dyDescent="0.25">
      <c r="F2178"/>
    </row>
    <row r="2179" spans="6:6" x14ac:dyDescent="0.25">
      <c r="F2179"/>
    </row>
    <row r="2180" spans="6:6" x14ac:dyDescent="0.25">
      <c r="F2180"/>
    </row>
    <row r="2181" spans="6:6" x14ac:dyDescent="0.25">
      <c r="F2181"/>
    </row>
    <row r="2182" spans="6:6" x14ac:dyDescent="0.25">
      <c r="F2182"/>
    </row>
    <row r="2183" spans="6:6" x14ac:dyDescent="0.25">
      <c r="F2183"/>
    </row>
    <row r="2184" spans="6:6" x14ac:dyDescent="0.25">
      <c r="F2184"/>
    </row>
    <row r="2185" spans="6:6" x14ac:dyDescent="0.25">
      <c r="F2185"/>
    </row>
    <row r="2186" spans="6:6" x14ac:dyDescent="0.25">
      <c r="F2186"/>
    </row>
    <row r="2187" spans="6:6" x14ac:dyDescent="0.25">
      <c r="F2187"/>
    </row>
    <row r="2188" spans="6:6" x14ac:dyDescent="0.25">
      <c r="F2188"/>
    </row>
    <row r="2189" spans="6:6" x14ac:dyDescent="0.25">
      <c r="F2189"/>
    </row>
    <row r="2190" spans="6:6" x14ac:dyDescent="0.25">
      <c r="F2190"/>
    </row>
    <row r="2191" spans="6:6" x14ac:dyDescent="0.25">
      <c r="F2191"/>
    </row>
    <row r="2192" spans="6:6" x14ac:dyDescent="0.25">
      <c r="F2192"/>
    </row>
    <row r="2193" spans="6:6" x14ac:dyDescent="0.25">
      <c r="F2193"/>
    </row>
    <row r="2194" spans="6:6" x14ac:dyDescent="0.25">
      <c r="F2194"/>
    </row>
    <row r="2195" spans="6:6" x14ac:dyDescent="0.25">
      <c r="F2195"/>
    </row>
    <row r="2196" spans="6:6" x14ac:dyDescent="0.25">
      <c r="F2196"/>
    </row>
    <row r="2197" spans="6:6" x14ac:dyDescent="0.25">
      <c r="F2197"/>
    </row>
    <row r="2198" spans="6:6" x14ac:dyDescent="0.25">
      <c r="F2198"/>
    </row>
    <row r="2199" spans="6:6" x14ac:dyDescent="0.25">
      <c r="F2199"/>
    </row>
    <row r="2200" spans="6:6" x14ac:dyDescent="0.25">
      <c r="F2200"/>
    </row>
    <row r="2201" spans="6:6" x14ac:dyDescent="0.25">
      <c r="F2201"/>
    </row>
    <row r="2202" spans="6:6" x14ac:dyDescent="0.25">
      <c r="F2202"/>
    </row>
    <row r="2203" spans="6:6" x14ac:dyDescent="0.25">
      <c r="F2203"/>
    </row>
    <row r="2204" spans="6:6" x14ac:dyDescent="0.25">
      <c r="F2204"/>
    </row>
    <row r="2205" spans="6:6" x14ac:dyDescent="0.25">
      <c r="F2205"/>
    </row>
    <row r="2206" spans="6:6" x14ac:dyDescent="0.25">
      <c r="F2206"/>
    </row>
    <row r="2207" spans="6:6" x14ac:dyDescent="0.25">
      <c r="F2207"/>
    </row>
    <row r="2208" spans="6:6" x14ac:dyDescent="0.25">
      <c r="F2208"/>
    </row>
    <row r="2209" spans="6:6" x14ac:dyDescent="0.25">
      <c r="F2209"/>
    </row>
    <row r="2210" spans="6:6" x14ac:dyDescent="0.25">
      <c r="F2210"/>
    </row>
    <row r="2211" spans="6:6" x14ac:dyDescent="0.25">
      <c r="F2211"/>
    </row>
    <row r="2212" spans="6:6" x14ac:dyDescent="0.25">
      <c r="F2212"/>
    </row>
    <row r="2213" spans="6:6" x14ac:dyDescent="0.25">
      <c r="F2213"/>
    </row>
    <row r="2214" spans="6:6" x14ac:dyDescent="0.25">
      <c r="F2214"/>
    </row>
    <row r="2215" spans="6:6" x14ac:dyDescent="0.25">
      <c r="F2215"/>
    </row>
    <row r="2216" spans="6:6" x14ac:dyDescent="0.25">
      <c r="F2216"/>
    </row>
    <row r="2217" spans="6:6" x14ac:dyDescent="0.25">
      <c r="F2217"/>
    </row>
    <row r="2218" spans="6:6" x14ac:dyDescent="0.25">
      <c r="F2218"/>
    </row>
    <row r="2219" spans="6:6" x14ac:dyDescent="0.25">
      <c r="F2219"/>
    </row>
    <row r="2220" spans="6:6" x14ac:dyDescent="0.25">
      <c r="F2220"/>
    </row>
    <row r="2221" spans="6:6" x14ac:dyDescent="0.25">
      <c r="F2221"/>
    </row>
    <row r="2222" spans="6:6" x14ac:dyDescent="0.25">
      <c r="F2222"/>
    </row>
    <row r="2223" spans="6:6" x14ac:dyDescent="0.25">
      <c r="F2223"/>
    </row>
    <row r="2224" spans="6:6" x14ac:dyDescent="0.25">
      <c r="F2224"/>
    </row>
    <row r="2225" spans="6:6" x14ac:dyDescent="0.25">
      <c r="F2225"/>
    </row>
    <row r="2226" spans="6:6" x14ac:dyDescent="0.25">
      <c r="F2226"/>
    </row>
    <row r="2227" spans="6:6" x14ac:dyDescent="0.25">
      <c r="F2227"/>
    </row>
    <row r="2228" spans="6:6" x14ac:dyDescent="0.25">
      <c r="F2228"/>
    </row>
    <row r="2229" spans="6:6" x14ac:dyDescent="0.25">
      <c r="F2229"/>
    </row>
    <row r="2230" spans="6:6" x14ac:dyDescent="0.25">
      <c r="F2230"/>
    </row>
    <row r="2231" spans="6:6" x14ac:dyDescent="0.25">
      <c r="F2231"/>
    </row>
    <row r="2232" spans="6:6" x14ac:dyDescent="0.25">
      <c r="F2232"/>
    </row>
    <row r="2233" spans="6:6" x14ac:dyDescent="0.25">
      <c r="F2233"/>
    </row>
    <row r="2234" spans="6:6" x14ac:dyDescent="0.25">
      <c r="F2234"/>
    </row>
    <row r="2235" spans="6:6" x14ac:dyDescent="0.25">
      <c r="F2235"/>
    </row>
    <row r="2236" spans="6:6" x14ac:dyDescent="0.25">
      <c r="F2236"/>
    </row>
    <row r="2237" spans="6:6" x14ac:dyDescent="0.25">
      <c r="F2237"/>
    </row>
    <row r="2238" spans="6:6" x14ac:dyDescent="0.25">
      <c r="F2238"/>
    </row>
    <row r="2239" spans="6:6" x14ac:dyDescent="0.25">
      <c r="F2239"/>
    </row>
    <row r="2240" spans="6:6" x14ac:dyDescent="0.25">
      <c r="F2240"/>
    </row>
    <row r="2241" spans="6:6" x14ac:dyDescent="0.25">
      <c r="F2241"/>
    </row>
    <row r="2242" spans="6:6" x14ac:dyDescent="0.25">
      <c r="F2242"/>
    </row>
    <row r="2243" spans="6:6" x14ac:dyDescent="0.25">
      <c r="F2243"/>
    </row>
    <row r="2244" spans="6:6" x14ac:dyDescent="0.25">
      <c r="F2244"/>
    </row>
    <row r="2245" spans="6:6" x14ac:dyDescent="0.25">
      <c r="F2245"/>
    </row>
    <row r="2246" spans="6:6" x14ac:dyDescent="0.25">
      <c r="F2246"/>
    </row>
    <row r="2247" spans="6:6" x14ac:dyDescent="0.25">
      <c r="F2247"/>
    </row>
    <row r="2248" spans="6:6" x14ac:dyDescent="0.25">
      <c r="F2248"/>
    </row>
    <row r="2249" spans="6:6" x14ac:dyDescent="0.25">
      <c r="F2249"/>
    </row>
    <row r="2250" spans="6:6" x14ac:dyDescent="0.25">
      <c r="F2250"/>
    </row>
    <row r="2251" spans="6:6" x14ac:dyDescent="0.25">
      <c r="F2251"/>
    </row>
    <row r="2252" spans="6:6" x14ac:dyDescent="0.25">
      <c r="F2252"/>
    </row>
    <row r="2253" spans="6:6" x14ac:dyDescent="0.25">
      <c r="F2253"/>
    </row>
    <row r="2254" spans="6:6" x14ac:dyDescent="0.25">
      <c r="F2254"/>
    </row>
    <row r="2255" spans="6:6" x14ac:dyDescent="0.25">
      <c r="F2255"/>
    </row>
    <row r="2256" spans="6:6" x14ac:dyDescent="0.25">
      <c r="F2256"/>
    </row>
    <row r="2257" spans="6:6" x14ac:dyDescent="0.25">
      <c r="F2257"/>
    </row>
    <row r="2258" spans="6:6" x14ac:dyDescent="0.25">
      <c r="F2258"/>
    </row>
    <row r="2259" spans="6:6" x14ac:dyDescent="0.25">
      <c r="F2259"/>
    </row>
    <row r="2260" spans="6:6" x14ac:dyDescent="0.25">
      <c r="F2260"/>
    </row>
    <row r="2261" spans="6:6" x14ac:dyDescent="0.25">
      <c r="F2261"/>
    </row>
    <row r="2262" spans="6:6" x14ac:dyDescent="0.25">
      <c r="F2262"/>
    </row>
    <row r="2263" spans="6:6" x14ac:dyDescent="0.25">
      <c r="F2263"/>
    </row>
    <row r="2264" spans="6:6" x14ac:dyDescent="0.25">
      <c r="F2264"/>
    </row>
    <row r="2265" spans="6:6" x14ac:dyDescent="0.25">
      <c r="F2265"/>
    </row>
    <row r="2266" spans="6:6" x14ac:dyDescent="0.25">
      <c r="F2266"/>
    </row>
    <row r="2267" spans="6:6" x14ac:dyDescent="0.25">
      <c r="F2267"/>
    </row>
    <row r="2268" spans="6:6" x14ac:dyDescent="0.25">
      <c r="F2268"/>
    </row>
    <row r="2269" spans="6:6" x14ac:dyDescent="0.25">
      <c r="F2269"/>
    </row>
    <row r="2270" spans="6:6" x14ac:dyDescent="0.25">
      <c r="F2270"/>
    </row>
    <row r="2271" spans="6:6" x14ac:dyDescent="0.25">
      <c r="F2271"/>
    </row>
    <row r="2272" spans="6:6" x14ac:dyDescent="0.25">
      <c r="F2272"/>
    </row>
    <row r="2273" spans="6:6" x14ac:dyDescent="0.25">
      <c r="F2273"/>
    </row>
    <row r="2274" spans="6:6" x14ac:dyDescent="0.25">
      <c r="F2274"/>
    </row>
    <row r="2275" spans="6:6" x14ac:dyDescent="0.25">
      <c r="F2275"/>
    </row>
    <row r="2276" spans="6:6" x14ac:dyDescent="0.25">
      <c r="F2276"/>
    </row>
    <row r="2277" spans="6:6" x14ac:dyDescent="0.25">
      <c r="F2277"/>
    </row>
    <row r="2278" spans="6:6" x14ac:dyDescent="0.25">
      <c r="F2278"/>
    </row>
    <row r="2279" spans="6:6" x14ac:dyDescent="0.25">
      <c r="F2279"/>
    </row>
    <row r="2280" spans="6:6" x14ac:dyDescent="0.25">
      <c r="F2280"/>
    </row>
    <row r="2281" spans="6:6" x14ac:dyDescent="0.25">
      <c r="F2281"/>
    </row>
    <row r="2282" spans="6:6" x14ac:dyDescent="0.25">
      <c r="F2282"/>
    </row>
    <row r="2283" spans="6:6" x14ac:dyDescent="0.25">
      <c r="F2283"/>
    </row>
    <row r="2284" spans="6:6" x14ac:dyDescent="0.25">
      <c r="F2284"/>
    </row>
    <row r="2285" spans="6:6" x14ac:dyDescent="0.25">
      <c r="F2285"/>
    </row>
    <row r="2286" spans="6:6" x14ac:dyDescent="0.25">
      <c r="F2286"/>
    </row>
    <row r="2287" spans="6:6" x14ac:dyDescent="0.25">
      <c r="F2287"/>
    </row>
    <row r="2288" spans="6:6" x14ac:dyDescent="0.25">
      <c r="F2288"/>
    </row>
    <row r="2289" spans="6:6" x14ac:dyDescent="0.25">
      <c r="F2289"/>
    </row>
    <row r="2290" spans="6:6" x14ac:dyDescent="0.25">
      <c r="F2290"/>
    </row>
    <row r="2291" spans="6:6" x14ac:dyDescent="0.25">
      <c r="F2291"/>
    </row>
    <row r="2292" spans="6:6" x14ac:dyDescent="0.25">
      <c r="F2292"/>
    </row>
    <row r="2293" spans="6:6" x14ac:dyDescent="0.25">
      <c r="F2293"/>
    </row>
    <row r="2294" spans="6:6" x14ac:dyDescent="0.25">
      <c r="F2294"/>
    </row>
    <row r="2295" spans="6:6" x14ac:dyDescent="0.25">
      <c r="F2295"/>
    </row>
    <row r="2296" spans="6:6" x14ac:dyDescent="0.25">
      <c r="F2296"/>
    </row>
    <row r="2297" spans="6:6" x14ac:dyDescent="0.25">
      <c r="F2297"/>
    </row>
    <row r="2298" spans="6:6" x14ac:dyDescent="0.25">
      <c r="F2298"/>
    </row>
    <row r="2299" spans="6:6" x14ac:dyDescent="0.25">
      <c r="F2299"/>
    </row>
    <row r="2300" spans="6:6" x14ac:dyDescent="0.25">
      <c r="F2300"/>
    </row>
    <row r="2301" spans="6:6" x14ac:dyDescent="0.25">
      <c r="F2301"/>
    </row>
    <row r="2302" spans="6:6" x14ac:dyDescent="0.25">
      <c r="F2302"/>
    </row>
    <row r="2303" spans="6:6" x14ac:dyDescent="0.25">
      <c r="F2303"/>
    </row>
    <row r="2304" spans="6:6" x14ac:dyDescent="0.25">
      <c r="F2304"/>
    </row>
    <row r="2305" spans="6:6" x14ac:dyDescent="0.25">
      <c r="F2305"/>
    </row>
    <row r="2306" spans="6:6" x14ac:dyDescent="0.25">
      <c r="F2306"/>
    </row>
    <row r="2307" spans="6:6" x14ac:dyDescent="0.25">
      <c r="F2307"/>
    </row>
    <row r="2308" spans="6:6" x14ac:dyDescent="0.25">
      <c r="F2308"/>
    </row>
    <row r="2309" spans="6:6" x14ac:dyDescent="0.25">
      <c r="F2309"/>
    </row>
    <row r="2310" spans="6:6" x14ac:dyDescent="0.25">
      <c r="F2310"/>
    </row>
    <row r="2311" spans="6:6" x14ac:dyDescent="0.25">
      <c r="F2311"/>
    </row>
    <row r="2312" spans="6:6" x14ac:dyDescent="0.25">
      <c r="F2312"/>
    </row>
    <row r="2313" spans="6:6" x14ac:dyDescent="0.25">
      <c r="F2313"/>
    </row>
    <row r="2314" spans="6:6" x14ac:dyDescent="0.25">
      <c r="F2314"/>
    </row>
    <row r="2315" spans="6:6" x14ac:dyDescent="0.25">
      <c r="F2315"/>
    </row>
    <row r="2316" spans="6:6" x14ac:dyDescent="0.25">
      <c r="F2316"/>
    </row>
    <row r="2317" spans="6:6" x14ac:dyDescent="0.25">
      <c r="F2317"/>
    </row>
    <row r="2318" spans="6:6" x14ac:dyDescent="0.25">
      <c r="F2318"/>
    </row>
    <row r="2319" spans="6:6" x14ac:dyDescent="0.25">
      <c r="F2319"/>
    </row>
    <row r="2320" spans="6:6" x14ac:dyDescent="0.25">
      <c r="F2320"/>
    </row>
    <row r="2321" spans="6:6" x14ac:dyDescent="0.25">
      <c r="F2321"/>
    </row>
    <row r="2322" spans="6:6" x14ac:dyDescent="0.25">
      <c r="F2322"/>
    </row>
    <row r="2323" spans="6:6" x14ac:dyDescent="0.25">
      <c r="F2323"/>
    </row>
    <row r="2324" spans="6:6" x14ac:dyDescent="0.25">
      <c r="F2324"/>
    </row>
    <row r="2325" spans="6:6" x14ac:dyDescent="0.25">
      <c r="F2325"/>
    </row>
    <row r="2326" spans="6:6" x14ac:dyDescent="0.25">
      <c r="F2326"/>
    </row>
    <row r="2327" spans="6:6" x14ac:dyDescent="0.25">
      <c r="F2327"/>
    </row>
    <row r="2328" spans="6:6" x14ac:dyDescent="0.25">
      <c r="F2328"/>
    </row>
    <row r="2329" spans="6:6" x14ac:dyDescent="0.25">
      <c r="F2329"/>
    </row>
    <row r="2330" spans="6:6" x14ac:dyDescent="0.25">
      <c r="F2330"/>
    </row>
    <row r="2331" spans="6:6" x14ac:dyDescent="0.25">
      <c r="F2331"/>
    </row>
    <row r="2332" spans="6:6" x14ac:dyDescent="0.25">
      <c r="F2332"/>
    </row>
    <row r="2333" spans="6:6" x14ac:dyDescent="0.25">
      <c r="F2333"/>
    </row>
    <row r="2334" spans="6:6" x14ac:dyDescent="0.25">
      <c r="F2334"/>
    </row>
    <row r="2335" spans="6:6" x14ac:dyDescent="0.25">
      <c r="F2335"/>
    </row>
    <row r="2336" spans="6:6" x14ac:dyDescent="0.25">
      <c r="F2336"/>
    </row>
    <row r="2337" spans="6:6" x14ac:dyDescent="0.25">
      <c r="F2337"/>
    </row>
    <row r="2338" spans="6:6" x14ac:dyDescent="0.25">
      <c r="F2338"/>
    </row>
    <row r="2339" spans="6:6" x14ac:dyDescent="0.25">
      <c r="F2339"/>
    </row>
    <row r="2340" spans="6:6" x14ac:dyDescent="0.25">
      <c r="F2340"/>
    </row>
    <row r="2341" spans="6:6" x14ac:dyDescent="0.25">
      <c r="F2341"/>
    </row>
    <row r="2342" spans="6:6" x14ac:dyDescent="0.25">
      <c r="F2342"/>
    </row>
    <row r="2343" spans="6:6" x14ac:dyDescent="0.25">
      <c r="F2343"/>
    </row>
    <row r="2344" spans="6:6" x14ac:dyDescent="0.25">
      <c r="F2344"/>
    </row>
    <row r="2345" spans="6:6" x14ac:dyDescent="0.25">
      <c r="F2345"/>
    </row>
    <row r="2346" spans="6:6" x14ac:dyDescent="0.25">
      <c r="F2346"/>
    </row>
    <row r="2347" spans="6:6" x14ac:dyDescent="0.25">
      <c r="F2347"/>
    </row>
    <row r="2348" spans="6:6" x14ac:dyDescent="0.25">
      <c r="F2348"/>
    </row>
    <row r="2349" spans="6:6" x14ac:dyDescent="0.25">
      <c r="F2349"/>
    </row>
    <row r="2350" spans="6:6" x14ac:dyDescent="0.25">
      <c r="F2350"/>
    </row>
    <row r="2351" spans="6:6" x14ac:dyDescent="0.25">
      <c r="F2351"/>
    </row>
    <row r="2352" spans="6:6" x14ac:dyDescent="0.25">
      <c r="F2352"/>
    </row>
    <row r="2353" spans="6:6" x14ac:dyDescent="0.25">
      <c r="F2353"/>
    </row>
    <row r="2354" spans="6:6" x14ac:dyDescent="0.25">
      <c r="F2354"/>
    </row>
    <row r="2355" spans="6:6" x14ac:dyDescent="0.25">
      <c r="F2355"/>
    </row>
    <row r="2356" spans="6:6" x14ac:dyDescent="0.25">
      <c r="F2356"/>
    </row>
    <row r="2357" spans="6:6" x14ac:dyDescent="0.25">
      <c r="F2357"/>
    </row>
    <row r="2358" spans="6:6" x14ac:dyDescent="0.25">
      <c r="F2358"/>
    </row>
    <row r="2359" spans="6:6" x14ac:dyDescent="0.25">
      <c r="F2359"/>
    </row>
    <row r="2360" spans="6:6" x14ac:dyDescent="0.25">
      <c r="F2360"/>
    </row>
    <row r="2361" spans="6:6" x14ac:dyDescent="0.25">
      <c r="F2361"/>
    </row>
    <row r="2362" spans="6:6" x14ac:dyDescent="0.25">
      <c r="F2362"/>
    </row>
    <row r="2363" spans="6:6" x14ac:dyDescent="0.25">
      <c r="F2363"/>
    </row>
    <row r="2364" spans="6:6" x14ac:dyDescent="0.25">
      <c r="F2364"/>
    </row>
    <row r="2365" spans="6:6" x14ac:dyDescent="0.25">
      <c r="F2365"/>
    </row>
    <row r="2366" spans="6:6" x14ac:dyDescent="0.25">
      <c r="F2366"/>
    </row>
    <row r="2367" spans="6:6" x14ac:dyDescent="0.25">
      <c r="F2367"/>
    </row>
    <row r="2368" spans="6:6" x14ac:dyDescent="0.25">
      <c r="F2368"/>
    </row>
    <row r="2369" spans="6:6" x14ac:dyDescent="0.25">
      <c r="F2369"/>
    </row>
    <row r="2370" spans="6:6" x14ac:dyDescent="0.25">
      <c r="F2370"/>
    </row>
    <row r="2371" spans="6:6" x14ac:dyDescent="0.25">
      <c r="F2371"/>
    </row>
    <row r="2372" spans="6:6" x14ac:dyDescent="0.25">
      <c r="F2372"/>
    </row>
    <row r="2373" spans="6:6" x14ac:dyDescent="0.25">
      <c r="F2373"/>
    </row>
    <row r="2374" spans="6:6" x14ac:dyDescent="0.25">
      <c r="F2374"/>
    </row>
    <row r="2375" spans="6:6" x14ac:dyDescent="0.25">
      <c r="F2375"/>
    </row>
    <row r="2376" spans="6:6" x14ac:dyDescent="0.25">
      <c r="F2376"/>
    </row>
    <row r="2377" spans="6:6" x14ac:dyDescent="0.25">
      <c r="F2377"/>
    </row>
    <row r="2378" spans="6:6" x14ac:dyDescent="0.25">
      <c r="F2378"/>
    </row>
    <row r="2379" spans="6:6" x14ac:dyDescent="0.25">
      <c r="F2379"/>
    </row>
    <row r="2380" spans="6:6" x14ac:dyDescent="0.25">
      <c r="F2380"/>
    </row>
    <row r="2381" spans="6:6" x14ac:dyDescent="0.25">
      <c r="F2381"/>
    </row>
    <row r="2382" spans="6:6" x14ac:dyDescent="0.25">
      <c r="F2382"/>
    </row>
    <row r="2383" spans="6:6" x14ac:dyDescent="0.25">
      <c r="F2383"/>
    </row>
    <row r="2384" spans="6:6" x14ac:dyDescent="0.25">
      <c r="F2384"/>
    </row>
    <row r="2385" spans="6:6" x14ac:dyDescent="0.25">
      <c r="F2385"/>
    </row>
    <row r="2386" spans="6:6" x14ac:dyDescent="0.25">
      <c r="F2386"/>
    </row>
    <row r="2387" spans="6:6" x14ac:dyDescent="0.25">
      <c r="F2387"/>
    </row>
    <row r="2388" spans="6:6" x14ac:dyDescent="0.25">
      <c r="F2388"/>
    </row>
    <row r="2389" spans="6:6" x14ac:dyDescent="0.25">
      <c r="F2389"/>
    </row>
    <row r="2390" spans="6:6" x14ac:dyDescent="0.25">
      <c r="F2390"/>
    </row>
    <row r="2391" spans="6:6" x14ac:dyDescent="0.25">
      <c r="F2391"/>
    </row>
    <row r="2392" spans="6:6" x14ac:dyDescent="0.25">
      <c r="F2392"/>
    </row>
    <row r="2393" spans="6:6" x14ac:dyDescent="0.25">
      <c r="F2393"/>
    </row>
    <row r="2394" spans="6:6" x14ac:dyDescent="0.25">
      <c r="F2394"/>
    </row>
    <row r="2395" spans="6:6" x14ac:dyDescent="0.25">
      <c r="F2395"/>
    </row>
    <row r="2396" spans="6:6" x14ac:dyDescent="0.25">
      <c r="F2396"/>
    </row>
    <row r="2397" spans="6:6" x14ac:dyDescent="0.25">
      <c r="F2397"/>
    </row>
    <row r="2398" spans="6:6" x14ac:dyDescent="0.25">
      <c r="F2398"/>
    </row>
    <row r="2399" spans="6:6" x14ac:dyDescent="0.25">
      <c r="F2399"/>
    </row>
    <row r="2400" spans="6:6" x14ac:dyDescent="0.25">
      <c r="F2400"/>
    </row>
    <row r="2401" spans="6:6" x14ac:dyDescent="0.25">
      <c r="F2401"/>
    </row>
    <row r="2402" spans="6:6" x14ac:dyDescent="0.25">
      <c r="F2402"/>
    </row>
    <row r="2403" spans="6:6" x14ac:dyDescent="0.25">
      <c r="F2403"/>
    </row>
    <row r="2404" spans="6:6" x14ac:dyDescent="0.25">
      <c r="F2404"/>
    </row>
    <row r="2405" spans="6:6" x14ac:dyDescent="0.25">
      <c r="F2405"/>
    </row>
    <row r="2406" spans="6:6" x14ac:dyDescent="0.25">
      <c r="F2406"/>
    </row>
    <row r="2407" spans="6:6" x14ac:dyDescent="0.25">
      <c r="F2407"/>
    </row>
    <row r="2408" spans="6:6" x14ac:dyDescent="0.25">
      <c r="F2408"/>
    </row>
    <row r="2409" spans="6:6" x14ac:dyDescent="0.25">
      <c r="F2409"/>
    </row>
    <row r="2410" spans="6:6" x14ac:dyDescent="0.25">
      <c r="F2410"/>
    </row>
    <row r="2411" spans="6:6" x14ac:dyDescent="0.25">
      <c r="F2411"/>
    </row>
    <row r="2412" spans="6:6" x14ac:dyDescent="0.25">
      <c r="F2412"/>
    </row>
    <row r="2413" spans="6:6" x14ac:dyDescent="0.25">
      <c r="F2413"/>
    </row>
    <row r="2414" spans="6:6" x14ac:dyDescent="0.25">
      <c r="F2414"/>
    </row>
    <row r="2415" spans="6:6" x14ac:dyDescent="0.25">
      <c r="F2415"/>
    </row>
    <row r="2416" spans="6:6" x14ac:dyDescent="0.25">
      <c r="F2416"/>
    </row>
    <row r="2417" spans="6:6" x14ac:dyDescent="0.25">
      <c r="F2417"/>
    </row>
    <row r="2418" spans="6:6" x14ac:dyDescent="0.25">
      <c r="F2418"/>
    </row>
    <row r="2419" spans="6:6" x14ac:dyDescent="0.25">
      <c r="F2419"/>
    </row>
    <row r="2420" spans="6:6" x14ac:dyDescent="0.25">
      <c r="F2420"/>
    </row>
    <row r="2421" spans="6:6" x14ac:dyDescent="0.25">
      <c r="F2421"/>
    </row>
    <row r="2422" spans="6:6" x14ac:dyDescent="0.25">
      <c r="F2422"/>
    </row>
    <row r="2423" spans="6:6" x14ac:dyDescent="0.25">
      <c r="F2423"/>
    </row>
    <row r="2424" spans="6:6" x14ac:dyDescent="0.25">
      <c r="F2424"/>
    </row>
    <row r="2425" spans="6:6" x14ac:dyDescent="0.25">
      <c r="F2425"/>
    </row>
    <row r="2426" spans="6:6" x14ac:dyDescent="0.25">
      <c r="F2426"/>
    </row>
    <row r="2427" spans="6:6" x14ac:dyDescent="0.25">
      <c r="F2427"/>
    </row>
    <row r="2428" spans="6:6" x14ac:dyDescent="0.25">
      <c r="F2428"/>
    </row>
    <row r="2429" spans="6:6" x14ac:dyDescent="0.25">
      <c r="F2429"/>
    </row>
    <row r="2430" spans="6:6" x14ac:dyDescent="0.25">
      <c r="F2430"/>
    </row>
    <row r="2431" spans="6:6" x14ac:dyDescent="0.25">
      <c r="F2431"/>
    </row>
    <row r="2432" spans="6:6" x14ac:dyDescent="0.25">
      <c r="F2432"/>
    </row>
    <row r="2433" spans="6:6" x14ac:dyDescent="0.25">
      <c r="F2433"/>
    </row>
    <row r="2434" spans="6:6" x14ac:dyDescent="0.25">
      <c r="F2434"/>
    </row>
    <row r="2435" spans="6:6" x14ac:dyDescent="0.25">
      <c r="F2435"/>
    </row>
    <row r="2436" spans="6:6" x14ac:dyDescent="0.25">
      <c r="F2436"/>
    </row>
    <row r="2437" spans="6:6" x14ac:dyDescent="0.25">
      <c r="F2437"/>
    </row>
    <row r="2438" spans="6:6" x14ac:dyDescent="0.25">
      <c r="F2438"/>
    </row>
    <row r="2439" spans="6:6" x14ac:dyDescent="0.25">
      <c r="F2439"/>
    </row>
    <row r="2440" spans="6:6" x14ac:dyDescent="0.25">
      <c r="F2440"/>
    </row>
    <row r="2441" spans="6:6" x14ac:dyDescent="0.25">
      <c r="F2441"/>
    </row>
    <row r="2442" spans="6:6" x14ac:dyDescent="0.25">
      <c r="F2442"/>
    </row>
    <row r="2443" spans="6:6" x14ac:dyDescent="0.25">
      <c r="F2443"/>
    </row>
    <row r="2444" spans="6:6" x14ac:dyDescent="0.25">
      <c r="F2444"/>
    </row>
    <row r="2445" spans="6:6" x14ac:dyDescent="0.25">
      <c r="F2445"/>
    </row>
    <row r="2446" spans="6:6" x14ac:dyDescent="0.25">
      <c r="F2446"/>
    </row>
    <row r="2447" spans="6:6" x14ac:dyDescent="0.25">
      <c r="F2447"/>
    </row>
    <row r="2448" spans="6:6" x14ac:dyDescent="0.25">
      <c r="F2448"/>
    </row>
    <row r="2449" spans="6:6" x14ac:dyDescent="0.25">
      <c r="F2449"/>
    </row>
    <row r="2450" spans="6:6" x14ac:dyDescent="0.25">
      <c r="F2450"/>
    </row>
    <row r="2451" spans="6:6" x14ac:dyDescent="0.25">
      <c r="F2451"/>
    </row>
    <row r="2452" spans="6:6" x14ac:dyDescent="0.25">
      <c r="F2452"/>
    </row>
    <row r="2453" spans="6:6" x14ac:dyDescent="0.25">
      <c r="F2453"/>
    </row>
    <row r="2454" spans="6:6" x14ac:dyDescent="0.25">
      <c r="F2454"/>
    </row>
    <row r="2455" spans="6:6" x14ac:dyDescent="0.25">
      <c r="F2455"/>
    </row>
    <row r="2456" spans="6:6" x14ac:dyDescent="0.25">
      <c r="F2456"/>
    </row>
    <row r="2457" spans="6:6" x14ac:dyDescent="0.25">
      <c r="F2457"/>
    </row>
    <row r="2458" spans="6:6" x14ac:dyDescent="0.25">
      <c r="F2458"/>
    </row>
    <row r="2459" spans="6:6" x14ac:dyDescent="0.25">
      <c r="F2459"/>
    </row>
    <row r="2460" spans="6:6" x14ac:dyDescent="0.25">
      <c r="F2460"/>
    </row>
    <row r="2461" spans="6:6" x14ac:dyDescent="0.25">
      <c r="F2461"/>
    </row>
    <row r="2462" spans="6:6" x14ac:dyDescent="0.25">
      <c r="F2462"/>
    </row>
    <row r="2463" spans="6:6" x14ac:dyDescent="0.25">
      <c r="F2463"/>
    </row>
    <row r="2464" spans="6:6" x14ac:dyDescent="0.25">
      <c r="F2464"/>
    </row>
    <row r="2465" spans="6:6" x14ac:dyDescent="0.25">
      <c r="F2465"/>
    </row>
    <row r="2466" spans="6:6" x14ac:dyDescent="0.25">
      <c r="F2466"/>
    </row>
    <row r="2467" spans="6:6" x14ac:dyDescent="0.25">
      <c r="F2467"/>
    </row>
    <row r="2468" spans="6:6" x14ac:dyDescent="0.25">
      <c r="F2468"/>
    </row>
    <row r="2469" spans="6:6" x14ac:dyDescent="0.25">
      <c r="F2469"/>
    </row>
    <row r="2470" spans="6:6" x14ac:dyDescent="0.25">
      <c r="F2470"/>
    </row>
    <row r="2471" spans="6:6" x14ac:dyDescent="0.25">
      <c r="F2471"/>
    </row>
    <row r="2472" spans="6:6" x14ac:dyDescent="0.25">
      <c r="F2472"/>
    </row>
    <row r="2473" spans="6:6" x14ac:dyDescent="0.25">
      <c r="F2473"/>
    </row>
    <row r="2474" spans="6:6" x14ac:dyDescent="0.25">
      <c r="F2474"/>
    </row>
    <row r="2475" spans="6:6" x14ac:dyDescent="0.25">
      <c r="F2475"/>
    </row>
    <row r="2476" spans="6:6" x14ac:dyDescent="0.25">
      <c r="F2476"/>
    </row>
    <row r="2477" spans="6:6" x14ac:dyDescent="0.25">
      <c r="F2477"/>
    </row>
    <row r="2478" spans="6:6" x14ac:dyDescent="0.25">
      <c r="F2478"/>
    </row>
    <row r="2479" spans="6:6" x14ac:dyDescent="0.25">
      <c r="F2479"/>
    </row>
    <row r="2480" spans="6:6" x14ac:dyDescent="0.25">
      <c r="F2480"/>
    </row>
    <row r="2481" spans="6:6" x14ac:dyDescent="0.25">
      <c r="F2481"/>
    </row>
    <row r="2482" spans="6:6" x14ac:dyDescent="0.25">
      <c r="F2482"/>
    </row>
    <row r="2483" spans="6:6" x14ac:dyDescent="0.25">
      <c r="F2483"/>
    </row>
    <row r="2484" spans="6:6" x14ac:dyDescent="0.25">
      <c r="F2484"/>
    </row>
    <row r="2485" spans="6:6" x14ac:dyDescent="0.25">
      <c r="F2485"/>
    </row>
    <row r="2486" spans="6:6" x14ac:dyDescent="0.25">
      <c r="F2486"/>
    </row>
    <row r="2487" spans="6:6" x14ac:dyDescent="0.25">
      <c r="F2487"/>
    </row>
    <row r="2488" spans="6:6" x14ac:dyDescent="0.25">
      <c r="F2488"/>
    </row>
    <row r="2489" spans="6:6" x14ac:dyDescent="0.25">
      <c r="F2489"/>
    </row>
    <row r="2490" spans="6:6" x14ac:dyDescent="0.25">
      <c r="F2490"/>
    </row>
    <row r="2491" spans="6:6" x14ac:dyDescent="0.25">
      <c r="F2491"/>
    </row>
    <row r="2492" spans="6:6" x14ac:dyDescent="0.25">
      <c r="F2492"/>
    </row>
    <row r="2493" spans="6:6" x14ac:dyDescent="0.25">
      <c r="F2493"/>
    </row>
    <row r="2494" spans="6:6" x14ac:dyDescent="0.25">
      <c r="F2494"/>
    </row>
    <row r="2495" spans="6:6" x14ac:dyDescent="0.25">
      <c r="F2495"/>
    </row>
    <row r="2496" spans="6:6" x14ac:dyDescent="0.25">
      <c r="F2496"/>
    </row>
    <row r="2497" spans="6:6" x14ac:dyDescent="0.25">
      <c r="F2497"/>
    </row>
    <row r="2498" spans="6:6" x14ac:dyDescent="0.25">
      <c r="F2498"/>
    </row>
    <row r="2499" spans="6:6" x14ac:dyDescent="0.25">
      <c r="F2499"/>
    </row>
    <row r="2500" spans="6:6" x14ac:dyDescent="0.25">
      <c r="F2500"/>
    </row>
    <row r="2501" spans="6:6" x14ac:dyDescent="0.25">
      <c r="F2501"/>
    </row>
    <row r="2502" spans="6:6" x14ac:dyDescent="0.25">
      <c r="F2502"/>
    </row>
    <row r="2503" spans="6:6" x14ac:dyDescent="0.25">
      <c r="F2503"/>
    </row>
    <row r="2504" spans="6:6" x14ac:dyDescent="0.25">
      <c r="F2504"/>
    </row>
    <row r="2505" spans="6:6" x14ac:dyDescent="0.25">
      <c r="F2505"/>
    </row>
    <row r="2506" spans="6:6" x14ac:dyDescent="0.25">
      <c r="F2506"/>
    </row>
    <row r="2507" spans="6:6" x14ac:dyDescent="0.25">
      <c r="F2507"/>
    </row>
    <row r="2508" spans="6:6" x14ac:dyDescent="0.25">
      <c r="F2508"/>
    </row>
    <row r="2509" spans="6:6" x14ac:dyDescent="0.25">
      <c r="F2509"/>
    </row>
    <row r="2510" spans="6:6" x14ac:dyDescent="0.25">
      <c r="F2510"/>
    </row>
    <row r="2511" spans="6:6" x14ac:dyDescent="0.25">
      <c r="F2511"/>
    </row>
    <row r="2512" spans="6:6" x14ac:dyDescent="0.25">
      <c r="F2512"/>
    </row>
    <row r="2513" spans="6:6" x14ac:dyDescent="0.25">
      <c r="F2513"/>
    </row>
    <row r="2514" spans="6:6" x14ac:dyDescent="0.25">
      <c r="F2514"/>
    </row>
    <row r="2515" spans="6:6" x14ac:dyDescent="0.25">
      <c r="F2515"/>
    </row>
    <row r="2516" spans="6:6" x14ac:dyDescent="0.25">
      <c r="F2516"/>
    </row>
    <row r="2517" spans="6:6" x14ac:dyDescent="0.25">
      <c r="F2517"/>
    </row>
    <row r="2518" spans="6:6" x14ac:dyDescent="0.25">
      <c r="F2518"/>
    </row>
    <row r="2519" spans="6:6" x14ac:dyDescent="0.25">
      <c r="F2519"/>
    </row>
    <row r="2520" spans="6:6" x14ac:dyDescent="0.25">
      <c r="F2520"/>
    </row>
    <row r="2521" spans="6:6" x14ac:dyDescent="0.25">
      <c r="F2521"/>
    </row>
    <row r="2522" spans="6:6" x14ac:dyDescent="0.25">
      <c r="F2522"/>
    </row>
    <row r="2523" spans="6:6" x14ac:dyDescent="0.25">
      <c r="F2523"/>
    </row>
    <row r="2524" spans="6:6" x14ac:dyDescent="0.25">
      <c r="F2524"/>
    </row>
    <row r="2525" spans="6:6" x14ac:dyDescent="0.25">
      <c r="F2525"/>
    </row>
    <row r="2526" spans="6:6" x14ac:dyDescent="0.25">
      <c r="F2526"/>
    </row>
    <row r="2527" spans="6:6" x14ac:dyDescent="0.25">
      <c r="F2527"/>
    </row>
    <row r="2528" spans="6:6" x14ac:dyDescent="0.25">
      <c r="F2528"/>
    </row>
    <row r="2529" spans="6:6" x14ac:dyDescent="0.25">
      <c r="F2529"/>
    </row>
    <row r="2530" spans="6:6" x14ac:dyDescent="0.25">
      <c r="F2530"/>
    </row>
    <row r="2531" spans="6:6" x14ac:dyDescent="0.25">
      <c r="F2531"/>
    </row>
    <row r="2532" spans="6:6" x14ac:dyDescent="0.25">
      <c r="F2532"/>
    </row>
    <row r="2533" spans="6:6" x14ac:dyDescent="0.25">
      <c r="F2533"/>
    </row>
    <row r="2534" spans="6:6" x14ac:dyDescent="0.25">
      <c r="F2534"/>
    </row>
    <row r="2535" spans="6:6" x14ac:dyDescent="0.25">
      <c r="F2535"/>
    </row>
    <row r="2536" spans="6:6" x14ac:dyDescent="0.25">
      <c r="F2536"/>
    </row>
    <row r="2537" spans="6:6" x14ac:dyDescent="0.25">
      <c r="F2537"/>
    </row>
    <row r="2538" spans="6:6" x14ac:dyDescent="0.25">
      <c r="F2538"/>
    </row>
    <row r="2539" spans="6:6" x14ac:dyDescent="0.25">
      <c r="F2539"/>
    </row>
    <row r="2540" spans="6:6" x14ac:dyDescent="0.25">
      <c r="F2540"/>
    </row>
    <row r="2541" spans="6:6" x14ac:dyDescent="0.25">
      <c r="F2541"/>
    </row>
    <row r="2542" spans="6:6" x14ac:dyDescent="0.25">
      <c r="F2542"/>
    </row>
    <row r="2543" spans="6:6" x14ac:dyDescent="0.25">
      <c r="F2543"/>
    </row>
    <row r="2544" spans="6:6" x14ac:dyDescent="0.25">
      <c r="F2544"/>
    </row>
    <row r="2545" spans="6:6" x14ac:dyDescent="0.25">
      <c r="F2545"/>
    </row>
    <row r="2546" spans="6:6" x14ac:dyDescent="0.25">
      <c r="F2546"/>
    </row>
    <row r="2547" spans="6:6" x14ac:dyDescent="0.25">
      <c r="F2547"/>
    </row>
    <row r="2548" spans="6:6" x14ac:dyDescent="0.25">
      <c r="F2548"/>
    </row>
    <row r="2549" spans="6:6" x14ac:dyDescent="0.25">
      <c r="F2549"/>
    </row>
    <row r="2550" spans="6:6" x14ac:dyDescent="0.25">
      <c r="F2550"/>
    </row>
    <row r="2551" spans="6:6" x14ac:dyDescent="0.25">
      <c r="F2551"/>
    </row>
    <row r="2552" spans="6:6" x14ac:dyDescent="0.25">
      <c r="F2552"/>
    </row>
    <row r="2553" spans="6:6" x14ac:dyDescent="0.25">
      <c r="F2553"/>
    </row>
    <row r="2554" spans="6:6" x14ac:dyDescent="0.25">
      <c r="F2554"/>
    </row>
    <row r="2555" spans="6:6" x14ac:dyDescent="0.25">
      <c r="F2555"/>
    </row>
    <row r="2556" spans="6:6" x14ac:dyDescent="0.25">
      <c r="F2556"/>
    </row>
    <row r="2557" spans="6:6" x14ac:dyDescent="0.25">
      <c r="F2557"/>
    </row>
    <row r="2558" spans="6:6" x14ac:dyDescent="0.25">
      <c r="F2558"/>
    </row>
    <row r="2559" spans="6:6" x14ac:dyDescent="0.25">
      <c r="F2559"/>
    </row>
    <row r="2560" spans="6:6" x14ac:dyDescent="0.25">
      <c r="F2560"/>
    </row>
    <row r="2561" spans="6:6" x14ac:dyDescent="0.25">
      <c r="F2561"/>
    </row>
    <row r="2562" spans="6:6" x14ac:dyDescent="0.25">
      <c r="F2562"/>
    </row>
    <row r="2563" spans="6:6" x14ac:dyDescent="0.25">
      <c r="F2563"/>
    </row>
    <row r="2564" spans="6:6" x14ac:dyDescent="0.25">
      <c r="F2564"/>
    </row>
    <row r="2565" spans="6:6" x14ac:dyDescent="0.25">
      <c r="F2565"/>
    </row>
    <row r="2566" spans="6:6" x14ac:dyDescent="0.25">
      <c r="F2566"/>
    </row>
    <row r="2567" spans="6:6" x14ac:dyDescent="0.25">
      <c r="F2567"/>
    </row>
    <row r="2568" spans="6:6" x14ac:dyDescent="0.25">
      <c r="F2568"/>
    </row>
    <row r="2569" spans="6:6" x14ac:dyDescent="0.25">
      <c r="F2569"/>
    </row>
    <row r="2570" spans="6:6" x14ac:dyDescent="0.25">
      <c r="F2570"/>
    </row>
    <row r="2571" spans="6:6" x14ac:dyDescent="0.25">
      <c r="F2571"/>
    </row>
    <row r="2572" spans="6:6" x14ac:dyDescent="0.25">
      <c r="F2572"/>
    </row>
    <row r="2573" spans="6:6" x14ac:dyDescent="0.25">
      <c r="F2573"/>
    </row>
    <row r="2574" spans="6:6" x14ac:dyDescent="0.25">
      <c r="F2574"/>
    </row>
    <row r="2575" spans="6:6" x14ac:dyDescent="0.25">
      <c r="F2575"/>
    </row>
    <row r="2576" spans="6:6" x14ac:dyDescent="0.25">
      <c r="F2576"/>
    </row>
    <row r="2577" spans="6:6" x14ac:dyDescent="0.25">
      <c r="F2577"/>
    </row>
    <row r="2578" spans="6:6" x14ac:dyDescent="0.25">
      <c r="F2578"/>
    </row>
    <row r="2579" spans="6:6" x14ac:dyDescent="0.25">
      <c r="F2579"/>
    </row>
    <row r="2580" spans="6:6" x14ac:dyDescent="0.25">
      <c r="F2580"/>
    </row>
    <row r="2581" spans="6:6" x14ac:dyDescent="0.25">
      <c r="F2581"/>
    </row>
    <row r="2582" spans="6:6" x14ac:dyDescent="0.25">
      <c r="F2582"/>
    </row>
    <row r="2583" spans="6:6" x14ac:dyDescent="0.25">
      <c r="F2583"/>
    </row>
    <row r="2584" spans="6:6" x14ac:dyDescent="0.25">
      <c r="F2584"/>
    </row>
    <row r="2585" spans="6:6" x14ac:dyDescent="0.25">
      <c r="F2585"/>
    </row>
    <row r="2586" spans="6:6" x14ac:dyDescent="0.25">
      <c r="F2586"/>
    </row>
    <row r="2587" spans="6:6" x14ac:dyDescent="0.25">
      <c r="F2587"/>
    </row>
    <row r="2588" spans="6:6" x14ac:dyDescent="0.25">
      <c r="F2588"/>
    </row>
    <row r="2589" spans="6:6" x14ac:dyDescent="0.25">
      <c r="F2589"/>
    </row>
    <row r="2590" spans="6:6" x14ac:dyDescent="0.25">
      <c r="F2590"/>
    </row>
    <row r="2591" spans="6:6" x14ac:dyDescent="0.25">
      <c r="F2591"/>
    </row>
    <row r="2592" spans="6:6" x14ac:dyDescent="0.25">
      <c r="F2592"/>
    </row>
    <row r="2593" spans="6:6" x14ac:dyDescent="0.25">
      <c r="F2593"/>
    </row>
    <row r="2594" spans="6:6" x14ac:dyDescent="0.25">
      <c r="F2594"/>
    </row>
    <row r="2595" spans="6:6" x14ac:dyDescent="0.25">
      <c r="F2595"/>
    </row>
    <row r="2596" spans="6:6" x14ac:dyDescent="0.25">
      <c r="F2596"/>
    </row>
    <row r="2597" spans="6:6" x14ac:dyDescent="0.25">
      <c r="F2597"/>
    </row>
    <row r="2598" spans="6:6" x14ac:dyDescent="0.25">
      <c r="F2598"/>
    </row>
    <row r="2599" spans="6:6" x14ac:dyDescent="0.25">
      <c r="F2599"/>
    </row>
    <row r="2600" spans="6:6" x14ac:dyDescent="0.25">
      <c r="F2600"/>
    </row>
    <row r="2601" spans="6:6" x14ac:dyDescent="0.25">
      <c r="F2601"/>
    </row>
    <row r="2602" spans="6:6" x14ac:dyDescent="0.25">
      <c r="F2602"/>
    </row>
    <row r="2603" spans="6:6" x14ac:dyDescent="0.25">
      <c r="F2603"/>
    </row>
    <row r="2604" spans="6:6" x14ac:dyDescent="0.25">
      <c r="F2604"/>
    </row>
    <row r="2605" spans="6:6" x14ac:dyDescent="0.25">
      <c r="F2605"/>
    </row>
    <row r="2606" spans="6:6" x14ac:dyDescent="0.25">
      <c r="F2606"/>
    </row>
    <row r="2607" spans="6:6" x14ac:dyDescent="0.25">
      <c r="F2607"/>
    </row>
    <row r="2608" spans="6:6" x14ac:dyDescent="0.25">
      <c r="F2608"/>
    </row>
    <row r="2609" spans="6:6" x14ac:dyDescent="0.25">
      <c r="F2609"/>
    </row>
    <row r="2610" spans="6:6" x14ac:dyDescent="0.25">
      <c r="F2610"/>
    </row>
    <row r="2611" spans="6:6" x14ac:dyDescent="0.25">
      <c r="F2611"/>
    </row>
    <row r="2612" spans="6:6" x14ac:dyDescent="0.25">
      <c r="F2612"/>
    </row>
    <row r="2613" spans="6:6" x14ac:dyDescent="0.25">
      <c r="F2613"/>
    </row>
    <row r="2614" spans="6:6" x14ac:dyDescent="0.25">
      <c r="F2614"/>
    </row>
    <row r="2615" spans="6:6" x14ac:dyDescent="0.25">
      <c r="F2615"/>
    </row>
    <row r="2616" spans="6:6" x14ac:dyDescent="0.25">
      <c r="F2616"/>
    </row>
    <row r="2617" spans="6:6" x14ac:dyDescent="0.25">
      <c r="F2617"/>
    </row>
    <row r="2618" spans="6:6" x14ac:dyDescent="0.25">
      <c r="F2618"/>
    </row>
    <row r="2619" spans="6:6" x14ac:dyDescent="0.25">
      <c r="F2619"/>
    </row>
    <row r="2620" spans="6:6" x14ac:dyDescent="0.25">
      <c r="F2620"/>
    </row>
    <row r="2621" spans="6:6" x14ac:dyDescent="0.25">
      <c r="F2621"/>
    </row>
    <row r="2622" spans="6:6" x14ac:dyDescent="0.25">
      <c r="F2622"/>
    </row>
    <row r="2623" spans="6:6" x14ac:dyDescent="0.25">
      <c r="F2623"/>
    </row>
    <row r="2624" spans="6:6" x14ac:dyDescent="0.25">
      <c r="F2624"/>
    </row>
    <row r="2625" spans="6:6" x14ac:dyDescent="0.25">
      <c r="F2625"/>
    </row>
    <row r="2626" spans="6:6" x14ac:dyDescent="0.25">
      <c r="F2626"/>
    </row>
    <row r="2627" spans="6:6" x14ac:dyDescent="0.25">
      <c r="F2627"/>
    </row>
    <row r="2628" spans="6:6" x14ac:dyDescent="0.25">
      <c r="F2628"/>
    </row>
    <row r="2629" spans="6:6" x14ac:dyDescent="0.25">
      <c r="F2629"/>
    </row>
    <row r="2630" spans="6:6" x14ac:dyDescent="0.25">
      <c r="F2630"/>
    </row>
    <row r="2631" spans="6:6" x14ac:dyDescent="0.25">
      <c r="F2631"/>
    </row>
    <row r="2632" spans="6:6" x14ac:dyDescent="0.25">
      <c r="F2632"/>
    </row>
    <row r="2633" spans="6:6" x14ac:dyDescent="0.25">
      <c r="F2633"/>
    </row>
    <row r="2634" spans="6:6" x14ac:dyDescent="0.25">
      <c r="F2634"/>
    </row>
    <row r="2635" spans="6:6" x14ac:dyDescent="0.25">
      <c r="F2635"/>
    </row>
    <row r="2636" spans="6:6" x14ac:dyDescent="0.25">
      <c r="F2636"/>
    </row>
    <row r="2637" spans="6:6" x14ac:dyDescent="0.25">
      <c r="F2637"/>
    </row>
    <row r="2638" spans="6:6" x14ac:dyDescent="0.25">
      <c r="F2638"/>
    </row>
    <row r="2639" spans="6:6" x14ac:dyDescent="0.25">
      <c r="F2639"/>
    </row>
    <row r="2640" spans="6:6" x14ac:dyDescent="0.25">
      <c r="F2640"/>
    </row>
    <row r="2641" spans="6:6" x14ac:dyDescent="0.25">
      <c r="F2641"/>
    </row>
    <row r="2642" spans="6:6" x14ac:dyDescent="0.25">
      <c r="F2642"/>
    </row>
    <row r="2643" spans="6:6" x14ac:dyDescent="0.25">
      <c r="F2643"/>
    </row>
    <row r="2644" spans="6:6" x14ac:dyDescent="0.25">
      <c r="F2644"/>
    </row>
    <row r="2645" spans="6:6" x14ac:dyDescent="0.25">
      <c r="F2645"/>
    </row>
    <row r="2646" spans="6:6" x14ac:dyDescent="0.25">
      <c r="F2646"/>
    </row>
    <row r="2647" spans="6:6" x14ac:dyDescent="0.25">
      <c r="F2647"/>
    </row>
    <row r="2648" spans="6:6" x14ac:dyDescent="0.25">
      <c r="F2648"/>
    </row>
    <row r="2649" spans="6:6" x14ac:dyDescent="0.25">
      <c r="F2649"/>
    </row>
    <row r="2650" spans="6:6" x14ac:dyDescent="0.25">
      <c r="F2650"/>
    </row>
    <row r="2651" spans="6:6" x14ac:dyDescent="0.25">
      <c r="F2651"/>
    </row>
    <row r="2652" spans="6:6" x14ac:dyDescent="0.25">
      <c r="F2652"/>
    </row>
    <row r="2653" spans="6:6" x14ac:dyDescent="0.25">
      <c r="F2653"/>
    </row>
    <row r="2654" spans="6:6" x14ac:dyDescent="0.25">
      <c r="F2654"/>
    </row>
    <row r="2655" spans="6:6" x14ac:dyDescent="0.25">
      <c r="F2655"/>
    </row>
    <row r="2656" spans="6:6" x14ac:dyDescent="0.25">
      <c r="F2656"/>
    </row>
    <row r="2657" spans="6:6" x14ac:dyDescent="0.25">
      <c r="F2657"/>
    </row>
    <row r="2658" spans="6:6" x14ac:dyDescent="0.25">
      <c r="F2658"/>
    </row>
    <row r="2659" spans="6:6" x14ac:dyDescent="0.25">
      <c r="F2659"/>
    </row>
    <row r="2660" spans="6:6" x14ac:dyDescent="0.25">
      <c r="F2660"/>
    </row>
    <row r="2661" spans="6:6" x14ac:dyDescent="0.25">
      <c r="F2661"/>
    </row>
    <row r="2662" spans="6:6" x14ac:dyDescent="0.25">
      <c r="F2662"/>
    </row>
    <row r="2663" spans="6:6" x14ac:dyDescent="0.25">
      <c r="F2663"/>
    </row>
    <row r="2664" spans="6:6" x14ac:dyDescent="0.25">
      <c r="F2664"/>
    </row>
    <row r="2665" spans="6:6" x14ac:dyDescent="0.25">
      <c r="F2665"/>
    </row>
    <row r="2666" spans="6:6" x14ac:dyDescent="0.25">
      <c r="F2666"/>
    </row>
    <row r="2667" spans="6:6" x14ac:dyDescent="0.25">
      <c r="F2667"/>
    </row>
    <row r="2668" spans="6:6" x14ac:dyDescent="0.25">
      <c r="F2668"/>
    </row>
    <row r="2669" spans="6:6" x14ac:dyDescent="0.25">
      <c r="F2669"/>
    </row>
    <row r="2670" spans="6:6" x14ac:dyDescent="0.25">
      <c r="F2670"/>
    </row>
    <row r="2671" spans="6:6" x14ac:dyDescent="0.25">
      <c r="F2671"/>
    </row>
    <row r="2672" spans="6:6" x14ac:dyDescent="0.25">
      <c r="F2672"/>
    </row>
    <row r="2673" spans="6:6" x14ac:dyDescent="0.25">
      <c r="F2673"/>
    </row>
    <row r="2674" spans="6:6" x14ac:dyDescent="0.25">
      <c r="F2674"/>
    </row>
    <row r="2675" spans="6:6" x14ac:dyDescent="0.25">
      <c r="F2675"/>
    </row>
    <row r="2676" spans="6:6" x14ac:dyDescent="0.25">
      <c r="F2676"/>
    </row>
    <row r="2677" spans="6:6" x14ac:dyDescent="0.25">
      <c r="F2677"/>
    </row>
    <row r="2678" spans="6:6" x14ac:dyDescent="0.25">
      <c r="F2678"/>
    </row>
    <row r="2679" spans="6:6" x14ac:dyDescent="0.25">
      <c r="F2679"/>
    </row>
    <row r="2680" spans="6:6" x14ac:dyDescent="0.25">
      <c r="F2680"/>
    </row>
    <row r="2681" spans="6:6" x14ac:dyDescent="0.25">
      <c r="F2681"/>
    </row>
    <row r="2682" spans="6:6" x14ac:dyDescent="0.25">
      <c r="F2682"/>
    </row>
    <row r="2683" spans="6:6" x14ac:dyDescent="0.25">
      <c r="F2683"/>
    </row>
    <row r="2684" spans="6:6" x14ac:dyDescent="0.25">
      <c r="F2684"/>
    </row>
    <row r="2685" spans="6:6" x14ac:dyDescent="0.25">
      <c r="F2685"/>
    </row>
    <row r="2686" spans="6:6" x14ac:dyDescent="0.25">
      <c r="F2686"/>
    </row>
    <row r="2687" spans="6:6" x14ac:dyDescent="0.25">
      <c r="F2687"/>
    </row>
    <row r="2688" spans="6:6" x14ac:dyDescent="0.25">
      <c r="F2688"/>
    </row>
    <row r="2689" spans="6:6" x14ac:dyDescent="0.25">
      <c r="F2689"/>
    </row>
    <row r="2690" spans="6:6" x14ac:dyDescent="0.25">
      <c r="F2690"/>
    </row>
    <row r="2691" spans="6:6" x14ac:dyDescent="0.25">
      <c r="F2691"/>
    </row>
    <row r="2692" spans="6:6" x14ac:dyDescent="0.25">
      <c r="F2692"/>
    </row>
    <row r="2693" spans="6:6" x14ac:dyDescent="0.25">
      <c r="F2693"/>
    </row>
    <row r="2694" spans="6:6" x14ac:dyDescent="0.25">
      <c r="F2694"/>
    </row>
    <row r="2695" spans="6:6" x14ac:dyDescent="0.25">
      <c r="F2695"/>
    </row>
    <row r="2696" spans="6:6" x14ac:dyDescent="0.25">
      <c r="F2696"/>
    </row>
    <row r="2697" spans="6:6" x14ac:dyDescent="0.25">
      <c r="F2697"/>
    </row>
    <row r="2698" spans="6:6" x14ac:dyDescent="0.25">
      <c r="F2698"/>
    </row>
    <row r="2699" spans="6:6" x14ac:dyDescent="0.25">
      <c r="F2699"/>
    </row>
    <row r="2700" spans="6:6" x14ac:dyDescent="0.25">
      <c r="F2700"/>
    </row>
    <row r="2701" spans="6:6" x14ac:dyDescent="0.25">
      <c r="F2701"/>
    </row>
    <row r="2702" spans="6:6" x14ac:dyDescent="0.25">
      <c r="F2702"/>
    </row>
    <row r="2703" spans="6:6" x14ac:dyDescent="0.25">
      <c r="F2703"/>
    </row>
    <row r="2704" spans="6:6" x14ac:dyDescent="0.25">
      <c r="F2704"/>
    </row>
    <row r="2705" spans="6:6" x14ac:dyDescent="0.25">
      <c r="F2705"/>
    </row>
    <row r="2706" spans="6:6" x14ac:dyDescent="0.25">
      <c r="F2706"/>
    </row>
    <row r="2707" spans="6:6" x14ac:dyDescent="0.25">
      <c r="F2707"/>
    </row>
    <row r="2708" spans="6:6" x14ac:dyDescent="0.25">
      <c r="F2708"/>
    </row>
    <row r="2709" spans="6:6" x14ac:dyDescent="0.25">
      <c r="F2709"/>
    </row>
    <row r="2710" spans="6:6" x14ac:dyDescent="0.25">
      <c r="F2710"/>
    </row>
    <row r="2711" spans="6:6" x14ac:dyDescent="0.25">
      <c r="F2711"/>
    </row>
    <row r="2712" spans="6:6" x14ac:dyDescent="0.25">
      <c r="F2712"/>
    </row>
    <row r="2713" spans="6:6" x14ac:dyDescent="0.25">
      <c r="F2713"/>
    </row>
    <row r="2714" spans="6:6" x14ac:dyDescent="0.25">
      <c r="F2714"/>
    </row>
    <row r="2715" spans="6:6" x14ac:dyDescent="0.25">
      <c r="F2715"/>
    </row>
    <row r="2716" spans="6:6" x14ac:dyDescent="0.25">
      <c r="F2716"/>
    </row>
    <row r="2717" spans="6:6" x14ac:dyDescent="0.25">
      <c r="F2717"/>
    </row>
    <row r="2718" spans="6:6" x14ac:dyDescent="0.25">
      <c r="F2718"/>
    </row>
    <row r="2719" spans="6:6" x14ac:dyDescent="0.25">
      <c r="F2719"/>
    </row>
    <row r="2720" spans="6:6" x14ac:dyDescent="0.25">
      <c r="F2720"/>
    </row>
    <row r="2721" spans="6:6" x14ac:dyDescent="0.25">
      <c r="F2721"/>
    </row>
    <row r="2722" spans="6:6" x14ac:dyDescent="0.25">
      <c r="F2722"/>
    </row>
    <row r="2723" spans="6:6" x14ac:dyDescent="0.25">
      <c r="F2723"/>
    </row>
    <row r="2724" spans="6:6" x14ac:dyDescent="0.25">
      <c r="F2724"/>
    </row>
    <row r="2725" spans="6:6" x14ac:dyDescent="0.25">
      <c r="F2725"/>
    </row>
    <row r="2726" spans="6:6" x14ac:dyDescent="0.25">
      <c r="F2726"/>
    </row>
    <row r="2727" spans="6:6" x14ac:dyDescent="0.25">
      <c r="F2727"/>
    </row>
    <row r="2728" spans="6:6" x14ac:dyDescent="0.25">
      <c r="F2728"/>
    </row>
    <row r="2729" spans="6:6" x14ac:dyDescent="0.25">
      <c r="F2729"/>
    </row>
    <row r="2730" spans="6:6" x14ac:dyDescent="0.25">
      <c r="F2730"/>
    </row>
    <row r="2731" spans="6:6" x14ac:dyDescent="0.25">
      <c r="F2731"/>
    </row>
    <row r="2732" spans="6:6" x14ac:dyDescent="0.25">
      <c r="F2732"/>
    </row>
    <row r="2733" spans="6:6" x14ac:dyDescent="0.25">
      <c r="F2733"/>
    </row>
    <row r="2734" spans="6:6" x14ac:dyDescent="0.25">
      <c r="F2734"/>
    </row>
    <row r="2735" spans="6:6" x14ac:dyDescent="0.25">
      <c r="F2735"/>
    </row>
    <row r="2736" spans="6:6" x14ac:dyDescent="0.25">
      <c r="F2736"/>
    </row>
    <row r="2737" spans="6:6" x14ac:dyDescent="0.25">
      <c r="F2737"/>
    </row>
    <row r="2738" spans="6:6" x14ac:dyDescent="0.25">
      <c r="F2738"/>
    </row>
    <row r="2739" spans="6:6" x14ac:dyDescent="0.25">
      <c r="F2739"/>
    </row>
    <row r="2740" spans="6:6" x14ac:dyDescent="0.25">
      <c r="F2740"/>
    </row>
    <row r="2741" spans="6:6" x14ac:dyDescent="0.25">
      <c r="F2741"/>
    </row>
    <row r="2742" spans="6:6" x14ac:dyDescent="0.25">
      <c r="F2742"/>
    </row>
    <row r="2743" spans="6:6" x14ac:dyDescent="0.25">
      <c r="F2743"/>
    </row>
    <row r="2744" spans="6:6" x14ac:dyDescent="0.25">
      <c r="F2744"/>
    </row>
    <row r="2745" spans="6:6" x14ac:dyDescent="0.25">
      <c r="F2745"/>
    </row>
    <row r="2746" spans="6:6" x14ac:dyDescent="0.25">
      <c r="F2746"/>
    </row>
    <row r="2747" spans="6:6" x14ac:dyDescent="0.25">
      <c r="F2747"/>
    </row>
    <row r="2748" spans="6:6" x14ac:dyDescent="0.25">
      <c r="F2748"/>
    </row>
    <row r="2749" spans="6:6" x14ac:dyDescent="0.25">
      <c r="F2749"/>
    </row>
    <row r="2750" spans="6:6" x14ac:dyDescent="0.25">
      <c r="F2750"/>
    </row>
    <row r="2751" spans="6:6" x14ac:dyDescent="0.25">
      <c r="F2751"/>
    </row>
    <row r="2752" spans="6:6" x14ac:dyDescent="0.25">
      <c r="F2752"/>
    </row>
    <row r="2753" spans="6:6" x14ac:dyDescent="0.25">
      <c r="F2753"/>
    </row>
    <row r="2754" spans="6:6" x14ac:dyDescent="0.25">
      <c r="F2754"/>
    </row>
    <row r="2755" spans="6:6" x14ac:dyDescent="0.25">
      <c r="F2755"/>
    </row>
    <row r="2756" spans="6:6" x14ac:dyDescent="0.25">
      <c r="F2756"/>
    </row>
    <row r="2757" spans="6:6" x14ac:dyDescent="0.25">
      <c r="F2757"/>
    </row>
    <row r="2758" spans="6:6" x14ac:dyDescent="0.25">
      <c r="F2758"/>
    </row>
    <row r="2759" spans="6:6" x14ac:dyDescent="0.25">
      <c r="F2759"/>
    </row>
    <row r="2760" spans="6:6" x14ac:dyDescent="0.25">
      <c r="F2760"/>
    </row>
    <row r="2761" spans="6:6" x14ac:dyDescent="0.25">
      <c r="F2761"/>
    </row>
    <row r="2762" spans="6:6" x14ac:dyDescent="0.25">
      <c r="F2762"/>
    </row>
    <row r="2763" spans="6:6" x14ac:dyDescent="0.25">
      <c r="F2763"/>
    </row>
    <row r="2764" spans="6:6" x14ac:dyDescent="0.25">
      <c r="F2764"/>
    </row>
    <row r="2765" spans="6:6" x14ac:dyDescent="0.25">
      <c r="F2765"/>
    </row>
    <row r="2766" spans="6:6" x14ac:dyDescent="0.25">
      <c r="F2766"/>
    </row>
    <row r="2767" spans="6:6" x14ac:dyDescent="0.25">
      <c r="F2767"/>
    </row>
    <row r="2768" spans="6:6" x14ac:dyDescent="0.25">
      <c r="F2768"/>
    </row>
    <row r="2769" spans="6:6" x14ac:dyDescent="0.25">
      <c r="F2769"/>
    </row>
    <row r="2770" spans="6:6" x14ac:dyDescent="0.25">
      <c r="F2770"/>
    </row>
    <row r="2771" spans="6:6" x14ac:dyDescent="0.25">
      <c r="F2771"/>
    </row>
    <row r="2772" spans="6:6" x14ac:dyDescent="0.25">
      <c r="F2772"/>
    </row>
    <row r="2773" spans="6:6" x14ac:dyDescent="0.25">
      <c r="F2773"/>
    </row>
    <row r="2774" spans="6:6" x14ac:dyDescent="0.25">
      <c r="F2774"/>
    </row>
    <row r="2775" spans="6:6" x14ac:dyDescent="0.25">
      <c r="F2775"/>
    </row>
    <row r="2776" spans="6:6" x14ac:dyDescent="0.25">
      <c r="F2776"/>
    </row>
    <row r="2777" spans="6:6" x14ac:dyDescent="0.25">
      <c r="F2777"/>
    </row>
    <row r="2778" spans="6:6" x14ac:dyDescent="0.25">
      <c r="F2778"/>
    </row>
    <row r="2779" spans="6:6" x14ac:dyDescent="0.25">
      <c r="F2779"/>
    </row>
    <row r="2780" spans="6:6" x14ac:dyDescent="0.25">
      <c r="F2780"/>
    </row>
    <row r="2781" spans="6:6" x14ac:dyDescent="0.25">
      <c r="F2781"/>
    </row>
    <row r="2782" spans="6:6" x14ac:dyDescent="0.25">
      <c r="F2782"/>
    </row>
    <row r="2783" spans="6:6" x14ac:dyDescent="0.25">
      <c r="F2783"/>
    </row>
    <row r="2784" spans="6:6" x14ac:dyDescent="0.25">
      <c r="F2784"/>
    </row>
    <row r="2785" spans="6:6" x14ac:dyDescent="0.25">
      <c r="F2785"/>
    </row>
    <row r="2786" spans="6:6" x14ac:dyDescent="0.25">
      <c r="F2786"/>
    </row>
    <row r="2787" spans="6:6" x14ac:dyDescent="0.25">
      <c r="F2787"/>
    </row>
    <row r="2788" spans="6:6" x14ac:dyDescent="0.25">
      <c r="F2788"/>
    </row>
    <row r="2789" spans="6:6" x14ac:dyDescent="0.25">
      <c r="F2789"/>
    </row>
    <row r="2790" spans="6:6" x14ac:dyDescent="0.25">
      <c r="F2790"/>
    </row>
    <row r="2791" spans="6:6" x14ac:dyDescent="0.25">
      <c r="F2791"/>
    </row>
    <row r="2792" spans="6:6" x14ac:dyDescent="0.25">
      <c r="F2792"/>
    </row>
    <row r="2793" spans="6:6" x14ac:dyDescent="0.25">
      <c r="F2793"/>
    </row>
    <row r="2794" spans="6:6" x14ac:dyDescent="0.25">
      <c r="F2794"/>
    </row>
    <row r="2795" spans="6:6" x14ac:dyDescent="0.25">
      <c r="F2795"/>
    </row>
    <row r="2796" spans="6:6" x14ac:dyDescent="0.25">
      <c r="F2796"/>
    </row>
    <row r="2797" spans="6:6" x14ac:dyDescent="0.25">
      <c r="F2797"/>
    </row>
    <row r="2798" spans="6:6" x14ac:dyDescent="0.25">
      <c r="F2798"/>
    </row>
    <row r="2799" spans="6:6" x14ac:dyDescent="0.25">
      <c r="F2799"/>
    </row>
    <row r="2800" spans="6:6" x14ac:dyDescent="0.25">
      <c r="F2800"/>
    </row>
    <row r="2801" spans="6:6" x14ac:dyDescent="0.25">
      <c r="F2801"/>
    </row>
    <row r="2802" spans="6:6" x14ac:dyDescent="0.25">
      <c r="F2802"/>
    </row>
    <row r="2803" spans="6:6" x14ac:dyDescent="0.25">
      <c r="F2803"/>
    </row>
    <row r="2804" spans="6:6" x14ac:dyDescent="0.25">
      <c r="F2804"/>
    </row>
    <row r="2805" spans="6:6" x14ac:dyDescent="0.25">
      <c r="F2805"/>
    </row>
    <row r="2806" spans="6:6" x14ac:dyDescent="0.25">
      <c r="F2806"/>
    </row>
    <row r="2807" spans="6:6" x14ac:dyDescent="0.25">
      <c r="F2807"/>
    </row>
    <row r="2808" spans="6:6" x14ac:dyDescent="0.25">
      <c r="F2808"/>
    </row>
    <row r="2809" spans="6:6" x14ac:dyDescent="0.25">
      <c r="F2809"/>
    </row>
    <row r="2810" spans="6:6" x14ac:dyDescent="0.25">
      <c r="F2810"/>
    </row>
    <row r="2811" spans="6:6" x14ac:dyDescent="0.25">
      <c r="F2811"/>
    </row>
    <row r="2812" spans="6:6" x14ac:dyDescent="0.25">
      <c r="F2812"/>
    </row>
    <row r="2813" spans="6:6" x14ac:dyDescent="0.25">
      <c r="F2813"/>
    </row>
    <row r="2814" spans="6:6" x14ac:dyDescent="0.25">
      <c r="F2814"/>
    </row>
    <row r="2815" spans="6:6" x14ac:dyDescent="0.25">
      <c r="F2815"/>
    </row>
    <row r="2816" spans="6:6" x14ac:dyDescent="0.25">
      <c r="F2816"/>
    </row>
    <row r="2817" spans="6:6" x14ac:dyDescent="0.25">
      <c r="F2817"/>
    </row>
    <row r="2818" spans="6:6" x14ac:dyDescent="0.25">
      <c r="F2818"/>
    </row>
    <row r="2819" spans="6:6" x14ac:dyDescent="0.25">
      <c r="F2819"/>
    </row>
    <row r="2820" spans="6:6" x14ac:dyDescent="0.25">
      <c r="F2820"/>
    </row>
    <row r="2821" spans="6:6" x14ac:dyDescent="0.25">
      <c r="F2821"/>
    </row>
    <row r="2822" spans="6:6" x14ac:dyDescent="0.25">
      <c r="F2822"/>
    </row>
    <row r="2823" spans="6:6" x14ac:dyDescent="0.25">
      <c r="F2823"/>
    </row>
    <row r="2824" spans="6:6" x14ac:dyDescent="0.25">
      <c r="F2824"/>
    </row>
    <row r="2825" spans="6:6" x14ac:dyDescent="0.25">
      <c r="F2825"/>
    </row>
    <row r="2826" spans="6:6" x14ac:dyDescent="0.25">
      <c r="F2826"/>
    </row>
    <row r="2827" spans="6:6" x14ac:dyDescent="0.25">
      <c r="F2827"/>
    </row>
    <row r="2828" spans="6:6" x14ac:dyDescent="0.25">
      <c r="F2828"/>
    </row>
    <row r="2829" spans="6:6" x14ac:dyDescent="0.25">
      <c r="F2829"/>
    </row>
    <row r="2830" spans="6:6" x14ac:dyDescent="0.25">
      <c r="F2830"/>
    </row>
    <row r="2831" spans="6:6" x14ac:dyDescent="0.25">
      <c r="F2831"/>
    </row>
    <row r="2832" spans="6:6" x14ac:dyDescent="0.25">
      <c r="F2832"/>
    </row>
    <row r="2833" spans="6:6" x14ac:dyDescent="0.25">
      <c r="F2833"/>
    </row>
    <row r="2834" spans="6:6" x14ac:dyDescent="0.25">
      <c r="F2834"/>
    </row>
    <row r="2835" spans="6:6" x14ac:dyDescent="0.25">
      <c r="F2835"/>
    </row>
    <row r="2836" spans="6:6" x14ac:dyDescent="0.25">
      <c r="F2836"/>
    </row>
    <row r="2837" spans="6:6" x14ac:dyDescent="0.25">
      <c r="F2837"/>
    </row>
    <row r="2838" spans="6:6" x14ac:dyDescent="0.25">
      <c r="F2838"/>
    </row>
    <row r="2839" spans="6:6" x14ac:dyDescent="0.25">
      <c r="F2839"/>
    </row>
    <row r="2840" spans="6:6" x14ac:dyDescent="0.25">
      <c r="F2840"/>
    </row>
    <row r="2841" spans="6:6" x14ac:dyDescent="0.25">
      <c r="F2841"/>
    </row>
    <row r="2842" spans="6:6" x14ac:dyDescent="0.25">
      <c r="F2842"/>
    </row>
    <row r="2843" spans="6:6" x14ac:dyDescent="0.25">
      <c r="F2843"/>
    </row>
    <row r="2844" spans="6:6" x14ac:dyDescent="0.25">
      <c r="F2844"/>
    </row>
    <row r="2845" spans="6:6" x14ac:dyDescent="0.25">
      <c r="F2845"/>
    </row>
    <row r="2846" spans="6:6" x14ac:dyDescent="0.25">
      <c r="F2846"/>
    </row>
    <row r="2847" spans="6:6" x14ac:dyDescent="0.25">
      <c r="F2847"/>
    </row>
    <row r="2848" spans="6:6" x14ac:dyDescent="0.25">
      <c r="F2848"/>
    </row>
    <row r="2849" spans="6:6" x14ac:dyDescent="0.25">
      <c r="F2849"/>
    </row>
    <row r="2850" spans="6:6" x14ac:dyDescent="0.25">
      <c r="F2850"/>
    </row>
    <row r="2851" spans="6:6" x14ac:dyDescent="0.25">
      <c r="F2851"/>
    </row>
    <row r="2852" spans="6:6" x14ac:dyDescent="0.25">
      <c r="F2852"/>
    </row>
    <row r="2853" spans="6:6" x14ac:dyDescent="0.25">
      <c r="F2853"/>
    </row>
    <row r="2854" spans="6:6" x14ac:dyDescent="0.25">
      <c r="F2854"/>
    </row>
    <row r="2855" spans="6:6" x14ac:dyDescent="0.25">
      <c r="F2855"/>
    </row>
    <row r="2856" spans="6:6" x14ac:dyDescent="0.25">
      <c r="F2856"/>
    </row>
    <row r="2857" spans="6:6" x14ac:dyDescent="0.25">
      <c r="F2857"/>
    </row>
    <row r="2858" spans="6:6" x14ac:dyDescent="0.25">
      <c r="F2858"/>
    </row>
    <row r="2859" spans="6:6" x14ac:dyDescent="0.25">
      <c r="F2859"/>
    </row>
    <row r="2860" spans="6:6" x14ac:dyDescent="0.25">
      <c r="F2860"/>
    </row>
    <row r="2861" spans="6:6" x14ac:dyDescent="0.25">
      <c r="F2861"/>
    </row>
    <row r="2862" spans="6:6" x14ac:dyDescent="0.25">
      <c r="F2862"/>
    </row>
    <row r="2863" spans="6:6" x14ac:dyDescent="0.25">
      <c r="F2863"/>
    </row>
    <row r="2864" spans="6:6" x14ac:dyDescent="0.25">
      <c r="F2864"/>
    </row>
    <row r="2865" spans="6:6" x14ac:dyDescent="0.25">
      <c r="F2865"/>
    </row>
    <row r="2866" spans="6:6" x14ac:dyDescent="0.25">
      <c r="F2866"/>
    </row>
    <row r="2867" spans="6:6" x14ac:dyDescent="0.25">
      <c r="F2867"/>
    </row>
    <row r="2868" spans="6:6" x14ac:dyDescent="0.25">
      <c r="F2868"/>
    </row>
    <row r="2869" spans="6:6" x14ac:dyDescent="0.25">
      <c r="F2869"/>
    </row>
    <row r="2870" spans="6:6" x14ac:dyDescent="0.25">
      <c r="F2870"/>
    </row>
    <row r="2871" spans="6:6" x14ac:dyDescent="0.25">
      <c r="F2871"/>
    </row>
    <row r="2872" spans="6:6" x14ac:dyDescent="0.25">
      <c r="F2872"/>
    </row>
    <row r="2873" spans="6:6" x14ac:dyDescent="0.25">
      <c r="F2873"/>
    </row>
    <row r="2874" spans="6:6" x14ac:dyDescent="0.25">
      <c r="F2874"/>
    </row>
    <row r="2875" spans="6:6" x14ac:dyDescent="0.25">
      <c r="F2875"/>
    </row>
    <row r="2876" spans="6:6" x14ac:dyDescent="0.25">
      <c r="F2876"/>
    </row>
    <row r="2877" spans="6:6" x14ac:dyDescent="0.25">
      <c r="F2877"/>
    </row>
    <row r="2878" spans="6:6" x14ac:dyDescent="0.25">
      <c r="F2878"/>
    </row>
    <row r="2879" spans="6:6" x14ac:dyDescent="0.25">
      <c r="F2879"/>
    </row>
    <row r="2880" spans="6:6" x14ac:dyDescent="0.25">
      <c r="F2880"/>
    </row>
    <row r="2881" spans="6:6" x14ac:dyDescent="0.25">
      <c r="F2881"/>
    </row>
    <row r="2882" spans="6:6" x14ac:dyDescent="0.25">
      <c r="F2882"/>
    </row>
    <row r="2883" spans="6:6" x14ac:dyDescent="0.25">
      <c r="F2883"/>
    </row>
    <row r="2884" spans="6:6" x14ac:dyDescent="0.25">
      <c r="F2884"/>
    </row>
    <row r="2885" spans="6:6" x14ac:dyDescent="0.25">
      <c r="F2885"/>
    </row>
    <row r="2886" spans="6:6" x14ac:dyDescent="0.25">
      <c r="F2886"/>
    </row>
    <row r="2887" spans="6:6" x14ac:dyDescent="0.25">
      <c r="F2887"/>
    </row>
    <row r="2888" spans="6:6" x14ac:dyDescent="0.25">
      <c r="F2888"/>
    </row>
    <row r="2889" spans="6:6" x14ac:dyDescent="0.25">
      <c r="F2889"/>
    </row>
    <row r="2890" spans="6:6" x14ac:dyDescent="0.25">
      <c r="F2890"/>
    </row>
    <row r="2891" spans="6:6" x14ac:dyDescent="0.25">
      <c r="F2891"/>
    </row>
    <row r="2892" spans="6:6" x14ac:dyDescent="0.25">
      <c r="F2892"/>
    </row>
    <row r="2893" spans="6:6" x14ac:dyDescent="0.25">
      <c r="F2893"/>
    </row>
    <row r="2894" spans="6:6" x14ac:dyDescent="0.25">
      <c r="F2894"/>
    </row>
    <row r="2895" spans="6:6" x14ac:dyDescent="0.25">
      <c r="F2895"/>
    </row>
    <row r="2896" spans="6:6" x14ac:dyDescent="0.25">
      <c r="F2896"/>
    </row>
    <row r="2897" spans="6:6" x14ac:dyDescent="0.25">
      <c r="F2897"/>
    </row>
    <row r="2898" spans="6:6" x14ac:dyDescent="0.25">
      <c r="F2898"/>
    </row>
    <row r="2899" spans="6:6" x14ac:dyDescent="0.25">
      <c r="F2899"/>
    </row>
    <row r="2900" spans="6:6" x14ac:dyDescent="0.25">
      <c r="F2900"/>
    </row>
    <row r="2901" spans="6:6" x14ac:dyDescent="0.25">
      <c r="F2901"/>
    </row>
    <row r="2902" spans="6:6" x14ac:dyDescent="0.25">
      <c r="F2902"/>
    </row>
    <row r="2903" spans="6:6" x14ac:dyDescent="0.25">
      <c r="F2903"/>
    </row>
    <row r="2904" spans="6:6" x14ac:dyDescent="0.25">
      <c r="F2904"/>
    </row>
    <row r="2905" spans="6:6" x14ac:dyDescent="0.25">
      <c r="F2905"/>
    </row>
    <row r="2906" spans="6:6" x14ac:dyDescent="0.25">
      <c r="F2906"/>
    </row>
    <row r="2907" spans="6:6" x14ac:dyDescent="0.25">
      <c r="F2907"/>
    </row>
    <row r="2908" spans="6:6" x14ac:dyDescent="0.25">
      <c r="F2908"/>
    </row>
    <row r="2909" spans="6:6" x14ac:dyDescent="0.25">
      <c r="F2909"/>
    </row>
    <row r="2910" spans="6:6" x14ac:dyDescent="0.25">
      <c r="F2910"/>
    </row>
    <row r="2911" spans="6:6" x14ac:dyDescent="0.25">
      <c r="F2911"/>
    </row>
    <row r="2912" spans="6:6" x14ac:dyDescent="0.25">
      <c r="F2912"/>
    </row>
    <row r="2913" spans="6:6" x14ac:dyDescent="0.25">
      <c r="F2913"/>
    </row>
    <row r="2914" spans="6:6" x14ac:dyDescent="0.25">
      <c r="F2914"/>
    </row>
    <row r="2915" spans="6:6" x14ac:dyDescent="0.25">
      <c r="F2915"/>
    </row>
    <row r="2916" spans="6:6" x14ac:dyDescent="0.25">
      <c r="F2916"/>
    </row>
    <row r="2917" spans="6:6" x14ac:dyDescent="0.25">
      <c r="F2917"/>
    </row>
    <row r="2918" spans="6:6" x14ac:dyDescent="0.25">
      <c r="F2918"/>
    </row>
    <row r="2919" spans="6:6" x14ac:dyDescent="0.25">
      <c r="F2919"/>
    </row>
    <row r="2920" spans="6:6" x14ac:dyDescent="0.25">
      <c r="F2920"/>
    </row>
    <row r="2921" spans="6:6" x14ac:dyDescent="0.25">
      <c r="F2921"/>
    </row>
    <row r="2922" spans="6:6" x14ac:dyDescent="0.25">
      <c r="F2922"/>
    </row>
    <row r="2923" spans="6:6" x14ac:dyDescent="0.25">
      <c r="F2923"/>
    </row>
    <row r="2924" spans="6:6" x14ac:dyDescent="0.25">
      <c r="F2924"/>
    </row>
    <row r="2925" spans="6:6" x14ac:dyDescent="0.25">
      <c r="F2925"/>
    </row>
    <row r="2926" spans="6:6" x14ac:dyDescent="0.25">
      <c r="F2926"/>
    </row>
    <row r="2927" spans="6:6" x14ac:dyDescent="0.25">
      <c r="F2927"/>
    </row>
    <row r="2928" spans="6:6" x14ac:dyDescent="0.25">
      <c r="F2928"/>
    </row>
    <row r="2929" spans="6:6" x14ac:dyDescent="0.25">
      <c r="F2929"/>
    </row>
    <row r="2930" spans="6:6" x14ac:dyDescent="0.25">
      <c r="F2930"/>
    </row>
    <row r="2931" spans="6:6" x14ac:dyDescent="0.25">
      <c r="F2931"/>
    </row>
    <row r="2932" spans="6:6" x14ac:dyDescent="0.25">
      <c r="F2932"/>
    </row>
    <row r="2933" spans="6:6" x14ac:dyDescent="0.25">
      <c r="F2933"/>
    </row>
    <row r="2934" spans="6:6" x14ac:dyDescent="0.25">
      <c r="F2934"/>
    </row>
    <row r="2935" spans="6:6" x14ac:dyDescent="0.25">
      <c r="F2935"/>
    </row>
    <row r="2936" spans="6:6" x14ac:dyDescent="0.25">
      <c r="F2936"/>
    </row>
    <row r="2937" spans="6:6" x14ac:dyDescent="0.25">
      <c r="F2937"/>
    </row>
    <row r="2938" spans="6:6" x14ac:dyDescent="0.25">
      <c r="F2938"/>
    </row>
    <row r="2939" spans="6:6" x14ac:dyDescent="0.25">
      <c r="F2939"/>
    </row>
    <row r="2940" spans="6:6" x14ac:dyDescent="0.25">
      <c r="F2940"/>
    </row>
    <row r="2941" spans="6:6" x14ac:dyDescent="0.25">
      <c r="F2941"/>
    </row>
    <row r="2942" spans="6:6" x14ac:dyDescent="0.25">
      <c r="F2942"/>
    </row>
    <row r="2943" spans="6:6" x14ac:dyDescent="0.25">
      <c r="F2943"/>
    </row>
    <row r="2944" spans="6:6" x14ac:dyDescent="0.25">
      <c r="F2944"/>
    </row>
    <row r="2945" spans="6:6" x14ac:dyDescent="0.25">
      <c r="F2945"/>
    </row>
    <row r="2946" spans="6:6" x14ac:dyDescent="0.25">
      <c r="F2946"/>
    </row>
    <row r="2947" spans="6:6" x14ac:dyDescent="0.25">
      <c r="F2947"/>
    </row>
    <row r="2948" spans="6:6" x14ac:dyDescent="0.25">
      <c r="F2948"/>
    </row>
    <row r="2949" spans="6:6" x14ac:dyDescent="0.25">
      <c r="F2949"/>
    </row>
    <row r="2950" spans="6:6" x14ac:dyDescent="0.25">
      <c r="F2950"/>
    </row>
    <row r="2951" spans="6:6" x14ac:dyDescent="0.25">
      <c r="F2951"/>
    </row>
    <row r="2952" spans="6:6" x14ac:dyDescent="0.25">
      <c r="F2952"/>
    </row>
    <row r="2953" spans="6:6" x14ac:dyDescent="0.25">
      <c r="F2953"/>
    </row>
    <row r="2954" spans="6:6" x14ac:dyDescent="0.25">
      <c r="F2954"/>
    </row>
    <row r="2955" spans="6:6" x14ac:dyDescent="0.25">
      <c r="F2955"/>
    </row>
    <row r="2956" spans="6:6" x14ac:dyDescent="0.25">
      <c r="F2956"/>
    </row>
    <row r="2957" spans="6:6" x14ac:dyDescent="0.25">
      <c r="F2957"/>
    </row>
    <row r="2958" spans="6:6" x14ac:dyDescent="0.25">
      <c r="F2958"/>
    </row>
    <row r="2959" spans="6:6" x14ac:dyDescent="0.25">
      <c r="F2959"/>
    </row>
    <row r="2960" spans="6:6" x14ac:dyDescent="0.25">
      <c r="F2960"/>
    </row>
    <row r="2961" spans="6:6" x14ac:dyDescent="0.25">
      <c r="F2961"/>
    </row>
    <row r="2962" spans="6:6" x14ac:dyDescent="0.25">
      <c r="F2962"/>
    </row>
    <row r="2963" spans="6:6" x14ac:dyDescent="0.25">
      <c r="F2963"/>
    </row>
    <row r="2964" spans="6:6" x14ac:dyDescent="0.25">
      <c r="F2964"/>
    </row>
    <row r="2965" spans="6:6" x14ac:dyDescent="0.25">
      <c r="F2965"/>
    </row>
    <row r="2966" spans="6:6" x14ac:dyDescent="0.25">
      <c r="F2966"/>
    </row>
    <row r="2967" spans="6:6" x14ac:dyDescent="0.25">
      <c r="F2967"/>
    </row>
    <row r="2968" spans="6:6" x14ac:dyDescent="0.25">
      <c r="F2968"/>
    </row>
    <row r="2969" spans="6:6" x14ac:dyDescent="0.25">
      <c r="F2969"/>
    </row>
    <row r="2970" spans="6:6" x14ac:dyDescent="0.25">
      <c r="F2970"/>
    </row>
    <row r="2971" spans="6:6" x14ac:dyDescent="0.25">
      <c r="F2971"/>
    </row>
    <row r="2972" spans="6:6" x14ac:dyDescent="0.25">
      <c r="F2972"/>
    </row>
    <row r="2973" spans="6:6" x14ac:dyDescent="0.25">
      <c r="F2973"/>
    </row>
    <row r="2974" spans="6:6" x14ac:dyDescent="0.25">
      <c r="F2974"/>
    </row>
    <row r="2975" spans="6:6" x14ac:dyDescent="0.25">
      <c r="F2975"/>
    </row>
    <row r="2976" spans="6:6" x14ac:dyDescent="0.25">
      <c r="F2976"/>
    </row>
    <row r="2977" spans="6:6" x14ac:dyDescent="0.25">
      <c r="F2977"/>
    </row>
    <row r="2978" spans="6:6" x14ac:dyDescent="0.25">
      <c r="F2978"/>
    </row>
    <row r="2979" spans="6:6" x14ac:dyDescent="0.25">
      <c r="F2979"/>
    </row>
    <row r="2980" spans="6:6" x14ac:dyDescent="0.25">
      <c r="F2980"/>
    </row>
    <row r="2981" spans="6:6" x14ac:dyDescent="0.25">
      <c r="F2981"/>
    </row>
    <row r="2982" spans="6:6" x14ac:dyDescent="0.25">
      <c r="F2982"/>
    </row>
    <row r="2983" spans="6:6" x14ac:dyDescent="0.25">
      <c r="F2983"/>
    </row>
    <row r="2984" spans="6:6" x14ac:dyDescent="0.25">
      <c r="F2984"/>
    </row>
    <row r="2985" spans="6:6" x14ac:dyDescent="0.25">
      <c r="F2985"/>
    </row>
    <row r="2986" spans="6:6" x14ac:dyDescent="0.25">
      <c r="F2986"/>
    </row>
    <row r="2987" spans="6:6" x14ac:dyDescent="0.25">
      <c r="F2987"/>
    </row>
    <row r="2988" spans="6:6" x14ac:dyDescent="0.25">
      <c r="F2988"/>
    </row>
    <row r="2989" spans="6:6" x14ac:dyDescent="0.25">
      <c r="F2989"/>
    </row>
    <row r="2990" spans="6:6" x14ac:dyDescent="0.25">
      <c r="F2990"/>
    </row>
    <row r="2991" spans="6:6" x14ac:dyDescent="0.25">
      <c r="F2991"/>
    </row>
    <row r="2992" spans="6:6" x14ac:dyDescent="0.25">
      <c r="F2992"/>
    </row>
    <row r="2993" spans="6:6" x14ac:dyDescent="0.25">
      <c r="F2993"/>
    </row>
    <row r="2994" spans="6:6" x14ac:dyDescent="0.25">
      <c r="F2994"/>
    </row>
    <row r="2995" spans="6:6" x14ac:dyDescent="0.25">
      <c r="F2995"/>
    </row>
    <row r="2996" spans="6:6" x14ac:dyDescent="0.25">
      <c r="F2996"/>
    </row>
    <row r="2997" spans="6:6" x14ac:dyDescent="0.25">
      <c r="F2997"/>
    </row>
    <row r="2998" spans="6:6" x14ac:dyDescent="0.25">
      <c r="F2998"/>
    </row>
    <row r="2999" spans="6:6" x14ac:dyDescent="0.25">
      <c r="F2999"/>
    </row>
    <row r="3000" spans="6:6" x14ac:dyDescent="0.25">
      <c r="F3000"/>
    </row>
    <row r="3001" spans="6:6" x14ac:dyDescent="0.25">
      <c r="F3001"/>
    </row>
    <row r="3002" spans="6:6" x14ac:dyDescent="0.25">
      <c r="F3002"/>
    </row>
    <row r="3003" spans="6:6" x14ac:dyDescent="0.25">
      <c r="F3003"/>
    </row>
    <row r="3004" spans="6:6" x14ac:dyDescent="0.25">
      <c r="F3004"/>
    </row>
    <row r="3005" spans="6:6" x14ac:dyDescent="0.25">
      <c r="F3005"/>
    </row>
    <row r="3006" spans="6:6" x14ac:dyDescent="0.25">
      <c r="F3006"/>
    </row>
    <row r="3007" spans="6:6" x14ac:dyDescent="0.25">
      <c r="F3007"/>
    </row>
    <row r="3008" spans="6:6" x14ac:dyDescent="0.25">
      <c r="F3008"/>
    </row>
    <row r="3009" spans="6:6" x14ac:dyDescent="0.25">
      <c r="F3009"/>
    </row>
    <row r="3010" spans="6:6" x14ac:dyDescent="0.25">
      <c r="F3010"/>
    </row>
    <row r="3011" spans="6:6" x14ac:dyDescent="0.25">
      <c r="F3011"/>
    </row>
    <row r="3012" spans="6:6" x14ac:dyDescent="0.25">
      <c r="F3012"/>
    </row>
    <row r="3013" spans="6:6" x14ac:dyDescent="0.25">
      <c r="F3013"/>
    </row>
    <row r="3014" spans="6:6" x14ac:dyDescent="0.25">
      <c r="F3014"/>
    </row>
    <row r="3015" spans="6:6" x14ac:dyDescent="0.25">
      <c r="F3015"/>
    </row>
    <row r="3016" spans="6:6" x14ac:dyDescent="0.25">
      <c r="F3016"/>
    </row>
    <row r="3017" spans="6:6" x14ac:dyDescent="0.25">
      <c r="F3017"/>
    </row>
    <row r="3018" spans="6:6" x14ac:dyDescent="0.25">
      <c r="F3018"/>
    </row>
    <row r="3019" spans="6:6" x14ac:dyDescent="0.25">
      <c r="F3019"/>
    </row>
    <row r="3020" spans="6:6" x14ac:dyDescent="0.25">
      <c r="F3020"/>
    </row>
    <row r="3021" spans="6:6" x14ac:dyDescent="0.25">
      <c r="F3021"/>
    </row>
    <row r="3022" spans="6:6" x14ac:dyDescent="0.25">
      <c r="F3022"/>
    </row>
    <row r="3023" spans="6:6" x14ac:dyDescent="0.25">
      <c r="F3023"/>
    </row>
    <row r="3024" spans="6:6" x14ac:dyDescent="0.25">
      <c r="F3024"/>
    </row>
    <row r="3025" spans="6:6" x14ac:dyDescent="0.25">
      <c r="F3025"/>
    </row>
    <row r="3026" spans="6:6" x14ac:dyDescent="0.25">
      <c r="F3026"/>
    </row>
    <row r="3027" spans="6:6" x14ac:dyDescent="0.25">
      <c r="F3027"/>
    </row>
    <row r="3028" spans="6:6" x14ac:dyDescent="0.25">
      <c r="F3028"/>
    </row>
    <row r="3029" spans="6:6" x14ac:dyDescent="0.25">
      <c r="F3029"/>
    </row>
    <row r="3030" spans="6:6" x14ac:dyDescent="0.25">
      <c r="F3030"/>
    </row>
    <row r="3031" spans="6:6" x14ac:dyDescent="0.25">
      <c r="F3031"/>
    </row>
    <row r="3032" spans="6:6" x14ac:dyDescent="0.25">
      <c r="F3032"/>
    </row>
    <row r="3033" spans="6:6" x14ac:dyDescent="0.25">
      <c r="F3033"/>
    </row>
    <row r="3034" spans="6:6" x14ac:dyDescent="0.25">
      <c r="F3034"/>
    </row>
    <row r="3035" spans="6:6" x14ac:dyDescent="0.25">
      <c r="F3035"/>
    </row>
    <row r="3036" spans="6:6" x14ac:dyDescent="0.25">
      <c r="F3036"/>
    </row>
    <row r="3037" spans="6:6" x14ac:dyDescent="0.25">
      <c r="F3037"/>
    </row>
    <row r="3038" spans="6:6" x14ac:dyDescent="0.25">
      <c r="F3038"/>
    </row>
    <row r="3039" spans="6:6" x14ac:dyDescent="0.25">
      <c r="F3039"/>
    </row>
    <row r="3040" spans="6:6" x14ac:dyDescent="0.25">
      <c r="F3040"/>
    </row>
    <row r="3041" spans="6:6" x14ac:dyDescent="0.25">
      <c r="F3041"/>
    </row>
    <row r="3042" spans="6:6" x14ac:dyDescent="0.25">
      <c r="F3042"/>
    </row>
    <row r="3043" spans="6:6" x14ac:dyDescent="0.25">
      <c r="F3043"/>
    </row>
    <row r="3044" spans="6:6" x14ac:dyDescent="0.25">
      <c r="F3044"/>
    </row>
    <row r="3045" spans="6:6" x14ac:dyDescent="0.25">
      <c r="F3045"/>
    </row>
    <row r="3046" spans="6:6" x14ac:dyDescent="0.25">
      <c r="F3046"/>
    </row>
    <row r="3047" spans="6:6" x14ac:dyDescent="0.25">
      <c r="F3047"/>
    </row>
    <row r="3048" spans="6:6" x14ac:dyDescent="0.25">
      <c r="F3048"/>
    </row>
    <row r="3049" spans="6:6" x14ac:dyDescent="0.25">
      <c r="F3049"/>
    </row>
    <row r="3050" spans="6:6" x14ac:dyDescent="0.25">
      <c r="F3050"/>
    </row>
    <row r="3051" spans="6:6" x14ac:dyDescent="0.25">
      <c r="F3051"/>
    </row>
    <row r="3052" spans="6:6" x14ac:dyDescent="0.25">
      <c r="F3052"/>
    </row>
    <row r="3053" spans="6:6" x14ac:dyDescent="0.25">
      <c r="F3053"/>
    </row>
    <row r="3054" spans="6:6" x14ac:dyDescent="0.25">
      <c r="F3054"/>
    </row>
    <row r="3055" spans="6:6" x14ac:dyDescent="0.25">
      <c r="F3055"/>
    </row>
    <row r="3056" spans="6:6" x14ac:dyDescent="0.25">
      <c r="F3056"/>
    </row>
    <row r="3057" spans="6:6" x14ac:dyDescent="0.25">
      <c r="F3057"/>
    </row>
    <row r="3058" spans="6:6" x14ac:dyDescent="0.25">
      <c r="F3058"/>
    </row>
    <row r="3059" spans="6:6" x14ac:dyDescent="0.25">
      <c r="F3059"/>
    </row>
    <row r="3060" spans="6:6" x14ac:dyDescent="0.25">
      <c r="F3060"/>
    </row>
    <row r="3061" spans="6:6" x14ac:dyDescent="0.25">
      <c r="F3061"/>
    </row>
    <row r="3062" spans="6:6" x14ac:dyDescent="0.25">
      <c r="F3062"/>
    </row>
    <row r="3063" spans="6:6" x14ac:dyDescent="0.25">
      <c r="F3063"/>
    </row>
    <row r="3064" spans="6:6" x14ac:dyDescent="0.25">
      <c r="F3064"/>
    </row>
    <row r="3065" spans="6:6" x14ac:dyDescent="0.25">
      <c r="F3065"/>
    </row>
    <row r="3066" spans="6:6" x14ac:dyDescent="0.25">
      <c r="F3066"/>
    </row>
    <row r="3067" spans="6:6" x14ac:dyDescent="0.25">
      <c r="F3067"/>
    </row>
    <row r="3068" spans="6:6" x14ac:dyDescent="0.25">
      <c r="F3068"/>
    </row>
    <row r="3069" spans="6:6" x14ac:dyDescent="0.25">
      <c r="F3069"/>
    </row>
    <row r="3070" spans="6:6" x14ac:dyDescent="0.25">
      <c r="F3070"/>
    </row>
    <row r="3071" spans="6:6" x14ac:dyDescent="0.25">
      <c r="F3071"/>
    </row>
    <row r="3072" spans="6:6" x14ac:dyDescent="0.25">
      <c r="F3072"/>
    </row>
    <row r="3073" spans="6:6" x14ac:dyDescent="0.25">
      <c r="F3073"/>
    </row>
    <row r="3074" spans="6:6" x14ac:dyDescent="0.25">
      <c r="F3074"/>
    </row>
    <row r="3075" spans="6:6" x14ac:dyDescent="0.25">
      <c r="F3075"/>
    </row>
    <row r="3076" spans="6:6" x14ac:dyDescent="0.25">
      <c r="F3076"/>
    </row>
    <row r="3077" spans="6:6" x14ac:dyDescent="0.25">
      <c r="F3077"/>
    </row>
    <row r="3078" spans="6:6" x14ac:dyDescent="0.25">
      <c r="F3078"/>
    </row>
    <row r="3079" spans="6:6" x14ac:dyDescent="0.25">
      <c r="F3079"/>
    </row>
    <row r="3080" spans="6:6" x14ac:dyDescent="0.25">
      <c r="F3080"/>
    </row>
    <row r="3081" spans="6:6" x14ac:dyDescent="0.25">
      <c r="F3081"/>
    </row>
    <row r="3082" spans="6:6" x14ac:dyDescent="0.25">
      <c r="F3082"/>
    </row>
    <row r="3083" spans="6:6" x14ac:dyDescent="0.25">
      <c r="F3083"/>
    </row>
    <row r="3084" spans="6:6" x14ac:dyDescent="0.25">
      <c r="F3084"/>
    </row>
    <row r="3085" spans="6:6" x14ac:dyDescent="0.25">
      <c r="F3085"/>
    </row>
    <row r="3086" spans="6:6" x14ac:dyDescent="0.25">
      <c r="F3086"/>
    </row>
    <row r="3087" spans="6:6" x14ac:dyDescent="0.25">
      <c r="F3087"/>
    </row>
    <row r="3088" spans="6:6" x14ac:dyDescent="0.25">
      <c r="F3088"/>
    </row>
    <row r="3089" spans="6:6" x14ac:dyDescent="0.25">
      <c r="F3089"/>
    </row>
    <row r="3090" spans="6:6" x14ac:dyDescent="0.25">
      <c r="F3090"/>
    </row>
    <row r="3091" spans="6:6" x14ac:dyDescent="0.25">
      <c r="F3091"/>
    </row>
    <row r="3092" spans="6:6" x14ac:dyDescent="0.25">
      <c r="F3092"/>
    </row>
    <row r="3093" spans="6:6" x14ac:dyDescent="0.25">
      <c r="F3093"/>
    </row>
    <row r="3094" spans="6:6" x14ac:dyDescent="0.25">
      <c r="F3094"/>
    </row>
    <row r="3095" spans="6:6" x14ac:dyDescent="0.25">
      <c r="F3095"/>
    </row>
    <row r="3096" spans="6:6" x14ac:dyDescent="0.25">
      <c r="F3096"/>
    </row>
    <row r="3097" spans="6:6" x14ac:dyDescent="0.25">
      <c r="F3097"/>
    </row>
    <row r="3098" spans="6:6" x14ac:dyDescent="0.25">
      <c r="F3098"/>
    </row>
    <row r="3099" spans="6:6" x14ac:dyDescent="0.25">
      <c r="F3099"/>
    </row>
    <row r="3100" spans="6:6" x14ac:dyDescent="0.25">
      <c r="F3100"/>
    </row>
    <row r="3101" spans="6:6" x14ac:dyDescent="0.25">
      <c r="F3101"/>
    </row>
    <row r="3102" spans="6:6" x14ac:dyDescent="0.25">
      <c r="F3102"/>
    </row>
    <row r="3103" spans="6:6" x14ac:dyDescent="0.25">
      <c r="F3103"/>
    </row>
    <row r="3104" spans="6:6" x14ac:dyDescent="0.25">
      <c r="F3104"/>
    </row>
    <row r="3105" spans="6:6" x14ac:dyDescent="0.25">
      <c r="F3105"/>
    </row>
    <row r="3106" spans="6:6" x14ac:dyDescent="0.25">
      <c r="F3106"/>
    </row>
    <row r="3107" spans="6:6" x14ac:dyDescent="0.25">
      <c r="F3107"/>
    </row>
    <row r="3108" spans="6:6" x14ac:dyDescent="0.25">
      <c r="F3108"/>
    </row>
    <row r="3109" spans="6:6" x14ac:dyDescent="0.25">
      <c r="F3109"/>
    </row>
    <row r="3110" spans="6:6" x14ac:dyDescent="0.25">
      <c r="F3110"/>
    </row>
    <row r="3111" spans="6:6" x14ac:dyDescent="0.25">
      <c r="F3111"/>
    </row>
    <row r="3112" spans="6:6" x14ac:dyDescent="0.25">
      <c r="F3112"/>
    </row>
    <row r="3113" spans="6:6" x14ac:dyDescent="0.25">
      <c r="F3113"/>
    </row>
    <row r="3114" spans="6:6" x14ac:dyDescent="0.25">
      <c r="F3114"/>
    </row>
    <row r="3115" spans="6:6" x14ac:dyDescent="0.25">
      <c r="F3115"/>
    </row>
    <row r="3116" spans="6:6" x14ac:dyDescent="0.25">
      <c r="F3116"/>
    </row>
    <row r="3117" spans="6:6" x14ac:dyDescent="0.25">
      <c r="F3117"/>
    </row>
    <row r="3118" spans="6:6" x14ac:dyDescent="0.25">
      <c r="F3118"/>
    </row>
    <row r="3119" spans="6:6" x14ac:dyDescent="0.25">
      <c r="F3119"/>
    </row>
    <row r="3120" spans="6:6" x14ac:dyDescent="0.25">
      <c r="F3120"/>
    </row>
    <row r="3121" spans="6:6" x14ac:dyDescent="0.25">
      <c r="F3121"/>
    </row>
    <row r="3122" spans="6:6" x14ac:dyDescent="0.25">
      <c r="F3122"/>
    </row>
    <row r="3123" spans="6:6" x14ac:dyDescent="0.25">
      <c r="F3123"/>
    </row>
    <row r="3124" spans="6:6" x14ac:dyDescent="0.25">
      <c r="F3124"/>
    </row>
    <row r="3125" spans="6:6" x14ac:dyDescent="0.25">
      <c r="F3125"/>
    </row>
    <row r="3126" spans="6:6" x14ac:dyDescent="0.25">
      <c r="F3126"/>
    </row>
    <row r="3127" spans="6:6" x14ac:dyDescent="0.25">
      <c r="F3127"/>
    </row>
    <row r="3128" spans="6:6" x14ac:dyDescent="0.25">
      <c r="F3128"/>
    </row>
    <row r="3129" spans="6:6" x14ac:dyDescent="0.25">
      <c r="F3129"/>
    </row>
    <row r="3130" spans="6:6" x14ac:dyDescent="0.25">
      <c r="F3130"/>
    </row>
    <row r="3131" spans="6:6" x14ac:dyDescent="0.25">
      <c r="F3131"/>
    </row>
    <row r="3132" spans="6:6" x14ac:dyDescent="0.25">
      <c r="F3132"/>
    </row>
    <row r="3133" spans="6:6" x14ac:dyDescent="0.25">
      <c r="F3133"/>
    </row>
    <row r="3134" spans="6:6" x14ac:dyDescent="0.25">
      <c r="F3134"/>
    </row>
    <row r="3135" spans="6:6" x14ac:dyDescent="0.25">
      <c r="F3135"/>
    </row>
    <row r="3136" spans="6:6" x14ac:dyDescent="0.25">
      <c r="F3136"/>
    </row>
    <row r="3137" spans="6:6" x14ac:dyDescent="0.25">
      <c r="F3137"/>
    </row>
    <row r="3138" spans="6:6" x14ac:dyDescent="0.25">
      <c r="F3138"/>
    </row>
    <row r="3139" spans="6:6" x14ac:dyDescent="0.25">
      <c r="F3139"/>
    </row>
    <row r="3140" spans="6:6" x14ac:dyDescent="0.25">
      <c r="F3140"/>
    </row>
    <row r="3141" spans="6:6" x14ac:dyDescent="0.25">
      <c r="F3141"/>
    </row>
    <row r="3142" spans="6:6" x14ac:dyDescent="0.25">
      <c r="F3142"/>
    </row>
    <row r="3143" spans="6:6" x14ac:dyDescent="0.25">
      <c r="F3143"/>
    </row>
    <row r="3144" spans="6:6" x14ac:dyDescent="0.25">
      <c r="F3144"/>
    </row>
    <row r="3145" spans="6:6" x14ac:dyDescent="0.25">
      <c r="F3145"/>
    </row>
    <row r="3146" spans="6:6" x14ac:dyDescent="0.25">
      <c r="F3146"/>
    </row>
    <row r="3147" spans="6:6" x14ac:dyDescent="0.25">
      <c r="F3147"/>
    </row>
    <row r="3148" spans="6:6" x14ac:dyDescent="0.25">
      <c r="F3148"/>
    </row>
    <row r="3149" spans="6:6" x14ac:dyDescent="0.25">
      <c r="F3149"/>
    </row>
    <row r="3150" spans="6:6" x14ac:dyDescent="0.25">
      <c r="F3150"/>
    </row>
    <row r="3151" spans="6:6" x14ac:dyDescent="0.25">
      <c r="F3151"/>
    </row>
    <row r="3152" spans="6:6" x14ac:dyDescent="0.25">
      <c r="F3152"/>
    </row>
    <row r="3153" spans="6:6" x14ac:dyDescent="0.25">
      <c r="F3153"/>
    </row>
    <row r="3154" spans="6:6" x14ac:dyDescent="0.25">
      <c r="F3154"/>
    </row>
    <row r="3155" spans="6:6" x14ac:dyDescent="0.25">
      <c r="F3155"/>
    </row>
    <row r="3156" spans="6:6" x14ac:dyDescent="0.25">
      <c r="F3156"/>
    </row>
    <row r="3157" spans="6:6" x14ac:dyDescent="0.25">
      <c r="F3157"/>
    </row>
    <row r="3158" spans="6:6" x14ac:dyDescent="0.25">
      <c r="F3158"/>
    </row>
    <row r="3159" spans="6:6" x14ac:dyDescent="0.25">
      <c r="F3159"/>
    </row>
    <row r="3160" spans="6:6" x14ac:dyDescent="0.25">
      <c r="F3160"/>
    </row>
    <row r="3161" spans="6:6" x14ac:dyDescent="0.25">
      <c r="F3161"/>
    </row>
    <row r="3162" spans="6:6" x14ac:dyDescent="0.25">
      <c r="F3162"/>
    </row>
    <row r="3163" spans="6:6" x14ac:dyDescent="0.25">
      <c r="F3163"/>
    </row>
    <row r="3164" spans="6:6" x14ac:dyDescent="0.25">
      <c r="F3164"/>
    </row>
    <row r="3165" spans="6:6" x14ac:dyDescent="0.25">
      <c r="F3165"/>
    </row>
    <row r="3166" spans="6:6" x14ac:dyDescent="0.25">
      <c r="F3166"/>
    </row>
    <row r="3167" spans="6:6" x14ac:dyDescent="0.25">
      <c r="F3167"/>
    </row>
    <row r="3168" spans="6:6" x14ac:dyDescent="0.25">
      <c r="F3168"/>
    </row>
    <row r="3169" spans="6:6" x14ac:dyDescent="0.25">
      <c r="F3169"/>
    </row>
    <row r="3170" spans="6:6" x14ac:dyDescent="0.25">
      <c r="F3170"/>
    </row>
    <row r="3171" spans="6:6" x14ac:dyDescent="0.25">
      <c r="F3171"/>
    </row>
    <row r="3172" spans="6:6" x14ac:dyDescent="0.25">
      <c r="F3172"/>
    </row>
    <row r="3173" spans="6:6" x14ac:dyDescent="0.25">
      <c r="F3173"/>
    </row>
    <row r="3174" spans="6:6" x14ac:dyDescent="0.25">
      <c r="F3174"/>
    </row>
    <row r="3175" spans="6:6" x14ac:dyDescent="0.25">
      <c r="F3175"/>
    </row>
    <row r="3176" spans="6:6" x14ac:dyDescent="0.25">
      <c r="F3176"/>
    </row>
    <row r="3177" spans="6:6" x14ac:dyDescent="0.25">
      <c r="F3177"/>
    </row>
    <row r="3178" spans="6:6" x14ac:dyDescent="0.25">
      <c r="F3178"/>
    </row>
    <row r="3179" spans="6:6" x14ac:dyDescent="0.25">
      <c r="F3179"/>
    </row>
    <row r="3180" spans="6:6" x14ac:dyDescent="0.25">
      <c r="F3180"/>
    </row>
    <row r="3181" spans="6:6" x14ac:dyDescent="0.25">
      <c r="F3181"/>
    </row>
    <row r="3182" spans="6:6" x14ac:dyDescent="0.25">
      <c r="F3182"/>
    </row>
    <row r="3183" spans="6:6" x14ac:dyDescent="0.25">
      <c r="F3183"/>
    </row>
    <row r="3184" spans="6:6" x14ac:dyDescent="0.25">
      <c r="F3184"/>
    </row>
    <row r="3185" spans="6:6" x14ac:dyDescent="0.25">
      <c r="F3185"/>
    </row>
    <row r="3186" spans="6:6" x14ac:dyDescent="0.25">
      <c r="F3186"/>
    </row>
    <row r="3187" spans="6:6" x14ac:dyDescent="0.25">
      <c r="F3187"/>
    </row>
    <row r="3188" spans="6:6" x14ac:dyDescent="0.25">
      <c r="F3188"/>
    </row>
    <row r="3189" spans="6:6" x14ac:dyDescent="0.25">
      <c r="F3189"/>
    </row>
    <row r="3190" spans="6:6" x14ac:dyDescent="0.25">
      <c r="F3190"/>
    </row>
    <row r="3191" spans="6:6" x14ac:dyDescent="0.25">
      <c r="F3191"/>
    </row>
    <row r="3192" spans="6:6" x14ac:dyDescent="0.25">
      <c r="F3192"/>
    </row>
    <row r="3193" spans="6:6" x14ac:dyDescent="0.25">
      <c r="F3193"/>
    </row>
    <row r="3194" spans="6:6" x14ac:dyDescent="0.25">
      <c r="F3194"/>
    </row>
    <row r="3195" spans="6:6" x14ac:dyDescent="0.25">
      <c r="F3195"/>
    </row>
    <row r="3196" spans="6:6" x14ac:dyDescent="0.25">
      <c r="F3196"/>
    </row>
    <row r="3197" spans="6:6" x14ac:dyDescent="0.25">
      <c r="F3197"/>
    </row>
    <row r="3198" spans="6:6" x14ac:dyDescent="0.25">
      <c r="F3198"/>
    </row>
    <row r="3199" spans="6:6" x14ac:dyDescent="0.25">
      <c r="F3199"/>
    </row>
    <row r="3200" spans="6:6" x14ac:dyDescent="0.25">
      <c r="F3200"/>
    </row>
    <row r="3201" spans="6:6" x14ac:dyDescent="0.25">
      <c r="F3201"/>
    </row>
    <row r="3202" spans="6:6" x14ac:dyDescent="0.25">
      <c r="F3202"/>
    </row>
    <row r="3203" spans="6:6" x14ac:dyDescent="0.25">
      <c r="F3203"/>
    </row>
    <row r="3204" spans="6:6" x14ac:dyDescent="0.25">
      <c r="F3204"/>
    </row>
    <row r="3205" spans="6:6" x14ac:dyDescent="0.25">
      <c r="F3205"/>
    </row>
    <row r="3206" spans="6:6" x14ac:dyDescent="0.25">
      <c r="F3206"/>
    </row>
    <row r="3207" spans="6:6" x14ac:dyDescent="0.25">
      <c r="F3207"/>
    </row>
    <row r="3208" spans="6:6" x14ac:dyDescent="0.25">
      <c r="F3208"/>
    </row>
    <row r="3209" spans="6:6" x14ac:dyDescent="0.25">
      <c r="F3209"/>
    </row>
    <row r="3210" spans="6:6" x14ac:dyDescent="0.25">
      <c r="F3210"/>
    </row>
    <row r="3211" spans="6:6" x14ac:dyDescent="0.25">
      <c r="F3211"/>
    </row>
    <row r="3212" spans="6:6" x14ac:dyDescent="0.25">
      <c r="F3212"/>
    </row>
    <row r="3213" spans="6:6" x14ac:dyDescent="0.25">
      <c r="F3213"/>
    </row>
    <row r="3214" spans="6:6" x14ac:dyDescent="0.25">
      <c r="F3214"/>
    </row>
    <row r="3215" spans="6:6" x14ac:dyDescent="0.25">
      <c r="F3215"/>
    </row>
    <row r="3216" spans="6:6" x14ac:dyDescent="0.25">
      <c r="F3216"/>
    </row>
    <row r="3217" spans="6:6" x14ac:dyDescent="0.25">
      <c r="F3217"/>
    </row>
    <row r="3218" spans="6:6" x14ac:dyDescent="0.25">
      <c r="F3218"/>
    </row>
    <row r="3219" spans="6:6" x14ac:dyDescent="0.25">
      <c r="F3219"/>
    </row>
    <row r="3220" spans="6:6" x14ac:dyDescent="0.25">
      <c r="F3220"/>
    </row>
    <row r="3221" spans="6:6" x14ac:dyDescent="0.25">
      <c r="F3221"/>
    </row>
    <row r="3222" spans="6:6" x14ac:dyDescent="0.25">
      <c r="F3222"/>
    </row>
    <row r="3223" spans="6:6" x14ac:dyDescent="0.25">
      <c r="F3223"/>
    </row>
    <row r="3224" spans="6:6" x14ac:dyDescent="0.25">
      <c r="F3224"/>
    </row>
    <row r="3225" spans="6:6" x14ac:dyDescent="0.25">
      <c r="F3225"/>
    </row>
    <row r="3226" spans="6:6" x14ac:dyDescent="0.25">
      <c r="F3226"/>
    </row>
    <row r="3227" spans="6:6" x14ac:dyDescent="0.25">
      <c r="F3227"/>
    </row>
    <row r="3228" spans="6:6" x14ac:dyDescent="0.25">
      <c r="F3228"/>
    </row>
    <row r="3229" spans="6:6" x14ac:dyDescent="0.25">
      <c r="F3229"/>
    </row>
    <row r="3230" spans="6:6" x14ac:dyDescent="0.25">
      <c r="F3230"/>
    </row>
    <row r="3231" spans="6:6" x14ac:dyDescent="0.25">
      <c r="F3231"/>
    </row>
    <row r="3232" spans="6:6" x14ac:dyDescent="0.25">
      <c r="F3232"/>
    </row>
    <row r="3233" spans="6:6" x14ac:dyDescent="0.25">
      <c r="F3233"/>
    </row>
    <row r="3234" spans="6:6" x14ac:dyDescent="0.25">
      <c r="F3234"/>
    </row>
    <row r="3235" spans="6:6" x14ac:dyDescent="0.25">
      <c r="F3235"/>
    </row>
    <row r="3236" spans="6:6" x14ac:dyDescent="0.25">
      <c r="F3236"/>
    </row>
    <row r="3237" spans="6:6" x14ac:dyDescent="0.25">
      <c r="F3237"/>
    </row>
    <row r="3238" spans="6:6" x14ac:dyDescent="0.25">
      <c r="F3238"/>
    </row>
    <row r="3239" spans="6:6" x14ac:dyDescent="0.25">
      <c r="F3239"/>
    </row>
    <row r="3240" spans="6:6" x14ac:dyDescent="0.25">
      <c r="F3240"/>
    </row>
    <row r="3241" spans="6:6" x14ac:dyDescent="0.25">
      <c r="F3241"/>
    </row>
    <row r="3242" spans="6:6" x14ac:dyDescent="0.25">
      <c r="F3242"/>
    </row>
    <row r="3243" spans="6:6" x14ac:dyDescent="0.25">
      <c r="F3243"/>
    </row>
    <row r="3244" spans="6:6" x14ac:dyDescent="0.25">
      <c r="F3244"/>
    </row>
    <row r="3245" spans="6:6" x14ac:dyDescent="0.25">
      <c r="F3245"/>
    </row>
    <row r="3246" spans="6:6" x14ac:dyDescent="0.25">
      <c r="F3246"/>
    </row>
    <row r="3247" spans="6:6" x14ac:dyDescent="0.25">
      <c r="F3247"/>
    </row>
    <row r="3248" spans="6:6" x14ac:dyDescent="0.25">
      <c r="F3248"/>
    </row>
    <row r="3249" spans="6:6" x14ac:dyDescent="0.25">
      <c r="F3249"/>
    </row>
    <row r="3250" spans="6:6" x14ac:dyDescent="0.25">
      <c r="F3250"/>
    </row>
    <row r="3251" spans="6:6" x14ac:dyDescent="0.25">
      <c r="F3251"/>
    </row>
    <row r="3252" spans="6:6" x14ac:dyDescent="0.25">
      <c r="F3252"/>
    </row>
    <row r="3253" spans="6:6" x14ac:dyDescent="0.25">
      <c r="F3253"/>
    </row>
    <row r="3254" spans="6:6" x14ac:dyDescent="0.25">
      <c r="F3254"/>
    </row>
    <row r="3255" spans="6:6" x14ac:dyDescent="0.25">
      <c r="F3255"/>
    </row>
    <row r="3256" spans="6:6" x14ac:dyDescent="0.25">
      <c r="F3256"/>
    </row>
    <row r="3257" spans="6:6" x14ac:dyDescent="0.25">
      <c r="F3257"/>
    </row>
    <row r="3258" spans="6:6" x14ac:dyDescent="0.25">
      <c r="F3258"/>
    </row>
    <row r="3259" spans="6:6" x14ac:dyDescent="0.25">
      <c r="F3259"/>
    </row>
    <row r="3260" spans="6:6" x14ac:dyDescent="0.25">
      <c r="F3260"/>
    </row>
    <row r="3261" spans="6:6" x14ac:dyDescent="0.25">
      <c r="F3261"/>
    </row>
    <row r="3262" spans="6:6" x14ac:dyDescent="0.25">
      <c r="F3262"/>
    </row>
    <row r="3263" spans="6:6" x14ac:dyDescent="0.25">
      <c r="F3263"/>
    </row>
    <row r="3264" spans="6:6" x14ac:dyDescent="0.25">
      <c r="F3264"/>
    </row>
    <row r="3265" spans="6:6" x14ac:dyDescent="0.25">
      <c r="F3265"/>
    </row>
    <row r="3266" spans="6:6" x14ac:dyDescent="0.25">
      <c r="F3266"/>
    </row>
    <row r="3267" spans="6:6" x14ac:dyDescent="0.25">
      <c r="F3267"/>
    </row>
    <row r="3268" spans="6:6" x14ac:dyDescent="0.25">
      <c r="F3268"/>
    </row>
    <row r="3269" spans="6:6" x14ac:dyDescent="0.25">
      <c r="F3269"/>
    </row>
    <row r="3270" spans="6:6" x14ac:dyDescent="0.25">
      <c r="F3270"/>
    </row>
    <row r="3271" spans="6:6" x14ac:dyDescent="0.25">
      <c r="F3271"/>
    </row>
    <row r="3272" spans="6:6" x14ac:dyDescent="0.25">
      <c r="F3272"/>
    </row>
    <row r="3273" spans="6:6" x14ac:dyDescent="0.25">
      <c r="F3273"/>
    </row>
    <row r="3274" spans="6:6" x14ac:dyDescent="0.25">
      <c r="F3274"/>
    </row>
    <row r="3275" spans="6:6" x14ac:dyDescent="0.25">
      <c r="F3275"/>
    </row>
    <row r="3276" spans="6:6" x14ac:dyDescent="0.25">
      <c r="F3276"/>
    </row>
    <row r="3277" spans="6:6" x14ac:dyDescent="0.25">
      <c r="F3277"/>
    </row>
    <row r="3278" spans="6:6" x14ac:dyDescent="0.25">
      <c r="F3278"/>
    </row>
    <row r="3279" spans="6:6" x14ac:dyDescent="0.25">
      <c r="F3279"/>
    </row>
    <row r="3280" spans="6:6" x14ac:dyDescent="0.25">
      <c r="F3280"/>
    </row>
    <row r="3281" spans="6:6" x14ac:dyDescent="0.25">
      <c r="F3281"/>
    </row>
    <row r="3282" spans="6:6" x14ac:dyDescent="0.25">
      <c r="F3282"/>
    </row>
    <row r="3283" spans="6:6" x14ac:dyDescent="0.25">
      <c r="F3283"/>
    </row>
    <row r="3284" spans="6:6" x14ac:dyDescent="0.25">
      <c r="F3284"/>
    </row>
    <row r="3285" spans="6:6" x14ac:dyDescent="0.25">
      <c r="F3285"/>
    </row>
    <row r="3286" spans="6:6" x14ac:dyDescent="0.25">
      <c r="F3286"/>
    </row>
    <row r="3287" spans="6:6" x14ac:dyDescent="0.25">
      <c r="F3287"/>
    </row>
    <row r="3288" spans="6:6" x14ac:dyDescent="0.25">
      <c r="F3288"/>
    </row>
    <row r="3289" spans="6:6" x14ac:dyDescent="0.25">
      <c r="F3289"/>
    </row>
    <row r="3290" spans="6:6" x14ac:dyDescent="0.25">
      <c r="F3290"/>
    </row>
    <row r="3291" spans="6:6" x14ac:dyDescent="0.25">
      <c r="F3291"/>
    </row>
    <row r="3292" spans="6:6" x14ac:dyDescent="0.25">
      <c r="F3292"/>
    </row>
    <row r="3293" spans="6:6" x14ac:dyDescent="0.25">
      <c r="F3293"/>
    </row>
    <row r="3294" spans="6:6" x14ac:dyDescent="0.25">
      <c r="F3294"/>
    </row>
    <row r="3295" spans="6:6" x14ac:dyDescent="0.25">
      <c r="F3295"/>
    </row>
    <row r="3296" spans="6:6" x14ac:dyDescent="0.25">
      <c r="F3296"/>
    </row>
    <row r="3297" spans="6:6" x14ac:dyDescent="0.25">
      <c r="F3297"/>
    </row>
    <row r="3298" spans="6:6" x14ac:dyDescent="0.25">
      <c r="F3298"/>
    </row>
    <row r="3299" spans="6:6" x14ac:dyDescent="0.25">
      <c r="F3299"/>
    </row>
    <row r="3300" spans="6:6" x14ac:dyDescent="0.25">
      <c r="F3300"/>
    </row>
    <row r="3301" spans="6:6" x14ac:dyDescent="0.25">
      <c r="F3301"/>
    </row>
    <row r="3302" spans="6:6" x14ac:dyDescent="0.25">
      <c r="F3302"/>
    </row>
    <row r="3303" spans="6:6" x14ac:dyDescent="0.25">
      <c r="F3303"/>
    </row>
    <row r="3304" spans="6:6" x14ac:dyDescent="0.25">
      <c r="F3304"/>
    </row>
    <row r="3305" spans="6:6" x14ac:dyDescent="0.25">
      <c r="F3305"/>
    </row>
    <row r="3306" spans="6:6" x14ac:dyDescent="0.25">
      <c r="F3306"/>
    </row>
    <row r="3307" spans="6:6" x14ac:dyDescent="0.25">
      <c r="F3307"/>
    </row>
    <row r="3308" spans="6:6" x14ac:dyDescent="0.25">
      <c r="F3308"/>
    </row>
    <row r="3309" spans="6:6" x14ac:dyDescent="0.25">
      <c r="F3309"/>
    </row>
    <row r="3310" spans="6:6" x14ac:dyDescent="0.25">
      <c r="F3310"/>
    </row>
    <row r="3311" spans="6:6" x14ac:dyDescent="0.25">
      <c r="F3311"/>
    </row>
    <row r="3312" spans="6:6" x14ac:dyDescent="0.25">
      <c r="F3312"/>
    </row>
    <row r="3313" spans="6:6" x14ac:dyDescent="0.25">
      <c r="F3313"/>
    </row>
    <row r="3314" spans="6:6" x14ac:dyDescent="0.25">
      <c r="F3314"/>
    </row>
    <row r="3315" spans="6:6" x14ac:dyDescent="0.25">
      <c r="F3315"/>
    </row>
    <row r="3316" spans="6:6" x14ac:dyDescent="0.25">
      <c r="F3316"/>
    </row>
    <row r="3317" spans="6:6" x14ac:dyDescent="0.25">
      <c r="F3317"/>
    </row>
    <row r="3318" spans="6:6" x14ac:dyDescent="0.25">
      <c r="F3318"/>
    </row>
    <row r="3319" spans="6:6" x14ac:dyDescent="0.25">
      <c r="F3319"/>
    </row>
    <row r="3320" spans="6:6" x14ac:dyDescent="0.25">
      <c r="F3320"/>
    </row>
    <row r="3321" spans="6:6" x14ac:dyDescent="0.25">
      <c r="F3321"/>
    </row>
    <row r="3322" spans="6:6" x14ac:dyDescent="0.25">
      <c r="F3322"/>
    </row>
    <row r="3323" spans="6:6" x14ac:dyDescent="0.25">
      <c r="F3323"/>
    </row>
    <row r="3324" spans="6:6" x14ac:dyDescent="0.25">
      <c r="F3324"/>
    </row>
    <row r="3325" spans="6:6" x14ac:dyDescent="0.25">
      <c r="F3325"/>
    </row>
    <row r="3326" spans="6:6" x14ac:dyDescent="0.25">
      <c r="F3326"/>
    </row>
    <row r="3327" spans="6:6" x14ac:dyDescent="0.25">
      <c r="F3327"/>
    </row>
    <row r="3328" spans="6:6" x14ac:dyDescent="0.25">
      <c r="F3328"/>
    </row>
    <row r="3329" spans="6:6" x14ac:dyDescent="0.25">
      <c r="F3329"/>
    </row>
    <row r="3330" spans="6:6" x14ac:dyDescent="0.25">
      <c r="F3330"/>
    </row>
    <row r="3331" spans="6:6" x14ac:dyDescent="0.25">
      <c r="F3331"/>
    </row>
    <row r="3332" spans="6:6" x14ac:dyDescent="0.25">
      <c r="F3332"/>
    </row>
    <row r="3333" spans="6:6" x14ac:dyDescent="0.25">
      <c r="F3333"/>
    </row>
    <row r="3334" spans="6:6" x14ac:dyDescent="0.25">
      <c r="F3334"/>
    </row>
    <row r="3335" spans="6:6" x14ac:dyDescent="0.25">
      <c r="F3335"/>
    </row>
    <row r="3336" spans="6:6" x14ac:dyDescent="0.25">
      <c r="F3336"/>
    </row>
    <row r="3337" spans="6:6" x14ac:dyDescent="0.25">
      <c r="F3337"/>
    </row>
    <row r="3338" spans="6:6" x14ac:dyDescent="0.25">
      <c r="F3338"/>
    </row>
    <row r="3339" spans="6:6" x14ac:dyDescent="0.25">
      <c r="F3339"/>
    </row>
    <row r="3340" spans="6:6" x14ac:dyDescent="0.25">
      <c r="F3340"/>
    </row>
    <row r="3341" spans="6:6" x14ac:dyDescent="0.25">
      <c r="F3341"/>
    </row>
    <row r="3342" spans="6:6" x14ac:dyDescent="0.25">
      <c r="F3342"/>
    </row>
    <row r="3343" spans="6:6" x14ac:dyDescent="0.25">
      <c r="F3343"/>
    </row>
    <row r="3344" spans="6:6" x14ac:dyDescent="0.25">
      <c r="F3344"/>
    </row>
    <row r="3345" spans="6:6" x14ac:dyDescent="0.25">
      <c r="F3345"/>
    </row>
    <row r="3346" spans="6:6" x14ac:dyDescent="0.25">
      <c r="F3346"/>
    </row>
    <row r="3347" spans="6:6" x14ac:dyDescent="0.25">
      <c r="F3347"/>
    </row>
    <row r="3348" spans="6:6" x14ac:dyDescent="0.25">
      <c r="F3348"/>
    </row>
    <row r="3349" spans="6:6" x14ac:dyDescent="0.25">
      <c r="F3349"/>
    </row>
    <row r="3350" spans="6:6" x14ac:dyDescent="0.25">
      <c r="F3350"/>
    </row>
    <row r="3351" spans="6:6" x14ac:dyDescent="0.25">
      <c r="F3351"/>
    </row>
    <row r="3352" spans="6:6" x14ac:dyDescent="0.25">
      <c r="F3352"/>
    </row>
    <row r="3353" spans="6:6" x14ac:dyDescent="0.25">
      <c r="F3353"/>
    </row>
    <row r="3354" spans="6:6" x14ac:dyDescent="0.25">
      <c r="F3354"/>
    </row>
    <row r="3355" spans="6:6" x14ac:dyDescent="0.25">
      <c r="F3355"/>
    </row>
    <row r="3356" spans="6:6" x14ac:dyDescent="0.25">
      <c r="F3356"/>
    </row>
    <row r="3357" spans="6:6" x14ac:dyDescent="0.25">
      <c r="F3357"/>
    </row>
    <row r="3358" spans="6:6" x14ac:dyDescent="0.25">
      <c r="F3358"/>
    </row>
    <row r="3359" spans="6:6" x14ac:dyDescent="0.25">
      <c r="F3359"/>
    </row>
    <row r="3360" spans="6:6" x14ac:dyDescent="0.25">
      <c r="F3360"/>
    </row>
    <row r="3361" spans="6:6" x14ac:dyDescent="0.25">
      <c r="F3361"/>
    </row>
    <row r="3362" spans="6:6" x14ac:dyDescent="0.25">
      <c r="F3362"/>
    </row>
    <row r="3363" spans="6:6" x14ac:dyDescent="0.25">
      <c r="F3363"/>
    </row>
    <row r="3364" spans="6:6" x14ac:dyDescent="0.25">
      <c r="F3364"/>
    </row>
    <row r="3365" spans="6:6" x14ac:dyDescent="0.25">
      <c r="F3365"/>
    </row>
    <row r="3366" spans="6:6" x14ac:dyDescent="0.25">
      <c r="F3366"/>
    </row>
    <row r="3367" spans="6:6" x14ac:dyDescent="0.25">
      <c r="F3367"/>
    </row>
    <row r="3368" spans="6:6" x14ac:dyDescent="0.25">
      <c r="F3368"/>
    </row>
    <row r="3369" spans="6:6" x14ac:dyDescent="0.25">
      <c r="F3369"/>
    </row>
    <row r="3370" spans="6:6" x14ac:dyDescent="0.25">
      <c r="F3370"/>
    </row>
    <row r="3371" spans="6:6" x14ac:dyDescent="0.25">
      <c r="F3371"/>
    </row>
    <row r="3372" spans="6:6" x14ac:dyDescent="0.25">
      <c r="F3372"/>
    </row>
    <row r="3373" spans="6:6" x14ac:dyDescent="0.25">
      <c r="F3373"/>
    </row>
    <row r="3374" spans="6:6" x14ac:dyDescent="0.25">
      <c r="F3374"/>
    </row>
    <row r="3375" spans="6:6" x14ac:dyDescent="0.25">
      <c r="F3375"/>
    </row>
    <row r="3376" spans="6:6" x14ac:dyDescent="0.25">
      <c r="F3376"/>
    </row>
    <row r="3377" spans="6:6" x14ac:dyDescent="0.25">
      <c r="F3377"/>
    </row>
    <row r="3378" spans="6:6" x14ac:dyDescent="0.25">
      <c r="F3378"/>
    </row>
    <row r="3379" spans="6:6" x14ac:dyDescent="0.25">
      <c r="F3379"/>
    </row>
    <row r="3380" spans="6:6" x14ac:dyDescent="0.25">
      <c r="F3380"/>
    </row>
    <row r="3381" spans="6:6" x14ac:dyDescent="0.25">
      <c r="F3381"/>
    </row>
    <row r="3382" spans="6:6" x14ac:dyDescent="0.25">
      <c r="F3382"/>
    </row>
    <row r="3383" spans="6:6" x14ac:dyDescent="0.25">
      <c r="F3383"/>
    </row>
    <row r="3384" spans="6:6" x14ac:dyDescent="0.25">
      <c r="F3384"/>
    </row>
    <row r="3385" spans="6:6" x14ac:dyDescent="0.25">
      <c r="F3385"/>
    </row>
    <row r="3386" spans="6:6" x14ac:dyDescent="0.25">
      <c r="F3386"/>
    </row>
    <row r="3387" spans="6:6" x14ac:dyDescent="0.25">
      <c r="F3387"/>
    </row>
    <row r="3388" spans="6:6" x14ac:dyDescent="0.25">
      <c r="F3388"/>
    </row>
    <row r="3389" spans="6:6" x14ac:dyDescent="0.25">
      <c r="F3389"/>
    </row>
    <row r="3390" spans="6:6" x14ac:dyDescent="0.25">
      <c r="F3390"/>
    </row>
    <row r="3391" spans="6:6" x14ac:dyDescent="0.25">
      <c r="F3391"/>
    </row>
    <row r="3392" spans="6:6" x14ac:dyDescent="0.25">
      <c r="F3392"/>
    </row>
    <row r="3393" spans="6:6" x14ac:dyDescent="0.25">
      <c r="F3393"/>
    </row>
    <row r="3394" spans="6:6" x14ac:dyDescent="0.25">
      <c r="F3394"/>
    </row>
    <row r="3395" spans="6:6" x14ac:dyDescent="0.25">
      <c r="F3395"/>
    </row>
    <row r="3396" spans="6:6" x14ac:dyDescent="0.25">
      <c r="F3396"/>
    </row>
    <row r="3397" spans="6:6" x14ac:dyDescent="0.25">
      <c r="F3397"/>
    </row>
    <row r="3398" spans="6:6" x14ac:dyDescent="0.25">
      <c r="F3398"/>
    </row>
    <row r="3399" spans="6:6" x14ac:dyDescent="0.25">
      <c r="F3399"/>
    </row>
    <row r="3400" spans="6:6" x14ac:dyDescent="0.25">
      <c r="F3400"/>
    </row>
    <row r="3401" spans="6:6" x14ac:dyDescent="0.25">
      <c r="F3401"/>
    </row>
    <row r="3402" spans="6:6" x14ac:dyDescent="0.25">
      <c r="F3402"/>
    </row>
    <row r="3403" spans="6:6" x14ac:dyDescent="0.25">
      <c r="F3403"/>
    </row>
    <row r="3404" spans="6:6" x14ac:dyDescent="0.25">
      <c r="F3404"/>
    </row>
    <row r="3405" spans="6:6" x14ac:dyDescent="0.25">
      <c r="F3405"/>
    </row>
    <row r="3406" spans="6:6" x14ac:dyDescent="0.25">
      <c r="F3406"/>
    </row>
    <row r="3407" spans="6:6" x14ac:dyDescent="0.25">
      <c r="F3407"/>
    </row>
    <row r="3408" spans="6:6" x14ac:dyDescent="0.25">
      <c r="F3408"/>
    </row>
    <row r="3409" spans="6:6" x14ac:dyDescent="0.25">
      <c r="F3409"/>
    </row>
    <row r="3410" spans="6:6" x14ac:dyDescent="0.25">
      <c r="F3410"/>
    </row>
    <row r="3411" spans="6:6" x14ac:dyDescent="0.25">
      <c r="F3411"/>
    </row>
    <row r="3412" spans="6:6" x14ac:dyDescent="0.25">
      <c r="F3412"/>
    </row>
    <row r="3413" spans="6:6" x14ac:dyDescent="0.25">
      <c r="F3413"/>
    </row>
    <row r="3414" spans="6:6" x14ac:dyDescent="0.25">
      <c r="F3414"/>
    </row>
    <row r="3415" spans="6:6" x14ac:dyDescent="0.25">
      <c r="F3415"/>
    </row>
    <row r="3416" spans="6:6" x14ac:dyDescent="0.25">
      <c r="F3416"/>
    </row>
    <row r="3417" spans="6:6" x14ac:dyDescent="0.25">
      <c r="F3417"/>
    </row>
    <row r="3418" spans="6:6" x14ac:dyDescent="0.25">
      <c r="F3418"/>
    </row>
    <row r="3419" spans="6:6" x14ac:dyDescent="0.25">
      <c r="F3419"/>
    </row>
    <row r="3420" spans="6:6" x14ac:dyDescent="0.25">
      <c r="F3420"/>
    </row>
    <row r="3421" spans="6:6" x14ac:dyDescent="0.25">
      <c r="F3421"/>
    </row>
    <row r="3422" spans="6:6" x14ac:dyDescent="0.25">
      <c r="F3422"/>
    </row>
    <row r="3423" spans="6:6" x14ac:dyDescent="0.25">
      <c r="F3423"/>
    </row>
    <row r="3424" spans="6:6" x14ac:dyDescent="0.25">
      <c r="F3424"/>
    </row>
    <row r="3425" spans="6:6" x14ac:dyDescent="0.25">
      <c r="F3425"/>
    </row>
    <row r="3426" spans="6:6" x14ac:dyDescent="0.25">
      <c r="F3426"/>
    </row>
    <row r="3427" spans="6:6" x14ac:dyDescent="0.25">
      <c r="F3427"/>
    </row>
    <row r="3428" spans="6:6" x14ac:dyDescent="0.25">
      <c r="F3428"/>
    </row>
    <row r="3429" spans="6:6" x14ac:dyDescent="0.25">
      <c r="F3429"/>
    </row>
    <row r="3430" spans="6:6" x14ac:dyDescent="0.25">
      <c r="F3430"/>
    </row>
    <row r="3431" spans="6:6" x14ac:dyDescent="0.25">
      <c r="F3431"/>
    </row>
    <row r="3432" spans="6:6" x14ac:dyDescent="0.25">
      <c r="F3432"/>
    </row>
    <row r="3433" spans="6:6" x14ac:dyDescent="0.25">
      <c r="F3433"/>
    </row>
    <row r="3434" spans="6:6" x14ac:dyDescent="0.25">
      <c r="F3434"/>
    </row>
    <row r="3435" spans="6:6" x14ac:dyDescent="0.25">
      <c r="F3435"/>
    </row>
    <row r="3436" spans="6:6" x14ac:dyDescent="0.25">
      <c r="F3436"/>
    </row>
    <row r="3437" spans="6:6" x14ac:dyDescent="0.25">
      <c r="F3437"/>
    </row>
    <row r="3438" spans="6:6" x14ac:dyDescent="0.25">
      <c r="F3438"/>
    </row>
    <row r="3439" spans="6:6" x14ac:dyDescent="0.25">
      <c r="F3439"/>
    </row>
    <row r="3440" spans="6:6" x14ac:dyDescent="0.25">
      <c r="F3440"/>
    </row>
    <row r="3441" spans="6:6" x14ac:dyDescent="0.25">
      <c r="F3441"/>
    </row>
    <row r="3442" spans="6:6" x14ac:dyDescent="0.25">
      <c r="F3442"/>
    </row>
    <row r="3443" spans="6:6" x14ac:dyDescent="0.25">
      <c r="F3443"/>
    </row>
    <row r="3444" spans="6:6" x14ac:dyDescent="0.25">
      <c r="F3444"/>
    </row>
    <row r="3445" spans="6:6" x14ac:dyDescent="0.25">
      <c r="F3445"/>
    </row>
    <row r="3446" spans="6:6" x14ac:dyDescent="0.25">
      <c r="F3446"/>
    </row>
    <row r="3447" spans="6:6" x14ac:dyDescent="0.25">
      <c r="F3447"/>
    </row>
    <row r="3448" spans="6:6" x14ac:dyDescent="0.25">
      <c r="F3448"/>
    </row>
    <row r="3449" spans="6:6" x14ac:dyDescent="0.25">
      <c r="F3449"/>
    </row>
    <row r="3450" spans="6:6" x14ac:dyDescent="0.25">
      <c r="F3450"/>
    </row>
    <row r="3451" spans="6:6" x14ac:dyDescent="0.25">
      <c r="F3451"/>
    </row>
    <row r="3452" spans="6:6" x14ac:dyDescent="0.25">
      <c r="F3452"/>
    </row>
    <row r="3453" spans="6:6" x14ac:dyDescent="0.25">
      <c r="F3453"/>
    </row>
    <row r="3454" spans="6:6" x14ac:dyDescent="0.25">
      <c r="F3454"/>
    </row>
    <row r="3455" spans="6:6" x14ac:dyDescent="0.25">
      <c r="F3455"/>
    </row>
    <row r="3456" spans="6:6" x14ac:dyDescent="0.25">
      <c r="F3456"/>
    </row>
    <row r="3457" spans="6:6" x14ac:dyDescent="0.25">
      <c r="F3457"/>
    </row>
    <row r="3458" spans="6:6" x14ac:dyDescent="0.25">
      <c r="F3458"/>
    </row>
    <row r="3459" spans="6:6" x14ac:dyDescent="0.25">
      <c r="F3459"/>
    </row>
    <row r="3460" spans="6:6" x14ac:dyDescent="0.25">
      <c r="F3460"/>
    </row>
    <row r="3461" spans="6:6" x14ac:dyDescent="0.25">
      <c r="F3461"/>
    </row>
    <row r="3462" spans="6:6" x14ac:dyDescent="0.25">
      <c r="F3462"/>
    </row>
    <row r="3463" spans="6:6" x14ac:dyDescent="0.25">
      <c r="F3463"/>
    </row>
    <row r="3464" spans="6:6" x14ac:dyDescent="0.25">
      <c r="F3464"/>
    </row>
    <row r="3465" spans="6:6" x14ac:dyDescent="0.25">
      <c r="F3465"/>
    </row>
    <row r="3466" spans="6:6" x14ac:dyDescent="0.25">
      <c r="F3466"/>
    </row>
    <row r="3467" spans="6:6" x14ac:dyDescent="0.25">
      <c r="F3467"/>
    </row>
    <row r="3468" spans="6:6" x14ac:dyDescent="0.25">
      <c r="F3468"/>
    </row>
    <row r="3469" spans="6:6" x14ac:dyDescent="0.25">
      <c r="F3469"/>
    </row>
    <row r="3470" spans="6:6" x14ac:dyDescent="0.25">
      <c r="F3470"/>
    </row>
    <row r="3471" spans="6:6" x14ac:dyDescent="0.25">
      <c r="F3471"/>
    </row>
    <row r="3472" spans="6:6" x14ac:dyDescent="0.25">
      <c r="F3472"/>
    </row>
    <row r="3473" spans="6:6" x14ac:dyDescent="0.25">
      <c r="F3473"/>
    </row>
    <row r="3474" spans="6:6" x14ac:dyDescent="0.25">
      <c r="F3474"/>
    </row>
    <row r="3475" spans="6:6" x14ac:dyDescent="0.25">
      <c r="F3475"/>
    </row>
    <row r="3476" spans="6:6" x14ac:dyDescent="0.25">
      <c r="F3476"/>
    </row>
    <row r="3477" spans="6:6" x14ac:dyDescent="0.25">
      <c r="F3477"/>
    </row>
    <row r="3478" spans="6:6" x14ac:dyDescent="0.25">
      <c r="F3478"/>
    </row>
    <row r="3479" spans="6:6" x14ac:dyDescent="0.25">
      <c r="F3479"/>
    </row>
    <row r="3480" spans="6:6" x14ac:dyDescent="0.25">
      <c r="F3480"/>
    </row>
    <row r="3481" spans="6:6" x14ac:dyDescent="0.25">
      <c r="F3481"/>
    </row>
    <row r="3482" spans="6:6" x14ac:dyDescent="0.25">
      <c r="F3482"/>
    </row>
    <row r="3483" spans="6:6" x14ac:dyDescent="0.25">
      <c r="F3483"/>
    </row>
    <row r="3484" spans="6:6" x14ac:dyDescent="0.25">
      <c r="F3484"/>
    </row>
    <row r="3485" spans="6:6" x14ac:dyDescent="0.25">
      <c r="F3485"/>
    </row>
    <row r="3486" spans="6:6" x14ac:dyDescent="0.25">
      <c r="F3486"/>
    </row>
    <row r="3487" spans="6:6" x14ac:dyDescent="0.25">
      <c r="F3487"/>
    </row>
    <row r="3488" spans="6:6" x14ac:dyDescent="0.25">
      <c r="F3488"/>
    </row>
    <row r="3489" spans="6:6" x14ac:dyDescent="0.25">
      <c r="F3489"/>
    </row>
    <row r="3490" spans="6:6" x14ac:dyDescent="0.25">
      <c r="F3490"/>
    </row>
    <row r="3491" spans="6:6" x14ac:dyDescent="0.25">
      <c r="F3491"/>
    </row>
    <row r="3492" spans="6:6" x14ac:dyDescent="0.25">
      <c r="F3492"/>
    </row>
    <row r="3493" spans="6:6" x14ac:dyDescent="0.25">
      <c r="F3493"/>
    </row>
    <row r="3494" spans="6:6" x14ac:dyDescent="0.25">
      <c r="F3494"/>
    </row>
    <row r="3495" spans="6:6" x14ac:dyDescent="0.25">
      <c r="F3495"/>
    </row>
    <row r="3496" spans="6:6" x14ac:dyDescent="0.25">
      <c r="F3496"/>
    </row>
    <row r="3497" spans="6:6" x14ac:dyDescent="0.25">
      <c r="F3497"/>
    </row>
    <row r="3498" spans="6:6" x14ac:dyDescent="0.25">
      <c r="F3498"/>
    </row>
    <row r="3499" spans="6:6" x14ac:dyDescent="0.25">
      <c r="F3499"/>
    </row>
    <row r="3500" spans="6:6" x14ac:dyDescent="0.25">
      <c r="F3500"/>
    </row>
    <row r="3501" spans="6:6" x14ac:dyDescent="0.25">
      <c r="F3501"/>
    </row>
    <row r="3502" spans="6:6" x14ac:dyDescent="0.25">
      <c r="F3502"/>
    </row>
    <row r="3503" spans="6:6" x14ac:dyDescent="0.25">
      <c r="F3503"/>
    </row>
    <row r="3504" spans="6:6" x14ac:dyDescent="0.25">
      <c r="F3504"/>
    </row>
    <row r="3505" spans="6:6" x14ac:dyDescent="0.25">
      <c r="F3505"/>
    </row>
    <row r="3506" spans="6:6" x14ac:dyDescent="0.25">
      <c r="F3506"/>
    </row>
    <row r="3507" spans="6:6" x14ac:dyDescent="0.25">
      <c r="F3507"/>
    </row>
    <row r="3508" spans="6:6" x14ac:dyDescent="0.25">
      <c r="F3508"/>
    </row>
    <row r="3509" spans="6:6" x14ac:dyDescent="0.25">
      <c r="F3509"/>
    </row>
    <row r="3510" spans="6:6" x14ac:dyDescent="0.25">
      <c r="F3510"/>
    </row>
    <row r="3511" spans="6:6" x14ac:dyDescent="0.25">
      <c r="F3511"/>
    </row>
    <row r="3512" spans="6:6" x14ac:dyDescent="0.25">
      <c r="F3512"/>
    </row>
    <row r="3513" spans="6:6" x14ac:dyDescent="0.25">
      <c r="F3513"/>
    </row>
    <row r="3514" spans="6:6" x14ac:dyDescent="0.25">
      <c r="F3514"/>
    </row>
    <row r="3515" spans="6:6" x14ac:dyDescent="0.25">
      <c r="F3515"/>
    </row>
    <row r="3516" spans="6:6" x14ac:dyDescent="0.25">
      <c r="F3516"/>
    </row>
    <row r="3517" spans="6:6" x14ac:dyDescent="0.25">
      <c r="F3517"/>
    </row>
    <row r="3518" spans="6:6" x14ac:dyDescent="0.25">
      <c r="F3518"/>
    </row>
    <row r="3519" spans="6:6" x14ac:dyDescent="0.25">
      <c r="F3519"/>
    </row>
    <row r="3520" spans="6:6" x14ac:dyDescent="0.25">
      <c r="F3520"/>
    </row>
    <row r="3521" spans="6:6" x14ac:dyDescent="0.25">
      <c r="F3521"/>
    </row>
    <row r="3522" spans="6:6" x14ac:dyDescent="0.25">
      <c r="F3522"/>
    </row>
    <row r="3523" spans="6:6" x14ac:dyDescent="0.25">
      <c r="F3523"/>
    </row>
    <row r="3524" spans="6:6" x14ac:dyDescent="0.25">
      <c r="F3524"/>
    </row>
    <row r="3525" spans="6:6" x14ac:dyDescent="0.25">
      <c r="F3525"/>
    </row>
    <row r="3526" spans="6:6" x14ac:dyDescent="0.25">
      <c r="F3526"/>
    </row>
    <row r="3527" spans="6:6" x14ac:dyDescent="0.25">
      <c r="F3527"/>
    </row>
    <row r="3528" spans="6:6" x14ac:dyDescent="0.25">
      <c r="F3528"/>
    </row>
    <row r="3529" spans="6:6" x14ac:dyDescent="0.25">
      <c r="F3529"/>
    </row>
    <row r="3530" spans="6:6" x14ac:dyDescent="0.25">
      <c r="F3530"/>
    </row>
    <row r="3531" spans="6:6" x14ac:dyDescent="0.25">
      <c r="F3531"/>
    </row>
    <row r="3532" spans="6:6" x14ac:dyDescent="0.25">
      <c r="F3532"/>
    </row>
    <row r="3533" spans="6:6" x14ac:dyDescent="0.25">
      <c r="F3533"/>
    </row>
    <row r="3534" spans="6:6" x14ac:dyDescent="0.25">
      <c r="F3534"/>
    </row>
    <row r="3535" spans="6:6" x14ac:dyDescent="0.25">
      <c r="F3535"/>
    </row>
    <row r="3536" spans="6:6" x14ac:dyDescent="0.25">
      <c r="F3536"/>
    </row>
    <row r="3537" spans="6:6" x14ac:dyDescent="0.25">
      <c r="F3537"/>
    </row>
    <row r="3538" spans="6:6" x14ac:dyDescent="0.25">
      <c r="F3538"/>
    </row>
    <row r="3539" spans="6:6" x14ac:dyDescent="0.25">
      <c r="F3539"/>
    </row>
    <row r="3540" spans="6:6" x14ac:dyDescent="0.25">
      <c r="F3540"/>
    </row>
    <row r="3541" spans="6:6" x14ac:dyDescent="0.25">
      <c r="F3541"/>
    </row>
    <row r="3542" spans="6:6" x14ac:dyDescent="0.25">
      <c r="F3542"/>
    </row>
    <row r="3543" spans="6:6" x14ac:dyDescent="0.25">
      <c r="F3543"/>
    </row>
    <row r="3544" spans="6:6" x14ac:dyDescent="0.25">
      <c r="F3544"/>
    </row>
    <row r="3545" spans="6:6" x14ac:dyDescent="0.25">
      <c r="F3545"/>
    </row>
    <row r="3546" spans="6:6" x14ac:dyDescent="0.25">
      <c r="F3546"/>
    </row>
    <row r="3547" spans="6:6" x14ac:dyDescent="0.25">
      <c r="F3547"/>
    </row>
    <row r="3548" spans="6:6" x14ac:dyDescent="0.25">
      <c r="F3548"/>
    </row>
    <row r="3549" spans="6:6" x14ac:dyDescent="0.25">
      <c r="F3549"/>
    </row>
    <row r="3550" spans="6:6" x14ac:dyDescent="0.25">
      <c r="F3550"/>
    </row>
    <row r="3551" spans="6:6" x14ac:dyDescent="0.25">
      <c r="F3551"/>
    </row>
    <row r="3552" spans="6:6" x14ac:dyDescent="0.25">
      <c r="F3552"/>
    </row>
    <row r="3553" spans="6:6" x14ac:dyDescent="0.25">
      <c r="F3553"/>
    </row>
    <row r="3554" spans="6:6" x14ac:dyDescent="0.25">
      <c r="F3554"/>
    </row>
    <row r="3555" spans="6:6" x14ac:dyDescent="0.25">
      <c r="F3555"/>
    </row>
    <row r="3556" spans="6:6" x14ac:dyDescent="0.25">
      <c r="F3556"/>
    </row>
    <row r="3557" spans="6:6" x14ac:dyDescent="0.25">
      <c r="F3557"/>
    </row>
    <row r="3558" spans="6:6" x14ac:dyDescent="0.25">
      <c r="F3558"/>
    </row>
    <row r="3559" spans="6:6" x14ac:dyDescent="0.25">
      <c r="F3559"/>
    </row>
    <row r="3560" spans="6:6" x14ac:dyDescent="0.25">
      <c r="F3560"/>
    </row>
    <row r="3561" spans="6:6" x14ac:dyDescent="0.25">
      <c r="F3561"/>
    </row>
    <row r="3562" spans="6:6" x14ac:dyDescent="0.25">
      <c r="F3562"/>
    </row>
    <row r="3563" spans="6:6" x14ac:dyDescent="0.25">
      <c r="F3563"/>
    </row>
    <row r="3564" spans="6:6" x14ac:dyDescent="0.25">
      <c r="F3564"/>
    </row>
    <row r="3565" spans="6:6" x14ac:dyDescent="0.25">
      <c r="F3565"/>
    </row>
    <row r="3566" spans="6:6" x14ac:dyDescent="0.25">
      <c r="F3566"/>
    </row>
    <row r="3567" spans="6:6" x14ac:dyDescent="0.25">
      <c r="F3567"/>
    </row>
    <row r="3568" spans="6:6" x14ac:dyDescent="0.25">
      <c r="F3568"/>
    </row>
    <row r="3569" spans="6:6" x14ac:dyDescent="0.25">
      <c r="F3569"/>
    </row>
    <row r="3570" spans="6:6" x14ac:dyDescent="0.25">
      <c r="F3570"/>
    </row>
    <row r="3571" spans="6:6" x14ac:dyDescent="0.25">
      <c r="F3571"/>
    </row>
    <row r="3572" spans="6:6" x14ac:dyDescent="0.25">
      <c r="F3572"/>
    </row>
    <row r="3573" spans="6:6" x14ac:dyDescent="0.25">
      <c r="F3573"/>
    </row>
    <row r="3574" spans="6:6" x14ac:dyDescent="0.25">
      <c r="F3574"/>
    </row>
    <row r="3575" spans="6:6" x14ac:dyDescent="0.25">
      <c r="F3575"/>
    </row>
    <row r="3576" spans="6:6" x14ac:dyDescent="0.25">
      <c r="F3576"/>
    </row>
    <row r="3577" spans="6:6" x14ac:dyDescent="0.25">
      <c r="F3577"/>
    </row>
    <row r="3578" spans="6:6" x14ac:dyDescent="0.25">
      <c r="F3578"/>
    </row>
    <row r="3579" spans="6:6" x14ac:dyDescent="0.25">
      <c r="F3579"/>
    </row>
    <row r="3580" spans="6:6" x14ac:dyDescent="0.25">
      <c r="F3580"/>
    </row>
    <row r="3581" spans="6:6" x14ac:dyDescent="0.25">
      <c r="F3581"/>
    </row>
    <row r="3582" spans="6:6" x14ac:dyDescent="0.25">
      <c r="F3582"/>
    </row>
    <row r="3583" spans="6:6" x14ac:dyDescent="0.25">
      <c r="F3583"/>
    </row>
    <row r="3584" spans="6:6" x14ac:dyDescent="0.25">
      <c r="F3584"/>
    </row>
    <row r="3585" spans="6:6" x14ac:dyDescent="0.25">
      <c r="F3585"/>
    </row>
    <row r="3586" spans="6:6" x14ac:dyDescent="0.25">
      <c r="F3586"/>
    </row>
    <row r="3587" spans="6:6" x14ac:dyDescent="0.25">
      <c r="F3587"/>
    </row>
    <row r="3588" spans="6:6" x14ac:dyDescent="0.25">
      <c r="F3588"/>
    </row>
    <row r="3589" spans="6:6" x14ac:dyDescent="0.25">
      <c r="F3589"/>
    </row>
    <row r="3590" spans="6:6" x14ac:dyDescent="0.25">
      <c r="F3590"/>
    </row>
    <row r="3591" spans="6:6" x14ac:dyDescent="0.25">
      <c r="F3591"/>
    </row>
    <row r="3592" spans="6:6" x14ac:dyDescent="0.25">
      <c r="F3592"/>
    </row>
    <row r="3593" spans="6:6" x14ac:dyDescent="0.25">
      <c r="F3593"/>
    </row>
    <row r="3594" spans="6:6" x14ac:dyDescent="0.25">
      <c r="F3594"/>
    </row>
    <row r="3595" spans="6:6" x14ac:dyDescent="0.25">
      <c r="F3595"/>
    </row>
    <row r="3596" spans="6:6" x14ac:dyDescent="0.25">
      <c r="F3596"/>
    </row>
    <row r="3597" spans="6:6" x14ac:dyDescent="0.25">
      <c r="F3597"/>
    </row>
    <row r="3598" spans="6:6" x14ac:dyDescent="0.25">
      <c r="F3598"/>
    </row>
    <row r="3599" spans="6:6" x14ac:dyDescent="0.25">
      <c r="F3599"/>
    </row>
    <row r="3600" spans="6:6" x14ac:dyDescent="0.25">
      <c r="F3600"/>
    </row>
    <row r="3601" spans="6:6" x14ac:dyDescent="0.25">
      <c r="F3601"/>
    </row>
    <row r="3602" spans="6:6" x14ac:dyDescent="0.25">
      <c r="F3602"/>
    </row>
    <row r="3603" spans="6:6" x14ac:dyDescent="0.25">
      <c r="F3603"/>
    </row>
    <row r="3604" spans="6:6" x14ac:dyDescent="0.25">
      <c r="F3604"/>
    </row>
    <row r="3605" spans="6:6" x14ac:dyDescent="0.25">
      <c r="F3605"/>
    </row>
    <row r="3606" spans="6:6" x14ac:dyDescent="0.25">
      <c r="F3606"/>
    </row>
    <row r="3607" spans="6:6" x14ac:dyDescent="0.25">
      <c r="F3607"/>
    </row>
    <row r="3608" spans="6:6" x14ac:dyDescent="0.25">
      <c r="F3608"/>
    </row>
    <row r="3609" spans="6:6" x14ac:dyDescent="0.25">
      <c r="F3609"/>
    </row>
    <row r="3610" spans="6:6" x14ac:dyDescent="0.25">
      <c r="F3610"/>
    </row>
    <row r="3611" spans="6:6" x14ac:dyDescent="0.25">
      <c r="F3611"/>
    </row>
    <row r="3612" spans="6:6" x14ac:dyDescent="0.25">
      <c r="F3612"/>
    </row>
    <row r="3613" spans="6:6" x14ac:dyDescent="0.25">
      <c r="F3613"/>
    </row>
    <row r="3614" spans="6:6" x14ac:dyDescent="0.25">
      <c r="F3614"/>
    </row>
    <row r="3615" spans="6:6" x14ac:dyDescent="0.25">
      <c r="F3615"/>
    </row>
    <row r="3616" spans="6:6" x14ac:dyDescent="0.25">
      <c r="F3616"/>
    </row>
    <row r="3617" spans="6:6" x14ac:dyDescent="0.25">
      <c r="F3617"/>
    </row>
    <row r="3618" spans="6:6" x14ac:dyDescent="0.25">
      <c r="F3618"/>
    </row>
    <row r="3619" spans="6:6" x14ac:dyDescent="0.25">
      <c r="F3619"/>
    </row>
    <row r="3620" spans="6:6" x14ac:dyDescent="0.25">
      <c r="F3620"/>
    </row>
    <row r="3621" spans="6:6" x14ac:dyDescent="0.25">
      <c r="F3621"/>
    </row>
    <row r="3622" spans="6:6" x14ac:dyDescent="0.25">
      <c r="F3622"/>
    </row>
    <row r="3623" spans="6:6" x14ac:dyDescent="0.25">
      <c r="F3623"/>
    </row>
    <row r="3624" spans="6:6" x14ac:dyDescent="0.25">
      <c r="F3624"/>
    </row>
    <row r="3625" spans="6:6" x14ac:dyDescent="0.25">
      <c r="F3625"/>
    </row>
    <row r="3626" spans="6:6" x14ac:dyDescent="0.25">
      <c r="F3626"/>
    </row>
    <row r="3627" spans="6:6" x14ac:dyDescent="0.25">
      <c r="F3627"/>
    </row>
    <row r="3628" spans="6:6" x14ac:dyDescent="0.25">
      <c r="F3628"/>
    </row>
    <row r="3629" spans="6:6" x14ac:dyDescent="0.25">
      <c r="F3629"/>
    </row>
    <row r="3630" spans="6:6" x14ac:dyDescent="0.25">
      <c r="F3630"/>
    </row>
    <row r="3631" spans="6:6" x14ac:dyDescent="0.25">
      <c r="F3631"/>
    </row>
    <row r="3632" spans="6:6" x14ac:dyDescent="0.25">
      <c r="F3632"/>
    </row>
    <row r="3633" spans="6:6" x14ac:dyDescent="0.25">
      <c r="F3633"/>
    </row>
    <row r="3634" spans="6:6" x14ac:dyDescent="0.25">
      <c r="F3634"/>
    </row>
    <row r="3635" spans="6:6" x14ac:dyDescent="0.25">
      <c r="F3635"/>
    </row>
    <row r="3636" spans="6:6" x14ac:dyDescent="0.25">
      <c r="F3636"/>
    </row>
    <row r="3637" spans="6:6" x14ac:dyDescent="0.25">
      <c r="F3637"/>
    </row>
    <row r="3638" spans="6:6" x14ac:dyDescent="0.25">
      <c r="F3638"/>
    </row>
    <row r="3639" spans="6:6" x14ac:dyDescent="0.25">
      <c r="F3639"/>
    </row>
    <row r="3640" spans="6:6" x14ac:dyDescent="0.25">
      <c r="F3640"/>
    </row>
    <row r="3641" spans="6:6" x14ac:dyDescent="0.25">
      <c r="F3641"/>
    </row>
    <row r="3642" spans="6:6" x14ac:dyDescent="0.25">
      <c r="F3642"/>
    </row>
    <row r="3643" spans="6:6" x14ac:dyDescent="0.25">
      <c r="F3643"/>
    </row>
    <row r="3644" spans="6:6" x14ac:dyDescent="0.25">
      <c r="F3644"/>
    </row>
    <row r="3645" spans="6:6" x14ac:dyDescent="0.25">
      <c r="F3645"/>
    </row>
    <row r="3646" spans="6:6" x14ac:dyDescent="0.25">
      <c r="F3646"/>
    </row>
    <row r="3647" spans="6:6" x14ac:dyDescent="0.25">
      <c r="F3647"/>
    </row>
    <row r="3648" spans="6:6" x14ac:dyDescent="0.25">
      <c r="F3648"/>
    </row>
    <row r="3649" spans="6:6" x14ac:dyDescent="0.25">
      <c r="F3649"/>
    </row>
    <row r="3650" spans="6:6" x14ac:dyDescent="0.25">
      <c r="F3650"/>
    </row>
    <row r="3651" spans="6:6" x14ac:dyDescent="0.25">
      <c r="F3651"/>
    </row>
    <row r="3652" spans="6:6" x14ac:dyDescent="0.25">
      <c r="F3652"/>
    </row>
    <row r="3653" spans="6:6" x14ac:dyDescent="0.25">
      <c r="F3653"/>
    </row>
    <row r="3654" spans="6:6" x14ac:dyDescent="0.25">
      <c r="F3654"/>
    </row>
    <row r="3655" spans="6:6" ht="14.4" thickBot="1" x14ac:dyDescent="0.3">
      <c r="F3655"/>
    </row>
    <row r="3656" spans="6:6" x14ac:dyDescent="0.25">
      <c r="F3656"/>
    </row>
    <row r="3657" spans="6:6" x14ac:dyDescent="0.25">
      <c r="F3657"/>
    </row>
    <row r="3658" spans="6:6" x14ac:dyDescent="0.25">
      <c r="F3658"/>
    </row>
    <row r="3659" spans="6:6" x14ac:dyDescent="0.25">
      <c r="F3659"/>
    </row>
    <row r="3660" spans="6:6" x14ac:dyDescent="0.25">
      <c r="F3660"/>
    </row>
    <row r="3661" spans="6:6" x14ac:dyDescent="0.25">
      <c r="F3661"/>
    </row>
    <row r="3662" spans="6:6" x14ac:dyDescent="0.25">
      <c r="F3662"/>
    </row>
    <row r="3663" spans="6:6" x14ac:dyDescent="0.25">
      <c r="F3663"/>
    </row>
    <row r="3664" spans="6:6" x14ac:dyDescent="0.25">
      <c r="F3664"/>
    </row>
    <row r="3665" spans="6:6" x14ac:dyDescent="0.25">
      <c r="F3665"/>
    </row>
    <row r="3666" spans="6:6" x14ac:dyDescent="0.25">
      <c r="F3666"/>
    </row>
    <row r="3667" spans="6:6" x14ac:dyDescent="0.25">
      <c r="F3667"/>
    </row>
    <row r="3668" spans="6:6" x14ac:dyDescent="0.25">
      <c r="F3668"/>
    </row>
    <row r="3669" spans="6:6" x14ac:dyDescent="0.25">
      <c r="F3669"/>
    </row>
    <row r="3670" spans="6:6" x14ac:dyDescent="0.25">
      <c r="F3670"/>
    </row>
    <row r="3671" spans="6:6" x14ac:dyDescent="0.25">
      <c r="F3671"/>
    </row>
    <row r="3672" spans="6:6" x14ac:dyDescent="0.25">
      <c r="F3672"/>
    </row>
    <row r="3673" spans="6:6" x14ac:dyDescent="0.25">
      <c r="F3673"/>
    </row>
    <row r="3674" spans="6:6" x14ac:dyDescent="0.25">
      <c r="F3674"/>
    </row>
    <row r="3675" spans="6:6" x14ac:dyDescent="0.25">
      <c r="F3675"/>
    </row>
    <row r="3676" spans="6:6" x14ac:dyDescent="0.25">
      <c r="F3676"/>
    </row>
    <row r="3677" spans="6:6" x14ac:dyDescent="0.25">
      <c r="F3677"/>
    </row>
    <row r="3678" spans="6:6" x14ac:dyDescent="0.25">
      <c r="F3678"/>
    </row>
    <row r="3679" spans="6:6" x14ac:dyDescent="0.25">
      <c r="F3679"/>
    </row>
    <row r="3680" spans="6:6" x14ac:dyDescent="0.25">
      <c r="F3680"/>
    </row>
    <row r="3681" spans="6:6" x14ac:dyDescent="0.25">
      <c r="F3681"/>
    </row>
    <row r="3682" spans="6:6" x14ac:dyDescent="0.25">
      <c r="F3682"/>
    </row>
    <row r="3683" spans="6:6" x14ac:dyDescent="0.25">
      <c r="F3683"/>
    </row>
    <row r="3684" spans="6:6" x14ac:dyDescent="0.25">
      <c r="F3684"/>
    </row>
    <row r="3685" spans="6:6" x14ac:dyDescent="0.25">
      <c r="F3685"/>
    </row>
    <row r="3686" spans="6:6" x14ac:dyDescent="0.25">
      <c r="F3686"/>
    </row>
    <row r="3687" spans="6:6" x14ac:dyDescent="0.25">
      <c r="F3687"/>
    </row>
    <row r="3688" spans="6:6" x14ac:dyDescent="0.25">
      <c r="F3688"/>
    </row>
    <row r="3689" spans="6:6" x14ac:dyDescent="0.25">
      <c r="F3689"/>
    </row>
    <row r="3690" spans="6:6" x14ac:dyDescent="0.25">
      <c r="F3690"/>
    </row>
    <row r="3691" spans="6:6" x14ac:dyDescent="0.25">
      <c r="F3691"/>
    </row>
    <row r="3692" spans="6:6" x14ac:dyDescent="0.25">
      <c r="F3692"/>
    </row>
    <row r="3693" spans="6:6" x14ac:dyDescent="0.25">
      <c r="F3693"/>
    </row>
    <row r="3694" spans="6:6" x14ac:dyDescent="0.25">
      <c r="F3694"/>
    </row>
    <row r="3695" spans="6:6" x14ac:dyDescent="0.25">
      <c r="F3695"/>
    </row>
    <row r="3696" spans="6:6" x14ac:dyDescent="0.25">
      <c r="F3696"/>
    </row>
    <row r="3697" spans="6:6" x14ac:dyDescent="0.25">
      <c r="F3697"/>
    </row>
    <row r="3698" spans="6:6" x14ac:dyDescent="0.25">
      <c r="F3698"/>
    </row>
    <row r="3699" spans="6:6" x14ac:dyDescent="0.25">
      <c r="F3699"/>
    </row>
    <row r="3700" spans="6:6" x14ac:dyDescent="0.25">
      <c r="F3700"/>
    </row>
    <row r="3701" spans="6:6" x14ac:dyDescent="0.25">
      <c r="F3701"/>
    </row>
    <row r="3702" spans="6:6" x14ac:dyDescent="0.25">
      <c r="F3702"/>
    </row>
    <row r="3703" spans="6:6" x14ac:dyDescent="0.25">
      <c r="F3703"/>
    </row>
    <row r="3704" spans="6:6" x14ac:dyDescent="0.25">
      <c r="F3704"/>
    </row>
    <row r="3705" spans="6:6" x14ac:dyDescent="0.25">
      <c r="F3705"/>
    </row>
    <row r="3706" spans="6:6" x14ac:dyDescent="0.25">
      <c r="F3706"/>
    </row>
    <row r="3707" spans="6:6" x14ac:dyDescent="0.25">
      <c r="F3707"/>
    </row>
    <row r="3708" spans="6:6" x14ac:dyDescent="0.25">
      <c r="F3708"/>
    </row>
    <row r="3709" spans="6:6" x14ac:dyDescent="0.25">
      <c r="F3709"/>
    </row>
    <row r="3710" spans="6:6" x14ac:dyDescent="0.25">
      <c r="F3710"/>
    </row>
    <row r="3711" spans="6:6" x14ac:dyDescent="0.25">
      <c r="F3711"/>
    </row>
    <row r="3712" spans="6:6" x14ac:dyDescent="0.25">
      <c r="F3712"/>
    </row>
    <row r="3713" spans="6:6" x14ac:dyDescent="0.25">
      <c r="F3713"/>
    </row>
    <row r="3714" spans="6:6" x14ac:dyDescent="0.25">
      <c r="F3714"/>
    </row>
    <row r="3715" spans="6:6" x14ac:dyDescent="0.25">
      <c r="F3715"/>
    </row>
    <row r="3716" spans="6:6" x14ac:dyDescent="0.25">
      <c r="F3716"/>
    </row>
    <row r="3717" spans="6:6" x14ac:dyDescent="0.25">
      <c r="F3717"/>
    </row>
    <row r="3718" spans="6:6" x14ac:dyDescent="0.25">
      <c r="F3718"/>
    </row>
    <row r="3719" spans="6:6" x14ac:dyDescent="0.25">
      <c r="F3719"/>
    </row>
    <row r="3720" spans="6:6" x14ac:dyDescent="0.25">
      <c r="F3720"/>
    </row>
    <row r="3721" spans="6:6" x14ac:dyDescent="0.25">
      <c r="F3721"/>
    </row>
    <row r="3722" spans="6:6" x14ac:dyDescent="0.25">
      <c r="F3722"/>
    </row>
    <row r="3723" spans="6:6" x14ac:dyDescent="0.25">
      <c r="F3723"/>
    </row>
    <row r="3724" spans="6:6" x14ac:dyDescent="0.25">
      <c r="F3724"/>
    </row>
    <row r="3725" spans="6:6" x14ac:dyDescent="0.25">
      <c r="F3725"/>
    </row>
    <row r="3726" spans="6:6" x14ac:dyDescent="0.25">
      <c r="F3726"/>
    </row>
    <row r="3727" spans="6:6" x14ac:dyDescent="0.25">
      <c r="F3727"/>
    </row>
    <row r="3728" spans="6:6" x14ac:dyDescent="0.25">
      <c r="F3728"/>
    </row>
    <row r="3729" spans="6:6" x14ac:dyDescent="0.25">
      <c r="F3729"/>
    </row>
    <row r="3730" spans="6:6" x14ac:dyDescent="0.25">
      <c r="F3730"/>
    </row>
    <row r="3731" spans="6:6" x14ac:dyDescent="0.25">
      <c r="F3731"/>
    </row>
    <row r="3732" spans="6:6" x14ac:dyDescent="0.25">
      <c r="F3732"/>
    </row>
    <row r="3733" spans="6:6" x14ac:dyDescent="0.25">
      <c r="F3733"/>
    </row>
    <row r="3734" spans="6:6" x14ac:dyDescent="0.25">
      <c r="F3734"/>
    </row>
    <row r="3735" spans="6:6" x14ac:dyDescent="0.25">
      <c r="F3735"/>
    </row>
    <row r="3736" spans="6:6" x14ac:dyDescent="0.25">
      <c r="F3736"/>
    </row>
    <row r="3737" spans="6:6" x14ac:dyDescent="0.25">
      <c r="F3737"/>
    </row>
    <row r="3738" spans="6:6" x14ac:dyDescent="0.25">
      <c r="F3738"/>
    </row>
    <row r="3739" spans="6:6" x14ac:dyDescent="0.25">
      <c r="F3739"/>
    </row>
    <row r="3740" spans="6:6" x14ac:dyDescent="0.25">
      <c r="F3740"/>
    </row>
    <row r="3741" spans="6:6" x14ac:dyDescent="0.25">
      <c r="F3741"/>
    </row>
    <row r="3742" spans="6:6" x14ac:dyDescent="0.25">
      <c r="F3742"/>
    </row>
    <row r="3743" spans="6:6" x14ac:dyDescent="0.25">
      <c r="F3743"/>
    </row>
    <row r="3744" spans="6:6" x14ac:dyDescent="0.25">
      <c r="F3744"/>
    </row>
    <row r="3745" spans="6:6" x14ac:dyDescent="0.25">
      <c r="F3745"/>
    </row>
    <row r="3746" spans="6:6" x14ac:dyDescent="0.25">
      <c r="F3746"/>
    </row>
    <row r="3747" spans="6:6" x14ac:dyDescent="0.25">
      <c r="F3747"/>
    </row>
    <row r="3748" spans="6:6" x14ac:dyDescent="0.25">
      <c r="F3748"/>
    </row>
    <row r="3749" spans="6:6" x14ac:dyDescent="0.25">
      <c r="F3749"/>
    </row>
    <row r="3750" spans="6:6" x14ac:dyDescent="0.25">
      <c r="F3750"/>
    </row>
    <row r="3751" spans="6:6" x14ac:dyDescent="0.25">
      <c r="F3751"/>
    </row>
    <row r="3752" spans="6:6" x14ac:dyDescent="0.25">
      <c r="F3752"/>
    </row>
    <row r="3753" spans="6:6" x14ac:dyDescent="0.25">
      <c r="F3753"/>
    </row>
    <row r="3754" spans="6:6" x14ac:dyDescent="0.25">
      <c r="F3754"/>
    </row>
    <row r="3755" spans="6:6" x14ac:dyDescent="0.25">
      <c r="F3755"/>
    </row>
    <row r="3756" spans="6:6" x14ac:dyDescent="0.25">
      <c r="F3756"/>
    </row>
    <row r="3757" spans="6:6" x14ac:dyDescent="0.25">
      <c r="F3757"/>
    </row>
    <row r="3758" spans="6:6" x14ac:dyDescent="0.25">
      <c r="F3758"/>
    </row>
    <row r="3759" spans="6:6" x14ac:dyDescent="0.25">
      <c r="F3759"/>
    </row>
    <row r="3760" spans="6:6" x14ac:dyDescent="0.25">
      <c r="F3760"/>
    </row>
    <row r="3761" spans="6:6" x14ac:dyDescent="0.25">
      <c r="F3761"/>
    </row>
    <row r="3762" spans="6:6" x14ac:dyDescent="0.25">
      <c r="F3762"/>
    </row>
    <row r="3763" spans="6:6" x14ac:dyDescent="0.25">
      <c r="F3763"/>
    </row>
    <row r="3764" spans="6:6" x14ac:dyDescent="0.25">
      <c r="F3764"/>
    </row>
    <row r="3765" spans="6:6" x14ac:dyDescent="0.25">
      <c r="F3765"/>
    </row>
    <row r="3766" spans="6:6" x14ac:dyDescent="0.25">
      <c r="F3766"/>
    </row>
    <row r="3767" spans="6:6" x14ac:dyDescent="0.25">
      <c r="F3767"/>
    </row>
    <row r="3768" spans="6:6" x14ac:dyDescent="0.25">
      <c r="F3768"/>
    </row>
    <row r="3769" spans="6:6" x14ac:dyDescent="0.25">
      <c r="F3769"/>
    </row>
    <row r="3770" spans="6:6" x14ac:dyDescent="0.25">
      <c r="F3770"/>
    </row>
    <row r="3771" spans="6:6" x14ac:dyDescent="0.25">
      <c r="F3771"/>
    </row>
    <row r="3772" spans="6:6" x14ac:dyDescent="0.25">
      <c r="F3772"/>
    </row>
    <row r="3773" spans="6:6" x14ac:dyDescent="0.25">
      <c r="F3773"/>
    </row>
    <row r="3774" spans="6:6" x14ac:dyDescent="0.25">
      <c r="F3774"/>
    </row>
    <row r="3775" spans="6:6" x14ac:dyDescent="0.25">
      <c r="F3775"/>
    </row>
    <row r="3776" spans="6:6" x14ac:dyDescent="0.25">
      <c r="F3776"/>
    </row>
    <row r="3777" spans="6:6" x14ac:dyDescent="0.25">
      <c r="F3777"/>
    </row>
    <row r="3778" spans="6:6" x14ac:dyDescent="0.25">
      <c r="F3778"/>
    </row>
    <row r="3779" spans="6:6" x14ac:dyDescent="0.25">
      <c r="F3779"/>
    </row>
    <row r="3780" spans="6:6" x14ac:dyDescent="0.25">
      <c r="F3780"/>
    </row>
    <row r="3781" spans="6:6" x14ac:dyDescent="0.25">
      <c r="F3781"/>
    </row>
    <row r="3782" spans="6:6" x14ac:dyDescent="0.25">
      <c r="F3782"/>
    </row>
    <row r="3783" spans="6:6" x14ac:dyDescent="0.25">
      <c r="F3783"/>
    </row>
    <row r="3784" spans="6:6" x14ac:dyDescent="0.25">
      <c r="F3784"/>
    </row>
    <row r="3785" spans="6:6" x14ac:dyDescent="0.25">
      <c r="F3785"/>
    </row>
    <row r="3786" spans="6:6" x14ac:dyDescent="0.25">
      <c r="F3786"/>
    </row>
    <row r="3787" spans="6:6" x14ac:dyDescent="0.25">
      <c r="F3787"/>
    </row>
    <row r="3788" spans="6:6" x14ac:dyDescent="0.25">
      <c r="F3788"/>
    </row>
    <row r="3789" spans="6:6" x14ac:dyDescent="0.25">
      <c r="F3789"/>
    </row>
    <row r="3790" spans="6:6" x14ac:dyDescent="0.25">
      <c r="F3790"/>
    </row>
    <row r="3791" spans="6:6" x14ac:dyDescent="0.25">
      <c r="F3791"/>
    </row>
    <row r="3792" spans="6:6" x14ac:dyDescent="0.25">
      <c r="F3792"/>
    </row>
    <row r="3793" spans="6:6" x14ac:dyDescent="0.25">
      <c r="F3793"/>
    </row>
    <row r="3794" spans="6:6" x14ac:dyDescent="0.25">
      <c r="F3794"/>
    </row>
    <row r="3795" spans="6:6" x14ac:dyDescent="0.25">
      <c r="F3795"/>
    </row>
    <row r="3796" spans="6:6" x14ac:dyDescent="0.25">
      <c r="F3796"/>
    </row>
    <row r="3797" spans="6:6" x14ac:dyDescent="0.25">
      <c r="F3797"/>
    </row>
    <row r="3798" spans="6:6" x14ac:dyDescent="0.25">
      <c r="F3798"/>
    </row>
    <row r="3799" spans="6:6" x14ac:dyDescent="0.25">
      <c r="F3799"/>
    </row>
    <row r="3800" spans="6:6" x14ac:dyDescent="0.25">
      <c r="F3800"/>
    </row>
    <row r="3801" spans="6:6" x14ac:dyDescent="0.25">
      <c r="F3801"/>
    </row>
    <row r="3802" spans="6:6" x14ac:dyDescent="0.25">
      <c r="F3802"/>
    </row>
    <row r="3803" spans="6:6" x14ac:dyDescent="0.25">
      <c r="F3803"/>
    </row>
    <row r="3804" spans="6:6" x14ac:dyDescent="0.25">
      <c r="F3804"/>
    </row>
    <row r="3805" spans="6:6" x14ac:dyDescent="0.25">
      <c r="F3805"/>
    </row>
    <row r="3806" spans="6:6" x14ac:dyDescent="0.25">
      <c r="F3806"/>
    </row>
    <row r="3807" spans="6:6" x14ac:dyDescent="0.25">
      <c r="F3807"/>
    </row>
    <row r="3808" spans="6:6" x14ac:dyDescent="0.25">
      <c r="F3808"/>
    </row>
    <row r="3809" spans="6:6" x14ac:dyDescent="0.25">
      <c r="F3809"/>
    </row>
    <row r="3810" spans="6:6" x14ac:dyDescent="0.25">
      <c r="F3810"/>
    </row>
    <row r="3811" spans="6:6" x14ac:dyDescent="0.25">
      <c r="F3811"/>
    </row>
    <row r="3812" spans="6:6" x14ac:dyDescent="0.25">
      <c r="F3812"/>
    </row>
    <row r="3813" spans="6:6" x14ac:dyDescent="0.25">
      <c r="F3813"/>
    </row>
    <row r="3814" spans="6:6" x14ac:dyDescent="0.25">
      <c r="F3814"/>
    </row>
    <row r="3815" spans="6:6" x14ac:dyDescent="0.25">
      <c r="F3815"/>
    </row>
    <row r="3816" spans="6:6" x14ac:dyDescent="0.25">
      <c r="F3816"/>
    </row>
    <row r="3817" spans="6:6" x14ac:dyDescent="0.25">
      <c r="F3817"/>
    </row>
    <row r="3818" spans="6:6" x14ac:dyDescent="0.25">
      <c r="F3818"/>
    </row>
    <row r="3819" spans="6:6" x14ac:dyDescent="0.25">
      <c r="F3819"/>
    </row>
    <row r="3820" spans="6:6" x14ac:dyDescent="0.25">
      <c r="F3820"/>
    </row>
    <row r="3821" spans="6:6" x14ac:dyDescent="0.25">
      <c r="F3821"/>
    </row>
    <row r="3822" spans="6:6" x14ac:dyDescent="0.25">
      <c r="F3822"/>
    </row>
    <row r="3823" spans="6:6" x14ac:dyDescent="0.25">
      <c r="F3823"/>
    </row>
    <row r="3824" spans="6:6" x14ac:dyDescent="0.25">
      <c r="F3824"/>
    </row>
    <row r="3825" spans="6:6" x14ac:dyDescent="0.25">
      <c r="F3825"/>
    </row>
    <row r="3826" spans="6:6" x14ac:dyDescent="0.25">
      <c r="F3826"/>
    </row>
    <row r="3827" spans="6:6" x14ac:dyDescent="0.25">
      <c r="F3827"/>
    </row>
    <row r="3828" spans="6:6" x14ac:dyDescent="0.25">
      <c r="F3828"/>
    </row>
    <row r="3829" spans="6:6" x14ac:dyDescent="0.25">
      <c r="F3829"/>
    </row>
    <row r="3830" spans="6:6" x14ac:dyDescent="0.25">
      <c r="F3830"/>
    </row>
    <row r="3831" spans="6:6" x14ac:dyDescent="0.25">
      <c r="F3831"/>
    </row>
    <row r="3832" spans="6:6" x14ac:dyDescent="0.25">
      <c r="F3832"/>
    </row>
    <row r="3833" spans="6:6" x14ac:dyDescent="0.25">
      <c r="F3833"/>
    </row>
    <row r="3834" spans="6:6" x14ac:dyDescent="0.25">
      <c r="F3834"/>
    </row>
    <row r="3835" spans="6:6" x14ac:dyDescent="0.25">
      <c r="F3835"/>
    </row>
    <row r="3836" spans="6:6" x14ac:dyDescent="0.25">
      <c r="F3836"/>
    </row>
    <row r="3837" spans="6:6" x14ac:dyDescent="0.25">
      <c r="F3837"/>
    </row>
    <row r="3838" spans="6:6" x14ac:dyDescent="0.25">
      <c r="F3838"/>
    </row>
    <row r="3839" spans="6:6" x14ac:dyDescent="0.25">
      <c r="F3839"/>
    </row>
    <row r="3840" spans="6:6" x14ac:dyDescent="0.25">
      <c r="F3840"/>
    </row>
    <row r="3841" spans="6:6" x14ac:dyDescent="0.25">
      <c r="F3841"/>
    </row>
    <row r="3842" spans="6:6" x14ac:dyDescent="0.25">
      <c r="F3842"/>
    </row>
    <row r="3843" spans="6:6" x14ac:dyDescent="0.25">
      <c r="F3843"/>
    </row>
    <row r="3844" spans="6:6" x14ac:dyDescent="0.25">
      <c r="F3844"/>
    </row>
    <row r="3845" spans="6:6" x14ac:dyDescent="0.25">
      <c r="F3845"/>
    </row>
    <row r="3846" spans="6:6" x14ac:dyDescent="0.25">
      <c r="F3846"/>
    </row>
    <row r="3847" spans="6:6" x14ac:dyDescent="0.25">
      <c r="F3847"/>
    </row>
    <row r="3848" spans="6:6" x14ac:dyDescent="0.25">
      <c r="F3848"/>
    </row>
    <row r="3849" spans="6:6" x14ac:dyDescent="0.25">
      <c r="F3849"/>
    </row>
    <row r="3850" spans="6:6" x14ac:dyDescent="0.25">
      <c r="F3850"/>
    </row>
    <row r="3851" spans="6:6" x14ac:dyDescent="0.25">
      <c r="F3851"/>
    </row>
    <row r="3852" spans="6:6" x14ac:dyDescent="0.25">
      <c r="F3852"/>
    </row>
    <row r="3853" spans="6:6" x14ac:dyDescent="0.25">
      <c r="F3853"/>
    </row>
    <row r="3854" spans="6:6" x14ac:dyDescent="0.25">
      <c r="F3854"/>
    </row>
    <row r="3855" spans="6:6" x14ac:dyDescent="0.25">
      <c r="F3855"/>
    </row>
    <row r="3856" spans="6:6" x14ac:dyDescent="0.25">
      <c r="F3856"/>
    </row>
    <row r="3857" spans="6:6" x14ac:dyDescent="0.25">
      <c r="F3857"/>
    </row>
    <row r="3858" spans="6:6" x14ac:dyDescent="0.25">
      <c r="F3858"/>
    </row>
    <row r="3859" spans="6:6" x14ac:dyDescent="0.25">
      <c r="F3859"/>
    </row>
    <row r="3860" spans="6:6" x14ac:dyDescent="0.25">
      <c r="F3860"/>
    </row>
    <row r="3861" spans="6:6" x14ac:dyDescent="0.25">
      <c r="F3861"/>
    </row>
    <row r="3862" spans="6:6" x14ac:dyDescent="0.25">
      <c r="F3862"/>
    </row>
    <row r="3863" spans="6:6" x14ac:dyDescent="0.25">
      <c r="F3863"/>
    </row>
    <row r="3864" spans="6:6" x14ac:dyDescent="0.25">
      <c r="F3864"/>
    </row>
    <row r="3865" spans="6:6" x14ac:dyDescent="0.25">
      <c r="F3865"/>
    </row>
    <row r="3866" spans="6:6" x14ac:dyDescent="0.25">
      <c r="F3866"/>
    </row>
    <row r="3867" spans="6:6" x14ac:dyDescent="0.25">
      <c r="F3867"/>
    </row>
    <row r="3868" spans="6:6" x14ac:dyDescent="0.25">
      <c r="F3868"/>
    </row>
    <row r="3869" spans="6:6" x14ac:dyDescent="0.25">
      <c r="F3869"/>
    </row>
    <row r="3870" spans="6:6" x14ac:dyDescent="0.25">
      <c r="F3870"/>
    </row>
    <row r="3871" spans="6:6" x14ac:dyDescent="0.25">
      <c r="F3871"/>
    </row>
    <row r="3872" spans="6:6" x14ac:dyDescent="0.25">
      <c r="F3872"/>
    </row>
    <row r="3873" spans="6:6" x14ac:dyDescent="0.25">
      <c r="F3873"/>
    </row>
    <row r="3874" spans="6:6" x14ac:dyDescent="0.25">
      <c r="F3874"/>
    </row>
    <row r="3875" spans="6:6" x14ac:dyDescent="0.25">
      <c r="F3875"/>
    </row>
    <row r="3876" spans="6:6" x14ac:dyDescent="0.25">
      <c r="F3876"/>
    </row>
    <row r="3877" spans="6:6" x14ac:dyDescent="0.25">
      <c r="F3877"/>
    </row>
    <row r="3878" spans="6:6" x14ac:dyDescent="0.25">
      <c r="F3878"/>
    </row>
    <row r="3879" spans="6:6" x14ac:dyDescent="0.25">
      <c r="F3879"/>
    </row>
    <row r="3880" spans="6:6" x14ac:dyDescent="0.25">
      <c r="F3880"/>
    </row>
    <row r="3881" spans="6:6" x14ac:dyDescent="0.25">
      <c r="F3881"/>
    </row>
    <row r="3882" spans="6:6" x14ac:dyDescent="0.25">
      <c r="F3882"/>
    </row>
    <row r="3883" spans="6:6" x14ac:dyDescent="0.25">
      <c r="F3883"/>
    </row>
    <row r="3884" spans="6:6" x14ac:dyDescent="0.25">
      <c r="F3884"/>
    </row>
    <row r="3885" spans="6:6" x14ac:dyDescent="0.25">
      <c r="F3885"/>
    </row>
    <row r="3886" spans="6:6" x14ac:dyDescent="0.25">
      <c r="F3886"/>
    </row>
    <row r="3887" spans="6:6" x14ac:dyDescent="0.25">
      <c r="F3887"/>
    </row>
    <row r="3888" spans="6:6" x14ac:dyDescent="0.25">
      <c r="F3888"/>
    </row>
    <row r="3889" spans="6:6" x14ac:dyDescent="0.25">
      <c r="F3889"/>
    </row>
    <row r="3890" spans="6:6" x14ac:dyDescent="0.25">
      <c r="F3890"/>
    </row>
    <row r="3891" spans="6:6" x14ac:dyDescent="0.25">
      <c r="F3891"/>
    </row>
    <row r="3892" spans="6:6" x14ac:dyDescent="0.25">
      <c r="F3892"/>
    </row>
    <row r="3893" spans="6:6" x14ac:dyDescent="0.25">
      <c r="F3893"/>
    </row>
    <row r="3894" spans="6:6" x14ac:dyDescent="0.25">
      <c r="F3894"/>
    </row>
    <row r="3895" spans="6:6" x14ac:dyDescent="0.25">
      <c r="F3895"/>
    </row>
    <row r="3896" spans="6:6" x14ac:dyDescent="0.25">
      <c r="F3896"/>
    </row>
    <row r="3897" spans="6:6" x14ac:dyDescent="0.25">
      <c r="F3897"/>
    </row>
    <row r="3898" spans="6:6" x14ac:dyDescent="0.25">
      <c r="F3898"/>
    </row>
    <row r="3899" spans="6:6" x14ac:dyDescent="0.25">
      <c r="F3899"/>
    </row>
    <row r="3900" spans="6:6" x14ac:dyDescent="0.25">
      <c r="F3900"/>
    </row>
    <row r="3901" spans="6:6" x14ac:dyDescent="0.25">
      <c r="F3901"/>
    </row>
    <row r="3902" spans="6:6" x14ac:dyDescent="0.25">
      <c r="F3902"/>
    </row>
    <row r="3903" spans="6:6" x14ac:dyDescent="0.25">
      <c r="F3903"/>
    </row>
    <row r="3904" spans="6:6" x14ac:dyDescent="0.25">
      <c r="F3904"/>
    </row>
    <row r="3905" spans="6:6" x14ac:dyDescent="0.25">
      <c r="F3905"/>
    </row>
    <row r="3906" spans="6:6" x14ac:dyDescent="0.25">
      <c r="F3906"/>
    </row>
    <row r="3907" spans="6:6" x14ac:dyDescent="0.25">
      <c r="F3907"/>
    </row>
    <row r="3908" spans="6:6" x14ac:dyDescent="0.25">
      <c r="F3908"/>
    </row>
    <row r="3909" spans="6:6" x14ac:dyDescent="0.25">
      <c r="F3909"/>
    </row>
    <row r="3910" spans="6:6" x14ac:dyDescent="0.25">
      <c r="F3910"/>
    </row>
    <row r="3911" spans="6:6" x14ac:dyDescent="0.25">
      <c r="F3911"/>
    </row>
    <row r="3912" spans="6:6" x14ac:dyDescent="0.25">
      <c r="F3912"/>
    </row>
    <row r="3913" spans="6:6" x14ac:dyDescent="0.25">
      <c r="F3913"/>
    </row>
    <row r="3914" spans="6:6" x14ac:dyDescent="0.25">
      <c r="F3914"/>
    </row>
    <row r="3915" spans="6:6" x14ac:dyDescent="0.25">
      <c r="F3915"/>
    </row>
    <row r="3916" spans="6:6" x14ac:dyDescent="0.25">
      <c r="F3916"/>
    </row>
    <row r="3917" spans="6:6" x14ac:dyDescent="0.25">
      <c r="F3917"/>
    </row>
    <row r="3918" spans="6:6" x14ac:dyDescent="0.25">
      <c r="F3918"/>
    </row>
    <row r="3919" spans="6:6" x14ac:dyDescent="0.25">
      <c r="F3919"/>
    </row>
    <row r="3920" spans="6:6" x14ac:dyDescent="0.25">
      <c r="F3920"/>
    </row>
    <row r="3921" spans="6:6" x14ac:dyDescent="0.25">
      <c r="F3921"/>
    </row>
    <row r="3922" spans="6:6" x14ac:dyDescent="0.25">
      <c r="F3922"/>
    </row>
    <row r="3923" spans="6:6" x14ac:dyDescent="0.25">
      <c r="F3923"/>
    </row>
    <row r="3924" spans="6:6" x14ac:dyDescent="0.25">
      <c r="F3924"/>
    </row>
    <row r="3925" spans="6:6" x14ac:dyDescent="0.25">
      <c r="F3925"/>
    </row>
    <row r="3926" spans="6:6" x14ac:dyDescent="0.25">
      <c r="F3926"/>
    </row>
    <row r="3927" spans="6:6" x14ac:dyDescent="0.25">
      <c r="F3927"/>
    </row>
    <row r="3928" spans="6:6" x14ac:dyDescent="0.25">
      <c r="F3928"/>
    </row>
    <row r="3929" spans="6:6" x14ac:dyDescent="0.25">
      <c r="F3929"/>
    </row>
    <row r="3930" spans="6:6" x14ac:dyDescent="0.25">
      <c r="F3930"/>
    </row>
    <row r="3931" spans="6:6" x14ac:dyDescent="0.25">
      <c r="F3931"/>
    </row>
    <row r="3932" spans="6:6" x14ac:dyDescent="0.25">
      <c r="F3932"/>
    </row>
    <row r="3933" spans="6:6" x14ac:dyDescent="0.25">
      <c r="F3933"/>
    </row>
    <row r="3934" spans="6:6" x14ac:dyDescent="0.25">
      <c r="F3934"/>
    </row>
    <row r="3935" spans="6:6" x14ac:dyDescent="0.25">
      <c r="F3935"/>
    </row>
    <row r="3936" spans="6:6" x14ac:dyDescent="0.25">
      <c r="F3936"/>
    </row>
    <row r="3937" spans="6:6" x14ac:dyDescent="0.25">
      <c r="F3937"/>
    </row>
    <row r="3938" spans="6:6" x14ac:dyDescent="0.25">
      <c r="F3938"/>
    </row>
    <row r="3939" spans="6:6" x14ac:dyDescent="0.25">
      <c r="F3939"/>
    </row>
    <row r="3940" spans="6:6" x14ac:dyDescent="0.25">
      <c r="F3940"/>
    </row>
    <row r="3941" spans="6:6" x14ac:dyDescent="0.25">
      <c r="F3941"/>
    </row>
    <row r="3942" spans="6:6" x14ac:dyDescent="0.25">
      <c r="F3942"/>
    </row>
    <row r="3943" spans="6:6" x14ac:dyDescent="0.25">
      <c r="F3943"/>
    </row>
    <row r="3944" spans="6:6" x14ac:dyDescent="0.25">
      <c r="F3944"/>
    </row>
    <row r="3945" spans="6:6" x14ac:dyDescent="0.25">
      <c r="F3945"/>
    </row>
    <row r="3946" spans="6:6" x14ac:dyDescent="0.25">
      <c r="F3946"/>
    </row>
    <row r="3947" spans="6:6" x14ac:dyDescent="0.25">
      <c r="F3947"/>
    </row>
    <row r="3948" spans="6:6" x14ac:dyDescent="0.25">
      <c r="F3948"/>
    </row>
    <row r="3949" spans="6:6" x14ac:dyDescent="0.25">
      <c r="F3949"/>
    </row>
    <row r="3950" spans="6:6" x14ac:dyDescent="0.25">
      <c r="F3950"/>
    </row>
    <row r="3951" spans="6:6" x14ac:dyDescent="0.25">
      <c r="F3951"/>
    </row>
    <row r="3952" spans="6:6" x14ac:dyDescent="0.25">
      <c r="F3952"/>
    </row>
    <row r="3953" spans="6:6" x14ac:dyDescent="0.25">
      <c r="F3953"/>
    </row>
    <row r="3954" spans="6:6" x14ac:dyDescent="0.25">
      <c r="F3954"/>
    </row>
    <row r="3955" spans="6:6" x14ac:dyDescent="0.25">
      <c r="F3955"/>
    </row>
    <row r="3956" spans="6:6" x14ac:dyDescent="0.25">
      <c r="F3956"/>
    </row>
    <row r="3957" spans="6:6" x14ac:dyDescent="0.25">
      <c r="F3957"/>
    </row>
    <row r="3958" spans="6:6" x14ac:dyDescent="0.25">
      <c r="F3958"/>
    </row>
    <row r="3959" spans="6:6" x14ac:dyDescent="0.25">
      <c r="F3959"/>
    </row>
    <row r="3960" spans="6:6" x14ac:dyDescent="0.25">
      <c r="F3960"/>
    </row>
    <row r="3961" spans="6:6" x14ac:dyDescent="0.25">
      <c r="F3961"/>
    </row>
    <row r="3962" spans="6:6" x14ac:dyDescent="0.25">
      <c r="F3962"/>
    </row>
    <row r="3963" spans="6:6" x14ac:dyDescent="0.25">
      <c r="F3963"/>
    </row>
    <row r="3964" spans="6:6" x14ac:dyDescent="0.25">
      <c r="F3964"/>
    </row>
    <row r="3965" spans="6:6" x14ac:dyDescent="0.25">
      <c r="F3965"/>
    </row>
    <row r="3966" spans="6:6" x14ac:dyDescent="0.25">
      <c r="F3966"/>
    </row>
    <row r="3967" spans="6:6" x14ac:dyDescent="0.25">
      <c r="F3967"/>
    </row>
    <row r="3968" spans="6:6" x14ac:dyDescent="0.25">
      <c r="F3968"/>
    </row>
    <row r="3969" spans="6:6" x14ac:dyDescent="0.25">
      <c r="F3969"/>
    </row>
    <row r="3970" spans="6:6" x14ac:dyDescent="0.25">
      <c r="F3970"/>
    </row>
    <row r="3971" spans="6:6" x14ac:dyDescent="0.25">
      <c r="F3971"/>
    </row>
    <row r="3972" spans="6:6" x14ac:dyDescent="0.25">
      <c r="F3972"/>
    </row>
    <row r="3973" spans="6:6" x14ac:dyDescent="0.25">
      <c r="F3973"/>
    </row>
    <row r="3974" spans="6:6" x14ac:dyDescent="0.25">
      <c r="F3974"/>
    </row>
    <row r="3975" spans="6:6" x14ac:dyDescent="0.25">
      <c r="F3975"/>
    </row>
    <row r="3976" spans="6:6" x14ac:dyDescent="0.25">
      <c r="F3976"/>
    </row>
    <row r="3977" spans="6:6" x14ac:dyDescent="0.25">
      <c r="F3977"/>
    </row>
    <row r="3978" spans="6:6" x14ac:dyDescent="0.25">
      <c r="F3978"/>
    </row>
    <row r="3979" spans="6:6" x14ac:dyDescent="0.25">
      <c r="F3979"/>
    </row>
    <row r="3980" spans="6:6" x14ac:dyDescent="0.25">
      <c r="F3980"/>
    </row>
    <row r="3981" spans="6:6" x14ac:dyDescent="0.25">
      <c r="F3981"/>
    </row>
    <row r="3982" spans="6:6" x14ac:dyDescent="0.25">
      <c r="F3982"/>
    </row>
    <row r="3983" spans="6:6" x14ac:dyDescent="0.25">
      <c r="F3983"/>
    </row>
    <row r="3984" spans="6:6" x14ac:dyDescent="0.25">
      <c r="F3984"/>
    </row>
    <row r="3985" spans="6:6" x14ac:dyDescent="0.25">
      <c r="F3985"/>
    </row>
    <row r="3986" spans="6:6" x14ac:dyDescent="0.25">
      <c r="F3986"/>
    </row>
    <row r="3987" spans="6:6" x14ac:dyDescent="0.25">
      <c r="F3987"/>
    </row>
    <row r="3988" spans="6:6" x14ac:dyDescent="0.25">
      <c r="F3988"/>
    </row>
    <row r="3989" spans="6:6" x14ac:dyDescent="0.25">
      <c r="F3989"/>
    </row>
    <row r="3990" spans="6:6" x14ac:dyDescent="0.25">
      <c r="F3990"/>
    </row>
    <row r="3991" spans="6:6" x14ac:dyDescent="0.25">
      <c r="F3991"/>
    </row>
    <row r="3992" spans="6:6" x14ac:dyDescent="0.25">
      <c r="F3992"/>
    </row>
    <row r="3993" spans="6:6" x14ac:dyDescent="0.25">
      <c r="F3993"/>
    </row>
    <row r="3994" spans="6:6" x14ac:dyDescent="0.25">
      <c r="F3994"/>
    </row>
    <row r="3995" spans="6:6" x14ac:dyDescent="0.25">
      <c r="F3995"/>
    </row>
    <row r="3996" spans="6:6" x14ac:dyDescent="0.25">
      <c r="F3996"/>
    </row>
    <row r="3997" spans="6:6" x14ac:dyDescent="0.25">
      <c r="F3997"/>
    </row>
    <row r="3998" spans="6:6" x14ac:dyDescent="0.25">
      <c r="F3998"/>
    </row>
    <row r="3999" spans="6:6" x14ac:dyDescent="0.25">
      <c r="F3999"/>
    </row>
    <row r="4000" spans="6:6" x14ac:dyDescent="0.25">
      <c r="F4000"/>
    </row>
    <row r="4001" spans="6:6" x14ac:dyDescent="0.25">
      <c r="F4001"/>
    </row>
    <row r="4002" spans="6:6" x14ac:dyDescent="0.25">
      <c r="F4002"/>
    </row>
    <row r="4003" spans="6:6" x14ac:dyDescent="0.25">
      <c r="F4003"/>
    </row>
    <row r="4004" spans="6:6" x14ac:dyDescent="0.25">
      <c r="F4004"/>
    </row>
    <row r="4005" spans="6:6" x14ac:dyDescent="0.25">
      <c r="F4005"/>
    </row>
    <row r="4006" spans="6:6" x14ac:dyDescent="0.25">
      <c r="F4006"/>
    </row>
    <row r="4007" spans="6:6" x14ac:dyDescent="0.25">
      <c r="F4007"/>
    </row>
    <row r="4008" spans="6:6" x14ac:dyDescent="0.25">
      <c r="F4008"/>
    </row>
    <row r="4009" spans="6:6" x14ac:dyDescent="0.25">
      <c r="F4009"/>
    </row>
    <row r="4010" spans="6:6" x14ac:dyDescent="0.25">
      <c r="F4010"/>
    </row>
    <row r="4011" spans="6:6" x14ac:dyDescent="0.25">
      <c r="F4011"/>
    </row>
    <row r="4012" spans="6:6" x14ac:dyDescent="0.25">
      <c r="F4012"/>
    </row>
    <row r="4013" spans="6:6" x14ac:dyDescent="0.25">
      <c r="F4013"/>
    </row>
    <row r="4014" spans="6:6" x14ac:dyDescent="0.25">
      <c r="F4014"/>
    </row>
    <row r="4015" spans="6:6" x14ac:dyDescent="0.25">
      <c r="F4015"/>
    </row>
    <row r="4016" spans="6:6" x14ac:dyDescent="0.25">
      <c r="F4016"/>
    </row>
    <row r="4017" spans="6:6" x14ac:dyDescent="0.25">
      <c r="F4017"/>
    </row>
    <row r="4018" spans="6:6" x14ac:dyDescent="0.25">
      <c r="F4018"/>
    </row>
    <row r="4019" spans="6:6" x14ac:dyDescent="0.25">
      <c r="F4019"/>
    </row>
    <row r="4020" spans="6:6" x14ac:dyDescent="0.25">
      <c r="F4020"/>
    </row>
    <row r="4021" spans="6:6" x14ac:dyDescent="0.25">
      <c r="F4021"/>
    </row>
    <row r="4022" spans="6:6" x14ac:dyDescent="0.25">
      <c r="F4022"/>
    </row>
    <row r="4023" spans="6:6" x14ac:dyDescent="0.25">
      <c r="F4023"/>
    </row>
    <row r="4024" spans="6:6" x14ac:dyDescent="0.25">
      <c r="F4024"/>
    </row>
    <row r="4025" spans="6:6" x14ac:dyDescent="0.25">
      <c r="F4025"/>
    </row>
    <row r="4026" spans="6:6" x14ac:dyDescent="0.25">
      <c r="F4026"/>
    </row>
    <row r="4027" spans="6:6" x14ac:dyDescent="0.25">
      <c r="F4027"/>
    </row>
    <row r="4028" spans="6:6" x14ac:dyDescent="0.25">
      <c r="F4028"/>
    </row>
    <row r="4029" spans="6:6" x14ac:dyDescent="0.25">
      <c r="F4029"/>
    </row>
    <row r="4030" spans="6:6" x14ac:dyDescent="0.25">
      <c r="F4030"/>
    </row>
    <row r="4031" spans="6:6" x14ac:dyDescent="0.25">
      <c r="F4031"/>
    </row>
    <row r="4032" spans="6:6" x14ac:dyDescent="0.25">
      <c r="F4032"/>
    </row>
    <row r="4033" spans="6:6" x14ac:dyDescent="0.25">
      <c r="F4033"/>
    </row>
    <row r="4034" spans="6:6" x14ac:dyDescent="0.25">
      <c r="F4034"/>
    </row>
    <row r="4035" spans="6:6" x14ac:dyDescent="0.25">
      <c r="F4035"/>
    </row>
    <row r="4036" spans="6:6" x14ac:dyDescent="0.25">
      <c r="F4036"/>
    </row>
    <row r="4037" spans="6:6" x14ac:dyDescent="0.25">
      <c r="F4037"/>
    </row>
    <row r="4038" spans="6:6" x14ac:dyDescent="0.25">
      <c r="F4038"/>
    </row>
    <row r="4039" spans="6:6" x14ac:dyDescent="0.25">
      <c r="F4039"/>
    </row>
    <row r="4040" spans="6:6" x14ac:dyDescent="0.25">
      <c r="F4040"/>
    </row>
    <row r="4041" spans="6:6" x14ac:dyDescent="0.25">
      <c r="F4041"/>
    </row>
    <row r="4042" spans="6:6" x14ac:dyDescent="0.25">
      <c r="F4042"/>
    </row>
    <row r="4043" spans="6:6" x14ac:dyDescent="0.25">
      <c r="F4043"/>
    </row>
    <row r="4044" spans="6:6" x14ac:dyDescent="0.25">
      <c r="F4044"/>
    </row>
    <row r="4045" spans="6:6" x14ac:dyDescent="0.25">
      <c r="F4045"/>
    </row>
    <row r="4046" spans="6:6" x14ac:dyDescent="0.25">
      <c r="F4046"/>
    </row>
    <row r="4047" spans="6:6" x14ac:dyDescent="0.25">
      <c r="F4047"/>
    </row>
    <row r="4048" spans="6:6" x14ac:dyDescent="0.25">
      <c r="F4048"/>
    </row>
    <row r="4049" spans="6:6" x14ac:dyDescent="0.25">
      <c r="F4049"/>
    </row>
    <row r="4050" spans="6:6" x14ac:dyDescent="0.25">
      <c r="F4050"/>
    </row>
    <row r="4051" spans="6:6" x14ac:dyDescent="0.25">
      <c r="F4051"/>
    </row>
    <row r="4052" spans="6:6" x14ac:dyDescent="0.25">
      <c r="F4052"/>
    </row>
    <row r="4053" spans="6:6" x14ac:dyDescent="0.25">
      <c r="F4053"/>
    </row>
    <row r="4054" spans="6:6" x14ac:dyDescent="0.25">
      <c r="F4054"/>
    </row>
    <row r="4055" spans="6:6" x14ac:dyDescent="0.25">
      <c r="F4055"/>
    </row>
    <row r="4056" spans="6:6" x14ac:dyDescent="0.25">
      <c r="F4056"/>
    </row>
    <row r="4057" spans="6:6" x14ac:dyDescent="0.25">
      <c r="F4057"/>
    </row>
    <row r="4058" spans="6:6" x14ac:dyDescent="0.25">
      <c r="F4058"/>
    </row>
    <row r="4059" spans="6:6" x14ac:dyDescent="0.25">
      <c r="F4059"/>
    </row>
    <row r="4060" spans="6:6" x14ac:dyDescent="0.25">
      <c r="F4060"/>
    </row>
    <row r="4061" spans="6:6" x14ac:dyDescent="0.25">
      <c r="F4061"/>
    </row>
    <row r="4062" spans="6:6" x14ac:dyDescent="0.25">
      <c r="F4062"/>
    </row>
    <row r="4063" spans="6:6" x14ac:dyDescent="0.25">
      <c r="F4063"/>
    </row>
    <row r="4064" spans="6:6" x14ac:dyDescent="0.25">
      <c r="F4064"/>
    </row>
    <row r="4065" spans="6:6" x14ac:dyDescent="0.25">
      <c r="F4065"/>
    </row>
    <row r="4066" spans="6:6" x14ac:dyDescent="0.25">
      <c r="F4066"/>
    </row>
    <row r="4067" spans="6:6" x14ac:dyDescent="0.25">
      <c r="F4067"/>
    </row>
    <row r="4068" spans="6:6" x14ac:dyDescent="0.25">
      <c r="F4068"/>
    </row>
    <row r="4069" spans="6:6" x14ac:dyDescent="0.25">
      <c r="F4069"/>
    </row>
    <row r="4070" spans="6:6" x14ac:dyDescent="0.25">
      <c r="F4070"/>
    </row>
    <row r="4071" spans="6:6" x14ac:dyDescent="0.25">
      <c r="F4071"/>
    </row>
    <row r="4072" spans="6:6" x14ac:dyDescent="0.25">
      <c r="F4072"/>
    </row>
    <row r="4073" spans="6:6" x14ac:dyDescent="0.25">
      <c r="F4073"/>
    </row>
    <row r="4074" spans="6:6" x14ac:dyDescent="0.25">
      <c r="F4074"/>
    </row>
    <row r="4075" spans="6:6" x14ac:dyDescent="0.25">
      <c r="F4075"/>
    </row>
    <row r="4076" spans="6:6" x14ac:dyDescent="0.25">
      <c r="F4076"/>
    </row>
    <row r="4077" spans="6:6" x14ac:dyDescent="0.25">
      <c r="F4077"/>
    </row>
    <row r="4078" spans="6:6" x14ac:dyDescent="0.25">
      <c r="F4078"/>
    </row>
    <row r="4079" spans="6:6" x14ac:dyDescent="0.25">
      <c r="F4079"/>
    </row>
    <row r="4080" spans="6:6" x14ac:dyDescent="0.25">
      <c r="F4080"/>
    </row>
    <row r="4081" spans="6:6" x14ac:dyDescent="0.25">
      <c r="F4081"/>
    </row>
    <row r="4082" spans="6:6" x14ac:dyDescent="0.25">
      <c r="F4082"/>
    </row>
    <row r="4083" spans="6:6" x14ac:dyDescent="0.25">
      <c r="F4083"/>
    </row>
    <row r="4084" spans="6:6" x14ac:dyDescent="0.25">
      <c r="F4084"/>
    </row>
    <row r="4085" spans="6:6" x14ac:dyDescent="0.25">
      <c r="F4085"/>
    </row>
    <row r="4086" spans="6:6" x14ac:dyDescent="0.25">
      <c r="F4086"/>
    </row>
    <row r="4087" spans="6:6" x14ac:dyDescent="0.25">
      <c r="F4087"/>
    </row>
    <row r="4088" spans="6:6" x14ac:dyDescent="0.25">
      <c r="F4088"/>
    </row>
    <row r="4089" spans="6:6" x14ac:dyDescent="0.25">
      <c r="F4089"/>
    </row>
    <row r="4090" spans="6:6" x14ac:dyDescent="0.25">
      <c r="F4090"/>
    </row>
    <row r="4091" spans="6:6" x14ac:dyDescent="0.25">
      <c r="F4091"/>
    </row>
    <row r="4092" spans="6:6" x14ac:dyDescent="0.25">
      <c r="F4092"/>
    </row>
    <row r="4093" spans="6:6" x14ac:dyDescent="0.25">
      <c r="F4093"/>
    </row>
    <row r="4094" spans="6:6" x14ac:dyDescent="0.25">
      <c r="F4094"/>
    </row>
    <row r="4095" spans="6:6" x14ac:dyDescent="0.25">
      <c r="F4095"/>
    </row>
    <row r="4096" spans="6:6" x14ac:dyDescent="0.25">
      <c r="F4096"/>
    </row>
    <row r="4097" spans="6:6" x14ac:dyDescent="0.25">
      <c r="F4097"/>
    </row>
    <row r="4098" spans="6:6" x14ac:dyDescent="0.25">
      <c r="F4098"/>
    </row>
    <row r="4099" spans="6:6" x14ac:dyDescent="0.25">
      <c r="F4099"/>
    </row>
    <row r="4100" spans="6:6" x14ac:dyDescent="0.25">
      <c r="F4100"/>
    </row>
    <row r="4101" spans="6:6" x14ac:dyDescent="0.25">
      <c r="F4101"/>
    </row>
    <row r="4102" spans="6:6" x14ac:dyDescent="0.25">
      <c r="F4102"/>
    </row>
    <row r="4103" spans="6:6" x14ac:dyDescent="0.25">
      <c r="F4103"/>
    </row>
    <row r="4104" spans="6:6" x14ac:dyDescent="0.25">
      <c r="F4104"/>
    </row>
    <row r="4105" spans="6:6" x14ac:dyDescent="0.25">
      <c r="F4105"/>
    </row>
    <row r="4106" spans="6:6" x14ac:dyDescent="0.25">
      <c r="F4106"/>
    </row>
    <row r="4107" spans="6:6" x14ac:dyDescent="0.25">
      <c r="F4107"/>
    </row>
    <row r="4108" spans="6:6" x14ac:dyDescent="0.25">
      <c r="F4108"/>
    </row>
    <row r="4109" spans="6:6" x14ac:dyDescent="0.25">
      <c r="F4109"/>
    </row>
    <row r="4110" spans="6:6" x14ac:dyDescent="0.25">
      <c r="F4110"/>
    </row>
    <row r="4111" spans="6:6" x14ac:dyDescent="0.25">
      <c r="F4111"/>
    </row>
    <row r="4112" spans="6:6" x14ac:dyDescent="0.25">
      <c r="F4112"/>
    </row>
    <row r="4113" spans="6:6" x14ac:dyDescent="0.25">
      <c r="F4113"/>
    </row>
    <row r="4114" spans="6:6" x14ac:dyDescent="0.25">
      <c r="F4114"/>
    </row>
    <row r="4115" spans="6:6" x14ac:dyDescent="0.25">
      <c r="F4115"/>
    </row>
    <row r="4116" spans="6:6" x14ac:dyDescent="0.25">
      <c r="F4116"/>
    </row>
    <row r="4117" spans="6:6" x14ac:dyDescent="0.25">
      <c r="F4117"/>
    </row>
    <row r="4118" spans="6:6" x14ac:dyDescent="0.25">
      <c r="F4118"/>
    </row>
    <row r="4119" spans="6:6" x14ac:dyDescent="0.25">
      <c r="F4119"/>
    </row>
    <row r="4120" spans="6:6" x14ac:dyDescent="0.25">
      <c r="F4120"/>
    </row>
    <row r="4121" spans="6:6" x14ac:dyDescent="0.25">
      <c r="F4121"/>
    </row>
    <row r="4122" spans="6:6" x14ac:dyDescent="0.25">
      <c r="F4122"/>
    </row>
    <row r="4123" spans="6:6" x14ac:dyDescent="0.25">
      <c r="F4123"/>
    </row>
    <row r="4124" spans="6:6" x14ac:dyDescent="0.25">
      <c r="F4124"/>
    </row>
    <row r="4125" spans="6:6" x14ac:dyDescent="0.25">
      <c r="F4125"/>
    </row>
    <row r="4126" spans="6:6" x14ac:dyDescent="0.25">
      <c r="F4126"/>
    </row>
    <row r="4127" spans="6:6" x14ac:dyDescent="0.25">
      <c r="F4127"/>
    </row>
    <row r="4128" spans="6:6" x14ac:dyDescent="0.25">
      <c r="F4128"/>
    </row>
    <row r="4129" spans="6:6" x14ac:dyDescent="0.25">
      <c r="F4129"/>
    </row>
    <row r="4130" spans="6:6" x14ac:dyDescent="0.25">
      <c r="F4130"/>
    </row>
    <row r="4131" spans="6:6" x14ac:dyDescent="0.25">
      <c r="F4131"/>
    </row>
    <row r="4132" spans="6:6" x14ac:dyDescent="0.25">
      <c r="F4132"/>
    </row>
    <row r="4133" spans="6:6" x14ac:dyDescent="0.25">
      <c r="F4133"/>
    </row>
    <row r="4134" spans="6:6" x14ac:dyDescent="0.25">
      <c r="F4134"/>
    </row>
    <row r="4135" spans="6:6" x14ac:dyDescent="0.25">
      <c r="F4135"/>
    </row>
    <row r="4136" spans="6:6" x14ac:dyDescent="0.25">
      <c r="F4136"/>
    </row>
    <row r="4137" spans="6:6" x14ac:dyDescent="0.25">
      <c r="F4137"/>
    </row>
    <row r="4138" spans="6:6" x14ac:dyDescent="0.25">
      <c r="F4138"/>
    </row>
    <row r="4139" spans="6:6" x14ac:dyDescent="0.25">
      <c r="F4139"/>
    </row>
    <row r="4140" spans="6:6" x14ac:dyDescent="0.25">
      <c r="F4140"/>
    </row>
    <row r="4141" spans="6:6" x14ac:dyDescent="0.25">
      <c r="F4141"/>
    </row>
    <row r="4142" spans="6:6" x14ac:dyDescent="0.25">
      <c r="F4142"/>
    </row>
    <row r="4143" spans="6:6" x14ac:dyDescent="0.25">
      <c r="F4143"/>
    </row>
    <row r="4144" spans="6:6" x14ac:dyDescent="0.25">
      <c r="F4144"/>
    </row>
    <row r="4145" spans="6:6" x14ac:dyDescent="0.25">
      <c r="F4145"/>
    </row>
    <row r="4146" spans="6:6" x14ac:dyDescent="0.25">
      <c r="F4146"/>
    </row>
    <row r="4147" spans="6:6" x14ac:dyDescent="0.25">
      <c r="F4147"/>
    </row>
    <row r="4148" spans="6:6" x14ac:dyDescent="0.25">
      <c r="F4148"/>
    </row>
    <row r="4149" spans="6:6" x14ac:dyDescent="0.25">
      <c r="F4149"/>
    </row>
    <row r="4150" spans="6:6" x14ac:dyDescent="0.25">
      <c r="F4150"/>
    </row>
    <row r="4151" spans="6:6" x14ac:dyDescent="0.25">
      <c r="F4151"/>
    </row>
    <row r="4152" spans="6:6" x14ac:dyDescent="0.25">
      <c r="F4152"/>
    </row>
    <row r="4153" spans="6:6" x14ac:dyDescent="0.25">
      <c r="F4153"/>
    </row>
    <row r="4154" spans="6:6" x14ac:dyDescent="0.25">
      <c r="F4154"/>
    </row>
    <row r="4155" spans="6:6" x14ac:dyDescent="0.25">
      <c r="F4155"/>
    </row>
    <row r="4156" spans="6:6" x14ac:dyDescent="0.25">
      <c r="F4156"/>
    </row>
    <row r="4157" spans="6:6" x14ac:dyDescent="0.25">
      <c r="F4157"/>
    </row>
    <row r="4158" spans="6:6" x14ac:dyDescent="0.25">
      <c r="F4158"/>
    </row>
    <row r="4159" spans="6:6" x14ac:dyDescent="0.25">
      <c r="F4159"/>
    </row>
    <row r="4160" spans="6:6" x14ac:dyDescent="0.25">
      <c r="F4160"/>
    </row>
    <row r="4161" spans="6:6" x14ac:dyDescent="0.25">
      <c r="F4161"/>
    </row>
    <row r="4162" spans="6:6" x14ac:dyDescent="0.25">
      <c r="F4162"/>
    </row>
    <row r="4163" spans="6:6" x14ac:dyDescent="0.25">
      <c r="F4163"/>
    </row>
    <row r="4164" spans="6:6" x14ac:dyDescent="0.25">
      <c r="F4164"/>
    </row>
    <row r="4165" spans="6:6" x14ac:dyDescent="0.25">
      <c r="F4165"/>
    </row>
    <row r="4166" spans="6:6" x14ac:dyDescent="0.25">
      <c r="F4166"/>
    </row>
    <row r="4167" spans="6:6" x14ac:dyDescent="0.25">
      <c r="F4167"/>
    </row>
    <row r="4168" spans="6:6" x14ac:dyDescent="0.25">
      <c r="F4168"/>
    </row>
    <row r="4169" spans="6:6" x14ac:dyDescent="0.25">
      <c r="F4169"/>
    </row>
    <row r="4170" spans="6:6" x14ac:dyDescent="0.25">
      <c r="F4170"/>
    </row>
    <row r="4171" spans="6:6" x14ac:dyDescent="0.25">
      <c r="F4171"/>
    </row>
    <row r="4172" spans="6:6" x14ac:dyDescent="0.25">
      <c r="F4172"/>
    </row>
    <row r="4173" spans="6:6" x14ac:dyDescent="0.25">
      <c r="F4173"/>
    </row>
    <row r="4174" spans="6:6" x14ac:dyDescent="0.25">
      <c r="F4174"/>
    </row>
    <row r="4175" spans="6:6" x14ac:dyDescent="0.25">
      <c r="F4175"/>
    </row>
    <row r="4176" spans="6:6" x14ac:dyDescent="0.25">
      <c r="F4176"/>
    </row>
    <row r="4177" spans="6:6" x14ac:dyDescent="0.25">
      <c r="F4177"/>
    </row>
    <row r="4178" spans="6:6" x14ac:dyDescent="0.25">
      <c r="F4178"/>
    </row>
    <row r="4179" spans="6:6" x14ac:dyDescent="0.25">
      <c r="F4179"/>
    </row>
    <row r="4180" spans="6:6" x14ac:dyDescent="0.25">
      <c r="F4180"/>
    </row>
    <row r="4181" spans="6:6" x14ac:dyDescent="0.25">
      <c r="F4181"/>
    </row>
    <row r="4182" spans="6:6" x14ac:dyDescent="0.25">
      <c r="F4182"/>
    </row>
    <row r="4183" spans="6:6" x14ac:dyDescent="0.25">
      <c r="F4183"/>
    </row>
    <row r="4184" spans="6:6" x14ac:dyDescent="0.25">
      <c r="F4184"/>
    </row>
    <row r="4185" spans="6:6" x14ac:dyDescent="0.25">
      <c r="F4185"/>
    </row>
    <row r="4186" spans="6:6" x14ac:dyDescent="0.25">
      <c r="F4186"/>
    </row>
    <row r="4187" spans="6:6" x14ac:dyDescent="0.25">
      <c r="F4187"/>
    </row>
    <row r="4188" spans="6:6" x14ac:dyDescent="0.25">
      <c r="F4188"/>
    </row>
    <row r="4189" spans="6:6" x14ac:dyDescent="0.25">
      <c r="F4189"/>
    </row>
    <row r="4190" spans="6:6" x14ac:dyDescent="0.25">
      <c r="F4190"/>
    </row>
    <row r="4191" spans="6:6" x14ac:dyDescent="0.25">
      <c r="F4191"/>
    </row>
    <row r="4192" spans="6:6" x14ac:dyDescent="0.25">
      <c r="F4192"/>
    </row>
    <row r="4193" spans="6:6" x14ac:dyDescent="0.25">
      <c r="F4193"/>
    </row>
    <row r="4194" spans="6:6" x14ac:dyDescent="0.25">
      <c r="F4194"/>
    </row>
    <row r="4195" spans="6:6" x14ac:dyDescent="0.25">
      <c r="F4195"/>
    </row>
    <row r="4196" spans="6:6" x14ac:dyDescent="0.25">
      <c r="F4196"/>
    </row>
    <row r="4197" spans="6:6" x14ac:dyDescent="0.25">
      <c r="F4197"/>
    </row>
    <row r="4198" spans="6:6" x14ac:dyDescent="0.25">
      <c r="F4198"/>
    </row>
    <row r="4199" spans="6:6" x14ac:dyDescent="0.25">
      <c r="F4199"/>
    </row>
    <row r="4200" spans="6:6" x14ac:dyDescent="0.25">
      <c r="F4200"/>
    </row>
    <row r="4201" spans="6:6" x14ac:dyDescent="0.25">
      <c r="F4201"/>
    </row>
    <row r="4202" spans="6:6" x14ac:dyDescent="0.25">
      <c r="F4202"/>
    </row>
    <row r="4203" spans="6:6" x14ac:dyDescent="0.25">
      <c r="F4203"/>
    </row>
    <row r="4204" spans="6:6" x14ac:dyDescent="0.25">
      <c r="F4204"/>
    </row>
    <row r="4205" spans="6:6" x14ac:dyDescent="0.25">
      <c r="F4205"/>
    </row>
    <row r="4206" spans="6:6" x14ac:dyDescent="0.25">
      <c r="F4206"/>
    </row>
    <row r="4207" spans="6:6" x14ac:dyDescent="0.25">
      <c r="F4207"/>
    </row>
    <row r="4208" spans="6:6" x14ac:dyDescent="0.25">
      <c r="F4208"/>
    </row>
    <row r="4209" spans="6:6" x14ac:dyDescent="0.25">
      <c r="F4209"/>
    </row>
    <row r="4210" spans="6:6" x14ac:dyDescent="0.25">
      <c r="F4210"/>
    </row>
    <row r="4211" spans="6:6" x14ac:dyDescent="0.25">
      <c r="F4211"/>
    </row>
    <row r="4212" spans="6:6" x14ac:dyDescent="0.25">
      <c r="F4212"/>
    </row>
    <row r="4213" spans="6:6" x14ac:dyDescent="0.25">
      <c r="F4213"/>
    </row>
    <row r="4214" spans="6:6" x14ac:dyDescent="0.25">
      <c r="F4214"/>
    </row>
    <row r="4215" spans="6:6" x14ac:dyDescent="0.25">
      <c r="F4215"/>
    </row>
    <row r="4216" spans="6:6" x14ac:dyDescent="0.25">
      <c r="F4216"/>
    </row>
    <row r="4217" spans="6:6" x14ac:dyDescent="0.25">
      <c r="F4217"/>
    </row>
    <row r="4218" spans="6:6" x14ac:dyDescent="0.25">
      <c r="F4218"/>
    </row>
    <row r="4219" spans="6:6" x14ac:dyDescent="0.25">
      <c r="F4219"/>
    </row>
    <row r="4220" spans="6:6" x14ac:dyDescent="0.25">
      <c r="F4220"/>
    </row>
    <row r="4221" spans="6:6" x14ac:dyDescent="0.25">
      <c r="F4221"/>
    </row>
    <row r="4222" spans="6:6" x14ac:dyDescent="0.25">
      <c r="F4222"/>
    </row>
    <row r="4223" spans="6:6" x14ac:dyDescent="0.25">
      <c r="F4223"/>
    </row>
    <row r="4224" spans="6:6" x14ac:dyDescent="0.25">
      <c r="F4224"/>
    </row>
    <row r="4225" spans="6:6" x14ac:dyDescent="0.25">
      <c r="F4225"/>
    </row>
    <row r="4226" spans="6:6" x14ac:dyDescent="0.25">
      <c r="F4226"/>
    </row>
    <row r="4227" spans="6:6" x14ac:dyDescent="0.25">
      <c r="F4227"/>
    </row>
    <row r="4228" spans="6:6" x14ac:dyDescent="0.25">
      <c r="F4228"/>
    </row>
    <row r="4229" spans="6:6" x14ac:dyDescent="0.25">
      <c r="F4229"/>
    </row>
    <row r="4230" spans="6:6" x14ac:dyDescent="0.25">
      <c r="F4230"/>
    </row>
    <row r="4231" spans="6:6" x14ac:dyDescent="0.25">
      <c r="F4231"/>
    </row>
    <row r="4232" spans="6:6" x14ac:dyDescent="0.25">
      <c r="F4232"/>
    </row>
    <row r="4233" spans="6:6" x14ac:dyDescent="0.25">
      <c r="F4233"/>
    </row>
    <row r="4234" spans="6:6" x14ac:dyDescent="0.25">
      <c r="F4234"/>
    </row>
    <row r="4235" spans="6:6" x14ac:dyDescent="0.25">
      <c r="F4235"/>
    </row>
    <row r="4236" spans="6:6" x14ac:dyDescent="0.25">
      <c r="F4236"/>
    </row>
    <row r="4237" spans="6:6" x14ac:dyDescent="0.25">
      <c r="F4237"/>
    </row>
    <row r="4238" spans="6:6" x14ac:dyDescent="0.25">
      <c r="F4238"/>
    </row>
    <row r="4239" spans="6:6" x14ac:dyDescent="0.25">
      <c r="F4239"/>
    </row>
    <row r="4240" spans="6:6" x14ac:dyDescent="0.25">
      <c r="F4240"/>
    </row>
    <row r="4241" spans="6:6" x14ac:dyDescent="0.25">
      <c r="F4241"/>
    </row>
    <row r="4242" spans="6:6" x14ac:dyDescent="0.25">
      <c r="F4242"/>
    </row>
    <row r="4243" spans="6:6" x14ac:dyDescent="0.25">
      <c r="F4243"/>
    </row>
    <row r="4244" spans="6:6" x14ac:dyDescent="0.25">
      <c r="F4244"/>
    </row>
    <row r="4245" spans="6:6" x14ac:dyDescent="0.25">
      <c r="F4245"/>
    </row>
    <row r="4246" spans="6:6" x14ac:dyDescent="0.25">
      <c r="F4246"/>
    </row>
    <row r="4247" spans="6:6" x14ac:dyDescent="0.25">
      <c r="F4247"/>
    </row>
    <row r="4248" spans="6:6" x14ac:dyDescent="0.25">
      <c r="F4248"/>
    </row>
    <row r="4249" spans="6:6" x14ac:dyDescent="0.25">
      <c r="F4249"/>
    </row>
    <row r="4250" spans="6:6" x14ac:dyDescent="0.25">
      <c r="F4250"/>
    </row>
    <row r="4251" spans="6:6" x14ac:dyDescent="0.25">
      <c r="F4251"/>
    </row>
    <row r="4252" spans="6:6" x14ac:dyDescent="0.25">
      <c r="F4252"/>
    </row>
    <row r="4253" spans="6:6" x14ac:dyDescent="0.25">
      <c r="F4253"/>
    </row>
    <row r="4254" spans="6:6" x14ac:dyDescent="0.25">
      <c r="F4254"/>
    </row>
    <row r="4255" spans="6:6" x14ac:dyDescent="0.25">
      <c r="F4255"/>
    </row>
    <row r="4256" spans="6:6" x14ac:dyDescent="0.25">
      <c r="F4256"/>
    </row>
    <row r="4257" spans="6:6" x14ac:dyDescent="0.25">
      <c r="F4257"/>
    </row>
    <row r="4258" spans="6:6" x14ac:dyDescent="0.25">
      <c r="F4258"/>
    </row>
    <row r="4259" spans="6:6" x14ac:dyDescent="0.25">
      <c r="F4259"/>
    </row>
    <row r="4260" spans="6:6" x14ac:dyDescent="0.25">
      <c r="F4260"/>
    </row>
    <row r="4261" spans="6:6" x14ac:dyDescent="0.25">
      <c r="F4261"/>
    </row>
    <row r="4262" spans="6:6" x14ac:dyDescent="0.25">
      <c r="F4262"/>
    </row>
    <row r="4263" spans="6:6" x14ac:dyDescent="0.25">
      <c r="F4263"/>
    </row>
    <row r="4264" spans="6:6" x14ac:dyDescent="0.25">
      <c r="F4264"/>
    </row>
    <row r="4265" spans="6:6" x14ac:dyDescent="0.25">
      <c r="F4265"/>
    </row>
    <row r="4266" spans="6:6" x14ac:dyDescent="0.25">
      <c r="F4266"/>
    </row>
    <row r="4267" spans="6:6" x14ac:dyDescent="0.25">
      <c r="F4267"/>
    </row>
    <row r="4268" spans="6:6" x14ac:dyDescent="0.25">
      <c r="F4268"/>
    </row>
    <row r="4269" spans="6:6" x14ac:dyDescent="0.25">
      <c r="F4269"/>
    </row>
    <row r="4270" spans="6:6" x14ac:dyDescent="0.25">
      <c r="F4270"/>
    </row>
    <row r="4271" spans="6:6" x14ac:dyDescent="0.25">
      <c r="F4271"/>
    </row>
    <row r="4272" spans="6:6" x14ac:dyDescent="0.25">
      <c r="F4272"/>
    </row>
    <row r="4273" spans="6:6" x14ac:dyDescent="0.25">
      <c r="F4273"/>
    </row>
    <row r="4274" spans="6:6" x14ac:dyDescent="0.25">
      <c r="F4274"/>
    </row>
    <row r="4275" spans="6:6" x14ac:dyDescent="0.25">
      <c r="F4275"/>
    </row>
    <row r="4276" spans="6:6" x14ac:dyDescent="0.25">
      <c r="F4276"/>
    </row>
    <row r="4277" spans="6:6" x14ac:dyDescent="0.25">
      <c r="F4277"/>
    </row>
    <row r="4278" spans="6:6" x14ac:dyDescent="0.25">
      <c r="F4278"/>
    </row>
    <row r="4279" spans="6:6" x14ac:dyDescent="0.25">
      <c r="F4279"/>
    </row>
    <row r="4280" spans="6:6" x14ac:dyDescent="0.25">
      <c r="F4280"/>
    </row>
    <row r="4281" spans="6:6" x14ac:dyDescent="0.25">
      <c r="F4281"/>
    </row>
    <row r="4282" spans="6:6" x14ac:dyDescent="0.25">
      <c r="F4282"/>
    </row>
    <row r="4283" spans="6:6" x14ac:dyDescent="0.25">
      <c r="F4283"/>
    </row>
    <row r="4284" spans="6:6" x14ac:dyDescent="0.25">
      <c r="F4284"/>
    </row>
    <row r="4285" spans="6:6" x14ac:dyDescent="0.25">
      <c r="F4285"/>
    </row>
    <row r="4286" spans="6:6" x14ac:dyDescent="0.25">
      <c r="F4286"/>
    </row>
    <row r="4287" spans="6:6" x14ac:dyDescent="0.25">
      <c r="F4287"/>
    </row>
    <row r="4288" spans="6:6" x14ac:dyDescent="0.25">
      <c r="F4288"/>
    </row>
    <row r="4289" spans="6:6" x14ac:dyDescent="0.25">
      <c r="F4289"/>
    </row>
    <row r="4290" spans="6:6" x14ac:dyDescent="0.25">
      <c r="F4290"/>
    </row>
    <row r="4291" spans="6:6" x14ac:dyDescent="0.25">
      <c r="F4291"/>
    </row>
    <row r="4292" spans="6:6" x14ac:dyDescent="0.25">
      <c r="F4292"/>
    </row>
    <row r="4293" spans="6:6" x14ac:dyDescent="0.25">
      <c r="F4293"/>
    </row>
    <row r="4294" spans="6:6" x14ac:dyDescent="0.25">
      <c r="F4294"/>
    </row>
    <row r="4295" spans="6:6" x14ac:dyDescent="0.25">
      <c r="F4295"/>
    </row>
    <row r="4296" spans="6:6" x14ac:dyDescent="0.25">
      <c r="F4296"/>
    </row>
    <row r="4297" spans="6:6" x14ac:dyDescent="0.25">
      <c r="F4297"/>
    </row>
    <row r="4298" spans="6:6" x14ac:dyDescent="0.25">
      <c r="F4298"/>
    </row>
    <row r="4299" spans="6:6" x14ac:dyDescent="0.25">
      <c r="F4299"/>
    </row>
    <row r="4300" spans="6:6" x14ac:dyDescent="0.25">
      <c r="F4300"/>
    </row>
    <row r="4301" spans="6:6" x14ac:dyDescent="0.25">
      <c r="F4301"/>
    </row>
    <row r="4302" spans="6:6" x14ac:dyDescent="0.25">
      <c r="F4302"/>
    </row>
    <row r="4303" spans="6:6" x14ac:dyDescent="0.25">
      <c r="F4303"/>
    </row>
    <row r="4304" spans="6:6" x14ac:dyDescent="0.25">
      <c r="F4304"/>
    </row>
    <row r="4305" spans="6:6" x14ac:dyDescent="0.25">
      <c r="F4305"/>
    </row>
    <row r="4306" spans="6:6" x14ac:dyDescent="0.25">
      <c r="F4306"/>
    </row>
    <row r="4307" spans="6:6" x14ac:dyDescent="0.25">
      <c r="F4307"/>
    </row>
    <row r="4308" spans="6:6" x14ac:dyDescent="0.25">
      <c r="F4308"/>
    </row>
    <row r="4309" spans="6:6" x14ac:dyDescent="0.25">
      <c r="F4309"/>
    </row>
    <row r="4310" spans="6:6" x14ac:dyDescent="0.25">
      <c r="F4310"/>
    </row>
    <row r="4311" spans="6:6" x14ac:dyDescent="0.25">
      <c r="F4311"/>
    </row>
    <row r="4312" spans="6:6" x14ac:dyDescent="0.25">
      <c r="F4312"/>
    </row>
    <row r="4313" spans="6:6" x14ac:dyDescent="0.25">
      <c r="F4313"/>
    </row>
    <row r="4314" spans="6:6" x14ac:dyDescent="0.25">
      <c r="F4314"/>
    </row>
    <row r="4315" spans="6:6" x14ac:dyDescent="0.25">
      <c r="F4315"/>
    </row>
    <row r="4316" spans="6:6" x14ac:dyDescent="0.25">
      <c r="F4316"/>
    </row>
    <row r="4317" spans="6:6" x14ac:dyDescent="0.25">
      <c r="F4317"/>
    </row>
    <row r="4318" spans="6:6" x14ac:dyDescent="0.25">
      <c r="F4318"/>
    </row>
    <row r="4319" spans="6:6" x14ac:dyDescent="0.25">
      <c r="F4319"/>
    </row>
    <row r="4320" spans="6:6" x14ac:dyDescent="0.25">
      <c r="F4320"/>
    </row>
    <row r="4321" spans="6:6" x14ac:dyDescent="0.25">
      <c r="F4321"/>
    </row>
    <row r="4322" spans="6:6" x14ac:dyDescent="0.25">
      <c r="F4322"/>
    </row>
    <row r="4323" spans="6:6" x14ac:dyDescent="0.25">
      <c r="F4323"/>
    </row>
    <row r="4324" spans="6:6" x14ac:dyDescent="0.25">
      <c r="F4324"/>
    </row>
    <row r="4325" spans="6:6" x14ac:dyDescent="0.25">
      <c r="F4325"/>
    </row>
    <row r="4326" spans="6:6" x14ac:dyDescent="0.25">
      <c r="F4326"/>
    </row>
    <row r="4327" spans="6:6" x14ac:dyDescent="0.25">
      <c r="F4327"/>
    </row>
    <row r="4328" spans="6:6" x14ac:dyDescent="0.25">
      <c r="F4328"/>
    </row>
    <row r="4329" spans="6:6" x14ac:dyDescent="0.25">
      <c r="F4329"/>
    </row>
    <row r="4330" spans="6:6" x14ac:dyDescent="0.25">
      <c r="F4330"/>
    </row>
    <row r="4331" spans="6:6" x14ac:dyDescent="0.25">
      <c r="F4331"/>
    </row>
    <row r="4332" spans="6:6" x14ac:dyDescent="0.25">
      <c r="F4332"/>
    </row>
    <row r="4333" spans="6:6" x14ac:dyDescent="0.25">
      <c r="F4333"/>
    </row>
    <row r="4334" spans="6:6" x14ac:dyDescent="0.25">
      <c r="F4334"/>
    </row>
    <row r="4335" spans="6:6" x14ac:dyDescent="0.25">
      <c r="F4335"/>
    </row>
    <row r="4336" spans="6:6" x14ac:dyDescent="0.25">
      <c r="F4336"/>
    </row>
    <row r="4337" spans="6:6" x14ac:dyDescent="0.25">
      <c r="F4337"/>
    </row>
    <row r="4338" spans="6:6" x14ac:dyDescent="0.25">
      <c r="F4338"/>
    </row>
    <row r="4339" spans="6:6" x14ac:dyDescent="0.25">
      <c r="F4339"/>
    </row>
    <row r="4340" spans="6:6" x14ac:dyDescent="0.25">
      <c r="F4340"/>
    </row>
    <row r="4341" spans="6:6" x14ac:dyDescent="0.25">
      <c r="F4341"/>
    </row>
    <row r="4342" spans="6:6" x14ac:dyDescent="0.25">
      <c r="F4342"/>
    </row>
    <row r="4343" spans="6:6" x14ac:dyDescent="0.25">
      <c r="F4343"/>
    </row>
    <row r="4344" spans="6:6" x14ac:dyDescent="0.25">
      <c r="F4344"/>
    </row>
    <row r="4345" spans="6:6" x14ac:dyDescent="0.25">
      <c r="F4345"/>
    </row>
    <row r="4346" spans="6:6" x14ac:dyDescent="0.25">
      <c r="F4346"/>
    </row>
    <row r="4347" spans="6:6" x14ac:dyDescent="0.25">
      <c r="F4347"/>
    </row>
    <row r="4348" spans="6:6" x14ac:dyDescent="0.25">
      <c r="F4348"/>
    </row>
    <row r="4349" spans="6:6" x14ac:dyDescent="0.25">
      <c r="F4349"/>
    </row>
    <row r="4350" spans="6:6" x14ac:dyDescent="0.25">
      <c r="F4350"/>
    </row>
    <row r="4351" spans="6:6" x14ac:dyDescent="0.25">
      <c r="F4351"/>
    </row>
    <row r="4352" spans="6:6" x14ac:dyDescent="0.25">
      <c r="F4352"/>
    </row>
    <row r="4353" spans="6:6" x14ac:dyDescent="0.25">
      <c r="F4353"/>
    </row>
    <row r="4354" spans="6:6" x14ac:dyDescent="0.25">
      <c r="F4354"/>
    </row>
    <row r="4355" spans="6:6" x14ac:dyDescent="0.25">
      <c r="F4355"/>
    </row>
    <row r="4356" spans="6:6" x14ac:dyDescent="0.25">
      <c r="F4356"/>
    </row>
    <row r="4357" spans="6:6" x14ac:dyDescent="0.25">
      <c r="F4357"/>
    </row>
    <row r="4358" spans="6:6" x14ac:dyDescent="0.25">
      <c r="F4358"/>
    </row>
    <row r="4359" spans="6:6" x14ac:dyDescent="0.25">
      <c r="F4359"/>
    </row>
    <row r="4360" spans="6:6" x14ac:dyDescent="0.25">
      <c r="F4360"/>
    </row>
    <row r="4361" spans="6:6" x14ac:dyDescent="0.25">
      <c r="F4361"/>
    </row>
    <row r="4362" spans="6:6" x14ac:dyDescent="0.25">
      <c r="F4362"/>
    </row>
    <row r="4363" spans="6:6" x14ac:dyDescent="0.25">
      <c r="F4363"/>
    </row>
    <row r="4364" spans="6:6" x14ac:dyDescent="0.25">
      <c r="F4364"/>
    </row>
    <row r="4365" spans="6:6" x14ac:dyDescent="0.25">
      <c r="F4365"/>
    </row>
    <row r="4366" spans="6:6" x14ac:dyDescent="0.25">
      <c r="F4366"/>
    </row>
    <row r="4367" spans="6:6" x14ac:dyDescent="0.25">
      <c r="F4367"/>
    </row>
    <row r="4368" spans="6:6" x14ac:dyDescent="0.25">
      <c r="F4368"/>
    </row>
    <row r="4369" spans="6:6" x14ac:dyDescent="0.25">
      <c r="F4369"/>
    </row>
    <row r="4370" spans="6:6" x14ac:dyDescent="0.25">
      <c r="F4370"/>
    </row>
    <row r="4371" spans="6:6" x14ac:dyDescent="0.25">
      <c r="F4371"/>
    </row>
    <row r="4372" spans="6:6" x14ac:dyDescent="0.25">
      <c r="F4372"/>
    </row>
    <row r="4373" spans="6:6" x14ac:dyDescent="0.25">
      <c r="F4373"/>
    </row>
    <row r="4374" spans="6:6" x14ac:dyDescent="0.25">
      <c r="F4374"/>
    </row>
    <row r="4375" spans="6:6" x14ac:dyDescent="0.25">
      <c r="F4375"/>
    </row>
    <row r="4376" spans="6:6" x14ac:dyDescent="0.25">
      <c r="F4376"/>
    </row>
    <row r="4377" spans="6:6" x14ac:dyDescent="0.25">
      <c r="F4377"/>
    </row>
    <row r="4378" spans="6:6" x14ac:dyDescent="0.25">
      <c r="F4378"/>
    </row>
    <row r="4379" spans="6:6" x14ac:dyDescent="0.25">
      <c r="F4379"/>
    </row>
    <row r="4380" spans="6:6" x14ac:dyDescent="0.25">
      <c r="F4380"/>
    </row>
    <row r="4381" spans="6:6" x14ac:dyDescent="0.25">
      <c r="F4381"/>
    </row>
    <row r="4382" spans="6:6" x14ac:dyDescent="0.25">
      <c r="F4382"/>
    </row>
    <row r="4383" spans="6:6" x14ac:dyDescent="0.25">
      <c r="F4383"/>
    </row>
    <row r="4384" spans="6:6" x14ac:dyDescent="0.25">
      <c r="F4384"/>
    </row>
    <row r="4385" spans="6:6" x14ac:dyDescent="0.25">
      <c r="F4385"/>
    </row>
    <row r="4386" spans="6:6" x14ac:dyDescent="0.25">
      <c r="F4386"/>
    </row>
    <row r="4387" spans="6:6" x14ac:dyDescent="0.25">
      <c r="F4387"/>
    </row>
    <row r="4388" spans="6:6" x14ac:dyDescent="0.25">
      <c r="F4388"/>
    </row>
    <row r="4389" spans="6:6" x14ac:dyDescent="0.25">
      <c r="F4389"/>
    </row>
    <row r="4390" spans="6:6" x14ac:dyDescent="0.25">
      <c r="F4390"/>
    </row>
    <row r="4391" spans="6:6" x14ac:dyDescent="0.25">
      <c r="F4391"/>
    </row>
    <row r="4392" spans="6:6" x14ac:dyDescent="0.25">
      <c r="F4392"/>
    </row>
    <row r="4393" spans="6:6" x14ac:dyDescent="0.25">
      <c r="F4393"/>
    </row>
    <row r="4394" spans="6:6" x14ac:dyDescent="0.25">
      <c r="F4394"/>
    </row>
    <row r="4395" spans="6:6" x14ac:dyDescent="0.25">
      <c r="F4395"/>
    </row>
    <row r="4396" spans="6:6" x14ac:dyDescent="0.25">
      <c r="F4396"/>
    </row>
    <row r="4397" spans="6:6" x14ac:dyDescent="0.25">
      <c r="F4397"/>
    </row>
    <row r="4398" spans="6:6" x14ac:dyDescent="0.25">
      <c r="F4398"/>
    </row>
    <row r="4399" spans="6:6" x14ac:dyDescent="0.25">
      <c r="F4399"/>
    </row>
    <row r="4400" spans="6:6" x14ac:dyDescent="0.25">
      <c r="F4400"/>
    </row>
    <row r="4401" spans="6:6" x14ac:dyDescent="0.25">
      <c r="F4401"/>
    </row>
    <row r="4402" spans="6:6" x14ac:dyDescent="0.25">
      <c r="F4402"/>
    </row>
    <row r="4403" spans="6:6" x14ac:dyDescent="0.25">
      <c r="F4403"/>
    </row>
    <row r="4404" spans="6:6" x14ac:dyDescent="0.25">
      <c r="F4404"/>
    </row>
    <row r="4405" spans="6:6" x14ac:dyDescent="0.25">
      <c r="F4405"/>
    </row>
    <row r="4406" spans="6:6" x14ac:dyDescent="0.25">
      <c r="F4406"/>
    </row>
    <row r="4407" spans="6:6" x14ac:dyDescent="0.25">
      <c r="F4407"/>
    </row>
    <row r="4408" spans="6:6" x14ac:dyDescent="0.25">
      <c r="F4408"/>
    </row>
    <row r="4409" spans="6:6" x14ac:dyDescent="0.25">
      <c r="F4409"/>
    </row>
    <row r="4410" spans="6:6" x14ac:dyDescent="0.25">
      <c r="F4410"/>
    </row>
    <row r="4411" spans="6:6" x14ac:dyDescent="0.25">
      <c r="F4411"/>
    </row>
    <row r="4412" spans="6:6" x14ac:dyDescent="0.25">
      <c r="F4412"/>
    </row>
    <row r="4413" spans="6:6" x14ac:dyDescent="0.25">
      <c r="F4413"/>
    </row>
    <row r="4414" spans="6:6" x14ac:dyDescent="0.25">
      <c r="F4414"/>
    </row>
    <row r="4415" spans="6:6" x14ac:dyDescent="0.25">
      <c r="F4415"/>
    </row>
    <row r="4416" spans="6:6" x14ac:dyDescent="0.25">
      <c r="F4416"/>
    </row>
    <row r="4417" spans="6:6" x14ac:dyDescent="0.25">
      <c r="F4417"/>
    </row>
    <row r="4418" spans="6:6" x14ac:dyDescent="0.25">
      <c r="F4418"/>
    </row>
    <row r="4419" spans="6:6" x14ac:dyDescent="0.25">
      <c r="F4419"/>
    </row>
    <row r="4420" spans="6:6" x14ac:dyDescent="0.25">
      <c r="F4420"/>
    </row>
    <row r="4421" spans="6:6" x14ac:dyDescent="0.25">
      <c r="F4421"/>
    </row>
    <row r="4422" spans="6:6" x14ac:dyDescent="0.25">
      <c r="F4422"/>
    </row>
    <row r="4423" spans="6:6" x14ac:dyDescent="0.25">
      <c r="F4423"/>
    </row>
    <row r="4424" spans="6:6" x14ac:dyDescent="0.25">
      <c r="F4424"/>
    </row>
    <row r="4425" spans="6:6" x14ac:dyDescent="0.25">
      <c r="F4425"/>
    </row>
    <row r="4426" spans="6:6" x14ac:dyDescent="0.25">
      <c r="F4426"/>
    </row>
    <row r="4427" spans="6:6" x14ac:dyDescent="0.25">
      <c r="F4427"/>
    </row>
    <row r="4428" spans="6:6" x14ac:dyDescent="0.25">
      <c r="F4428"/>
    </row>
    <row r="4429" spans="6:6" x14ac:dyDescent="0.25">
      <c r="F4429"/>
    </row>
    <row r="4430" spans="6:6" x14ac:dyDescent="0.25">
      <c r="F4430"/>
    </row>
    <row r="4431" spans="6:6" x14ac:dyDescent="0.25">
      <c r="F4431"/>
    </row>
    <row r="4432" spans="6:6" x14ac:dyDescent="0.25">
      <c r="F4432"/>
    </row>
    <row r="4433" spans="6:6" x14ac:dyDescent="0.25">
      <c r="F4433"/>
    </row>
    <row r="4434" spans="6:6" x14ac:dyDescent="0.25">
      <c r="F4434"/>
    </row>
    <row r="4435" spans="6:6" x14ac:dyDescent="0.25">
      <c r="F4435"/>
    </row>
    <row r="4436" spans="6:6" x14ac:dyDescent="0.25">
      <c r="F4436"/>
    </row>
    <row r="4437" spans="6:6" x14ac:dyDescent="0.25">
      <c r="F4437"/>
    </row>
    <row r="4438" spans="6:6" x14ac:dyDescent="0.25">
      <c r="F4438"/>
    </row>
    <row r="4439" spans="6:6" x14ac:dyDescent="0.25">
      <c r="F4439"/>
    </row>
    <row r="4440" spans="6:6" x14ac:dyDescent="0.25">
      <c r="F4440"/>
    </row>
    <row r="4441" spans="6:6" x14ac:dyDescent="0.25">
      <c r="F4441"/>
    </row>
    <row r="4442" spans="6:6" x14ac:dyDescent="0.25">
      <c r="F4442"/>
    </row>
    <row r="4443" spans="6:6" x14ac:dyDescent="0.25">
      <c r="F4443"/>
    </row>
    <row r="4444" spans="6:6" x14ac:dyDescent="0.25">
      <c r="F4444"/>
    </row>
    <row r="4445" spans="6:6" x14ac:dyDescent="0.25">
      <c r="F4445"/>
    </row>
    <row r="4446" spans="6:6" x14ac:dyDescent="0.25">
      <c r="F4446"/>
    </row>
    <row r="4447" spans="6:6" x14ac:dyDescent="0.25">
      <c r="F4447"/>
    </row>
    <row r="4448" spans="6:6" x14ac:dyDescent="0.25">
      <c r="F4448"/>
    </row>
    <row r="4449" spans="6:6" x14ac:dyDescent="0.25">
      <c r="F4449"/>
    </row>
    <row r="4450" spans="6:6" x14ac:dyDescent="0.25">
      <c r="F4450"/>
    </row>
    <row r="4451" spans="6:6" x14ac:dyDescent="0.25">
      <c r="F4451"/>
    </row>
    <row r="4452" spans="6:6" x14ac:dyDescent="0.25">
      <c r="F4452"/>
    </row>
    <row r="4453" spans="6:6" x14ac:dyDescent="0.25">
      <c r="F4453"/>
    </row>
    <row r="4454" spans="6:6" x14ac:dyDescent="0.25">
      <c r="F4454"/>
    </row>
    <row r="4455" spans="6:6" x14ac:dyDescent="0.25">
      <c r="F4455"/>
    </row>
    <row r="4456" spans="6:6" x14ac:dyDescent="0.25">
      <c r="F4456"/>
    </row>
    <row r="4457" spans="6:6" x14ac:dyDescent="0.25">
      <c r="F4457"/>
    </row>
    <row r="4458" spans="6:6" x14ac:dyDescent="0.25">
      <c r="F4458"/>
    </row>
    <row r="4459" spans="6:6" x14ac:dyDescent="0.25">
      <c r="F4459"/>
    </row>
    <row r="4460" spans="6:6" x14ac:dyDescent="0.25">
      <c r="F4460"/>
    </row>
    <row r="4461" spans="6:6" x14ac:dyDescent="0.25">
      <c r="F4461"/>
    </row>
    <row r="4462" spans="6:6" x14ac:dyDescent="0.25">
      <c r="F4462"/>
    </row>
    <row r="4463" spans="6:6" x14ac:dyDescent="0.25">
      <c r="F4463"/>
    </row>
    <row r="4464" spans="6:6" x14ac:dyDescent="0.25">
      <c r="F4464"/>
    </row>
    <row r="4465" spans="6:6" x14ac:dyDescent="0.25">
      <c r="F4465"/>
    </row>
    <row r="4466" spans="6:6" x14ac:dyDescent="0.25">
      <c r="F4466"/>
    </row>
    <row r="4467" spans="6:6" x14ac:dyDescent="0.25">
      <c r="F4467"/>
    </row>
    <row r="4468" spans="6:6" x14ac:dyDescent="0.25">
      <c r="F4468"/>
    </row>
    <row r="4469" spans="6:6" x14ac:dyDescent="0.25">
      <c r="F4469"/>
    </row>
    <row r="4470" spans="6:6" x14ac:dyDescent="0.25">
      <c r="F4470"/>
    </row>
    <row r="4471" spans="6:6" x14ac:dyDescent="0.25">
      <c r="F4471"/>
    </row>
    <row r="4472" spans="6:6" x14ac:dyDescent="0.25">
      <c r="F4472"/>
    </row>
    <row r="4473" spans="6:6" x14ac:dyDescent="0.25">
      <c r="F4473"/>
    </row>
    <row r="4474" spans="6:6" x14ac:dyDescent="0.25">
      <c r="F4474"/>
    </row>
    <row r="4475" spans="6:6" x14ac:dyDescent="0.25">
      <c r="F4475"/>
    </row>
    <row r="4476" spans="6:6" x14ac:dyDescent="0.25">
      <c r="F4476"/>
    </row>
    <row r="4477" spans="6:6" x14ac:dyDescent="0.25">
      <c r="F4477"/>
    </row>
    <row r="4478" spans="6:6" x14ac:dyDescent="0.25">
      <c r="F4478"/>
    </row>
    <row r="4479" spans="6:6" x14ac:dyDescent="0.25">
      <c r="F4479"/>
    </row>
    <row r="4480" spans="6:6" x14ac:dyDescent="0.25">
      <c r="F4480"/>
    </row>
    <row r="4481" spans="6:6" x14ac:dyDescent="0.25">
      <c r="F4481"/>
    </row>
    <row r="4482" spans="6:6" x14ac:dyDescent="0.25">
      <c r="F4482"/>
    </row>
    <row r="4483" spans="6:6" x14ac:dyDescent="0.25">
      <c r="F4483"/>
    </row>
    <row r="4484" spans="6:6" x14ac:dyDescent="0.25">
      <c r="F4484"/>
    </row>
    <row r="4485" spans="6:6" x14ac:dyDescent="0.25">
      <c r="F4485"/>
    </row>
    <row r="4486" spans="6:6" x14ac:dyDescent="0.25">
      <c r="F4486"/>
    </row>
    <row r="4487" spans="6:6" x14ac:dyDescent="0.25">
      <c r="F4487"/>
    </row>
    <row r="4488" spans="6:6" x14ac:dyDescent="0.25">
      <c r="F4488"/>
    </row>
    <row r="4489" spans="6:6" x14ac:dyDescent="0.25">
      <c r="F4489"/>
    </row>
    <row r="4490" spans="6:6" x14ac:dyDescent="0.25">
      <c r="F4490"/>
    </row>
    <row r="4491" spans="6:6" x14ac:dyDescent="0.25">
      <c r="F4491"/>
    </row>
    <row r="4492" spans="6:6" x14ac:dyDescent="0.25">
      <c r="F4492"/>
    </row>
    <row r="4493" spans="6:6" x14ac:dyDescent="0.25">
      <c r="F4493"/>
    </row>
    <row r="4494" spans="6:6" x14ac:dyDescent="0.25">
      <c r="F4494"/>
    </row>
    <row r="4495" spans="6:6" x14ac:dyDescent="0.25">
      <c r="F4495"/>
    </row>
    <row r="4496" spans="6:6" x14ac:dyDescent="0.25">
      <c r="F4496"/>
    </row>
    <row r="4497" spans="6:6" x14ac:dyDescent="0.25">
      <c r="F4497"/>
    </row>
    <row r="4498" spans="6:6" x14ac:dyDescent="0.25">
      <c r="F4498"/>
    </row>
    <row r="4499" spans="6:6" x14ac:dyDescent="0.25">
      <c r="F4499"/>
    </row>
    <row r="4500" spans="6:6" x14ac:dyDescent="0.25">
      <c r="F4500"/>
    </row>
    <row r="4501" spans="6:6" x14ac:dyDescent="0.25">
      <c r="F4501"/>
    </row>
    <row r="4502" spans="6:6" x14ac:dyDescent="0.25">
      <c r="F4502"/>
    </row>
    <row r="4503" spans="6:6" x14ac:dyDescent="0.25">
      <c r="F4503"/>
    </row>
    <row r="4504" spans="6:6" x14ac:dyDescent="0.25">
      <c r="F4504"/>
    </row>
    <row r="4505" spans="6:6" x14ac:dyDescent="0.25">
      <c r="F4505"/>
    </row>
    <row r="4506" spans="6:6" x14ac:dyDescent="0.25">
      <c r="F4506"/>
    </row>
    <row r="4507" spans="6:6" x14ac:dyDescent="0.25">
      <c r="F4507"/>
    </row>
    <row r="4508" spans="6:6" x14ac:dyDescent="0.25">
      <c r="F4508"/>
    </row>
    <row r="4509" spans="6:6" x14ac:dyDescent="0.25">
      <c r="F4509"/>
    </row>
    <row r="4510" spans="6:6" x14ac:dyDescent="0.25">
      <c r="F4510"/>
    </row>
    <row r="4511" spans="6:6" x14ac:dyDescent="0.25">
      <c r="F4511"/>
    </row>
    <row r="4512" spans="6:6" x14ac:dyDescent="0.25">
      <c r="F4512"/>
    </row>
    <row r="4513" spans="6:6" x14ac:dyDescent="0.25">
      <c r="F4513"/>
    </row>
    <row r="4514" spans="6:6" x14ac:dyDescent="0.25">
      <c r="F4514"/>
    </row>
    <row r="4515" spans="6:6" x14ac:dyDescent="0.25">
      <c r="F4515"/>
    </row>
    <row r="4516" spans="6:6" x14ac:dyDescent="0.25">
      <c r="F4516"/>
    </row>
    <row r="4517" spans="6:6" x14ac:dyDescent="0.25">
      <c r="F4517"/>
    </row>
    <row r="4518" spans="6:6" x14ac:dyDescent="0.25">
      <c r="F4518"/>
    </row>
    <row r="4519" spans="6:6" x14ac:dyDescent="0.25">
      <c r="F4519"/>
    </row>
    <row r="4520" spans="6:6" x14ac:dyDescent="0.25">
      <c r="F4520"/>
    </row>
    <row r="4521" spans="6:6" x14ac:dyDescent="0.25">
      <c r="F4521"/>
    </row>
    <row r="4522" spans="6:6" x14ac:dyDescent="0.25">
      <c r="F4522"/>
    </row>
    <row r="4523" spans="6:6" x14ac:dyDescent="0.25">
      <c r="F4523"/>
    </row>
    <row r="4524" spans="6:6" x14ac:dyDescent="0.25">
      <c r="F4524"/>
    </row>
    <row r="4525" spans="6:6" x14ac:dyDescent="0.25">
      <c r="F4525"/>
    </row>
    <row r="4526" spans="6:6" x14ac:dyDescent="0.25">
      <c r="F4526"/>
    </row>
    <row r="4527" spans="6:6" x14ac:dyDescent="0.25">
      <c r="F4527"/>
    </row>
    <row r="4528" spans="6:6" x14ac:dyDescent="0.25">
      <c r="F4528"/>
    </row>
    <row r="4529" spans="6:6" x14ac:dyDescent="0.25">
      <c r="F4529"/>
    </row>
    <row r="4530" spans="6:6" x14ac:dyDescent="0.25">
      <c r="F4530"/>
    </row>
    <row r="4531" spans="6:6" x14ac:dyDescent="0.25">
      <c r="F4531"/>
    </row>
    <row r="4532" spans="6:6" x14ac:dyDescent="0.25">
      <c r="F4532"/>
    </row>
    <row r="4533" spans="6:6" x14ac:dyDescent="0.25">
      <c r="F4533"/>
    </row>
    <row r="4534" spans="6:6" x14ac:dyDescent="0.25">
      <c r="F4534"/>
    </row>
    <row r="4535" spans="6:6" x14ac:dyDescent="0.25">
      <c r="F4535"/>
    </row>
    <row r="4536" spans="6:6" x14ac:dyDescent="0.25">
      <c r="F4536"/>
    </row>
    <row r="4537" spans="6:6" x14ac:dyDescent="0.25">
      <c r="F4537"/>
    </row>
    <row r="4538" spans="6:6" x14ac:dyDescent="0.25">
      <c r="F4538"/>
    </row>
    <row r="4539" spans="6:6" x14ac:dyDescent="0.25">
      <c r="F4539"/>
    </row>
    <row r="4540" spans="6:6" x14ac:dyDescent="0.25">
      <c r="F4540"/>
    </row>
    <row r="4541" spans="6:6" x14ac:dyDescent="0.25">
      <c r="F4541"/>
    </row>
    <row r="4542" spans="6:6" x14ac:dyDescent="0.25">
      <c r="F4542"/>
    </row>
    <row r="4543" spans="6:6" x14ac:dyDescent="0.25">
      <c r="F4543"/>
    </row>
    <row r="4544" spans="6:6" x14ac:dyDescent="0.25">
      <c r="F4544"/>
    </row>
    <row r="4545" spans="6:6" x14ac:dyDescent="0.25">
      <c r="F4545"/>
    </row>
    <row r="4546" spans="6:6" x14ac:dyDescent="0.25">
      <c r="F4546"/>
    </row>
    <row r="4547" spans="6:6" x14ac:dyDescent="0.25">
      <c r="F4547"/>
    </row>
    <row r="4548" spans="6:6" x14ac:dyDescent="0.25">
      <c r="F4548"/>
    </row>
    <row r="4549" spans="6:6" x14ac:dyDescent="0.25">
      <c r="F4549"/>
    </row>
    <row r="4550" spans="6:6" x14ac:dyDescent="0.25">
      <c r="F4550"/>
    </row>
    <row r="4551" spans="6:6" x14ac:dyDescent="0.25">
      <c r="F4551"/>
    </row>
    <row r="4552" spans="6:6" x14ac:dyDescent="0.25">
      <c r="F4552"/>
    </row>
    <row r="4553" spans="6:6" x14ac:dyDescent="0.25">
      <c r="F4553"/>
    </row>
    <row r="4554" spans="6:6" x14ac:dyDescent="0.25">
      <c r="F4554"/>
    </row>
    <row r="4555" spans="6:6" x14ac:dyDescent="0.25">
      <c r="F4555"/>
    </row>
    <row r="4556" spans="6:6" x14ac:dyDescent="0.25">
      <c r="F4556"/>
    </row>
    <row r="4557" spans="6:6" x14ac:dyDescent="0.25">
      <c r="F4557"/>
    </row>
    <row r="4558" spans="6:6" x14ac:dyDescent="0.25">
      <c r="F4558"/>
    </row>
    <row r="4559" spans="6:6" x14ac:dyDescent="0.25">
      <c r="F4559"/>
    </row>
    <row r="4560" spans="6:6" x14ac:dyDescent="0.25">
      <c r="F4560"/>
    </row>
    <row r="4561" spans="6:6" x14ac:dyDescent="0.25">
      <c r="F4561"/>
    </row>
    <row r="4562" spans="6:6" x14ac:dyDescent="0.25">
      <c r="F4562"/>
    </row>
    <row r="4563" spans="6:6" x14ac:dyDescent="0.25">
      <c r="F4563"/>
    </row>
    <row r="4564" spans="6:6" x14ac:dyDescent="0.25">
      <c r="F4564"/>
    </row>
    <row r="4565" spans="6:6" x14ac:dyDescent="0.25">
      <c r="F4565"/>
    </row>
    <row r="4566" spans="6:6" x14ac:dyDescent="0.25">
      <c r="F4566"/>
    </row>
    <row r="4567" spans="6:6" x14ac:dyDescent="0.25">
      <c r="F4567"/>
    </row>
    <row r="4568" spans="6:6" x14ac:dyDescent="0.25">
      <c r="F4568"/>
    </row>
    <row r="4569" spans="6:6" x14ac:dyDescent="0.25">
      <c r="F4569"/>
    </row>
    <row r="4570" spans="6:6" x14ac:dyDescent="0.25">
      <c r="F4570"/>
    </row>
    <row r="4571" spans="6:6" x14ac:dyDescent="0.25">
      <c r="F4571"/>
    </row>
    <row r="4572" spans="6:6" x14ac:dyDescent="0.25">
      <c r="F4572"/>
    </row>
    <row r="4573" spans="6:6" x14ac:dyDescent="0.25">
      <c r="F4573"/>
    </row>
    <row r="4574" spans="6:6" x14ac:dyDescent="0.25">
      <c r="F4574"/>
    </row>
    <row r="4575" spans="6:6" x14ac:dyDescent="0.25">
      <c r="F4575"/>
    </row>
    <row r="4576" spans="6:6" x14ac:dyDescent="0.25">
      <c r="F4576"/>
    </row>
    <row r="4577" spans="6:6" x14ac:dyDescent="0.25">
      <c r="F4577"/>
    </row>
    <row r="4578" spans="6:6" x14ac:dyDescent="0.25">
      <c r="F4578"/>
    </row>
    <row r="4579" spans="6:6" x14ac:dyDescent="0.25">
      <c r="F4579"/>
    </row>
    <row r="4580" spans="6:6" x14ac:dyDescent="0.25">
      <c r="F4580"/>
    </row>
    <row r="4581" spans="6:6" x14ac:dyDescent="0.25">
      <c r="F4581"/>
    </row>
    <row r="4582" spans="6:6" x14ac:dyDescent="0.25">
      <c r="F4582"/>
    </row>
    <row r="4583" spans="6:6" x14ac:dyDescent="0.25">
      <c r="F4583"/>
    </row>
    <row r="4584" spans="6:6" x14ac:dyDescent="0.25">
      <c r="F4584"/>
    </row>
    <row r="4585" spans="6:6" x14ac:dyDescent="0.25">
      <c r="F4585"/>
    </row>
    <row r="4586" spans="6:6" x14ac:dyDescent="0.25">
      <c r="F4586"/>
    </row>
    <row r="4587" spans="6:6" x14ac:dyDescent="0.25">
      <c r="F4587"/>
    </row>
    <row r="4588" spans="6:6" x14ac:dyDescent="0.25">
      <c r="F4588"/>
    </row>
    <row r="4589" spans="6:6" x14ac:dyDescent="0.25">
      <c r="F4589"/>
    </row>
    <row r="4590" spans="6:6" x14ac:dyDescent="0.25">
      <c r="F4590"/>
    </row>
    <row r="4591" spans="6:6" x14ac:dyDescent="0.25">
      <c r="F4591"/>
    </row>
    <row r="4592" spans="6:6" x14ac:dyDescent="0.25">
      <c r="F4592"/>
    </row>
    <row r="4593" spans="6:6" x14ac:dyDescent="0.25">
      <c r="F4593"/>
    </row>
    <row r="4594" spans="6:6" x14ac:dyDescent="0.25">
      <c r="F4594"/>
    </row>
    <row r="4595" spans="6:6" x14ac:dyDescent="0.25">
      <c r="F4595"/>
    </row>
    <row r="4596" spans="6:6" x14ac:dyDescent="0.25">
      <c r="F4596"/>
    </row>
    <row r="4597" spans="6:6" x14ac:dyDescent="0.25">
      <c r="F4597"/>
    </row>
    <row r="4598" spans="6:6" x14ac:dyDescent="0.25">
      <c r="F4598"/>
    </row>
    <row r="4599" spans="6:6" x14ac:dyDescent="0.25">
      <c r="F4599"/>
    </row>
    <row r="4600" spans="6:6" x14ac:dyDescent="0.25">
      <c r="F4600"/>
    </row>
    <row r="4601" spans="6:6" x14ac:dyDescent="0.25">
      <c r="F4601"/>
    </row>
    <row r="4602" spans="6:6" x14ac:dyDescent="0.25">
      <c r="F4602"/>
    </row>
    <row r="4603" spans="6:6" x14ac:dyDescent="0.25">
      <c r="F4603"/>
    </row>
    <row r="4604" spans="6:6" x14ac:dyDescent="0.25">
      <c r="F4604"/>
    </row>
    <row r="4605" spans="6:6" x14ac:dyDescent="0.25">
      <c r="F4605"/>
    </row>
    <row r="4606" spans="6:6" x14ac:dyDescent="0.25">
      <c r="F4606"/>
    </row>
    <row r="4607" spans="6:6" x14ac:dyDescent="0.25">
      <c r="F4607"/>
    </row>
    <row r="4608" spans="6:6" x14ac:dyDescent="0.25">
      <c r="F4608"/>
    </row>
    <row r="4609" spans="6:6" x14ac:dyDescent="0.25">
      <c r="F4609"/>
    </row>
    <row r="4610" spans="6:6" x14ac:dyDescent="0.25">
      <c r="F4610"/>
    </row>
    <row r="4611" spans="6:6" x14ac:dyDescent="0.25">
      <c r="F4611"/>
    </row>
    <row r="4612" spans="6:6" x14ac:dyDescent="0.25">
      <c r="F4612"/>
    </row>
    <row r="4613" spans="6:6" x14ac:dyDescent="0.25">
      <c r="F4613"/>
    </row>
    <row r="4614" spans="6:6" x14ac:dyDescent="0.25">
      <c r="F4614"/>
    </row>
    <row r="4615" spans="6:6" x14ac:dyDescent="0.25">
      <c r="F4615"/>
    </row>
    <row r="4616" spans="6:6" x14ac:dyDescent="0.25">
      <c r="F4616"/>
    </row>
    <row r="4617" spans="6:6" x14ac:dyDescent="0.25">
      <c r="F4617"/>
    </row>
    <row r="4618" spans="6:6" x14ac:dyDescent="0.25">
      <c r="F4618"/>
    </row>
    <row r="4619" spans="6:6" x14ac:dyDescent="0.25">
      <c r="F4619"/>
    </row>
    <row r="4620" spans="6:6" x14ac:dyDescent="0.25">
      <c r="F4620"/>
    </row>
    <row r="4621" spans="6:6" x14ac:dyDescent="0.25">
      <c r="F4621"/>
    </row>
    <row r="4622" spans="6:6" x14ac:dyDescent="0.25">
      <c r="F4622"/>
    </row>
    <row r="4623" spans="6:6" x14ac:dyDescent="0.25">
      <c r="F4623"/>
    </row>
    <row r="4624" spans="6:6" x14ac:dyDescent="0.25">
      <c r="F4624"/>
    </row>
    <row r="4625" spans="6:6" x14ac:dyDescent="0.25">
      <c r="F4625"/>
    </row>
    <row r="4626" spans="6:6" x14ac:dyDescent="0.25">
      <c r="F4626"/>
    </row>
    <row r="4627" spans="6:6" x14ac:dyDescent="0.25">
      <c r="F4627"/>
    </row>
    <row r="4628" spans="6:6" x14ac:dyDescent="0.25">
      <c r="F4628"/>
    </row>
    <row r="4629" spans="6:6" x14ac:dyDescent="0.25">
      <c r="F4629"/>
    </row>
    <row r="4630" spans="6:6" x14ac:dyDescent="0.25">
      <c r="F4630"/>
    </row>
    <row r="4631" spans="6:6" x14ac:dyDescent="0.25">
      <c r="F4631"/>
    </row>
    <row r="4632" spans="6:6" x14ac:dyDescent="0.25">
      <c r="F4632"/>
    </row>
    <row r="4633" spans="6:6" x14ac:dyDescent="0.25">
      <c r="F4633"/>
    </row>
    <row r="4634" spans="6:6" x14ac:dyDescent="0.25">
      <c r="F4634"/>
    </row>
    <row r="4635" spans="6:6" x14ac:dyDescent="0.25">
      <c r="F4635"/>
    </row>
    <row r="4636" spans="6:6" x14ac:dyDescent="0.25">
      <c r="F4636"/>
    </row>
    <row r="4637" spans="6:6" x14ac:dyDescent="0.25">
      <c r="F4637"/>
    </row>
    <row r="4638" spans="6:6" x14ac:dyDescent="0.25">
      <c r="F4638"/>
    </row>
    <row r="4639" spans="6:6" x14ac:dyDescent="0.25">
      <c r="F4639"/>
    </row>
    <row r="4640" spans="6:6" x14ac:dyDescent="0.25">
      <c r="F4640"/>
    </row>
    <row r="4641" spans="6:6" x14ac:dyDescent="0.25">
      <c r="F4641"/>
    </row>
    <row r="4642" spans="6:6" x14ac:dyDescent="0.25">
      <c r="F4642"/>
    </row>
    <row r="4643" spans="6:6" x14ac:dyDescent="0.25">
      <c r="F4643"/>
    </row>
    <row r="4644" spans="6:6" x14ac:dyDescent="0.25">
      <c r="F4644"/>
    </row>
    <row r="4645" spans="6:6" x14ac:dyDescent="0.25">
      <c r="F4645"/>
    </row>
    <row r="4646" spans="6:6" x14ac:dyDescent="0.25">
      <c r="F4646"/>
    </row>
    <row r="4647" spans="6:6" x14ac:dyDescent="0.25">
      <c r="F4647"/>
    </row>
    <row r="4648" spans="6:6" x14ac:dyDescent="0.25">
      <c r="F4648"/>
    </row>
    <row r="4649" spans="6:6" x14ac:dyDescent="0.25">
      <c r="F4649"/>
    </row>
    <row r="4650" spans="6:6" x14ac:dyDescent="0.25">
      <c r="F4650"/>
    </row>
    <row r="4651" spans="6:6" x14ac:dyDescent="0.25">
      <c r="F4651"/>
    </row>
    <row r="4652" spans="6:6" x14ac:dyDescent="0.25">
      <c r="F4652"/>
    </row>
    <row r="4653" spans="6:6" x14ac:dyDescent="0.25">
      <c r="F4653"/>
    </row>
    <row r="4654" spans="6:6" x14ac:dyDescent="0.25">
      <c r="F4654"/>
    </row>
    <row r="4655" spans="6:6" x14ac:dyDescent="0.25">
      <c r="F4655"/>
    </row>
    <row r="4656" spans="6:6" x14ac:dyDescent="0.25">
      <c r="F4656"/>
    </row>
    <row r="4657" spans="6:6" x14ac:dyDescent="0.25">
      <c r="F4657"/>
    </row>
    <row r="4658" spans="6:6" x14ac:dyDescent="0.25">
      <c r="F4658"/>
    </row>
    <row r="4659" spans="6:6" x14ac:dyDescent="0.25">
      <c r="F4659"/>
    </row>
    <row r="4660" spans="6:6" x14ac:dyDescent="0.25">
      <c r="F4660"/>
    </row>
    <row r="4661" spans="6:6" x14ac:dyDescent="0.25">
      <c r="F4661"/>
    </row>
    <row r="4662" spans="6:6" x14ac:dyDescent="0.25">
      <c r="F4662"/>
    </row>
    <row r="4663" spans="6:6" x14ac:dyDescent="0.25">
      <c r="F4663"/>
    </row>
    <row r="4664" spans="6:6" x14ac:dyDescent="0.25">
      <c r="F4664"/>
    </row>
    <row r="4665" spans="6:6" x14ac:dyDescent="0.25">
      <c r="F4665"/>
    </row>
    <row r="4666" spans="6:6" x14ac:dyDescent="0.25">
      <c r="F4666"/>
    </row>
    <row r="4667" spans="6:6" x14ac:dyDescent="0.25">
      <c r="F4667"/>
    </row>
    <row r="4668" spans="6:6" x14ac:dyDescent="0.25">
      <c r="F4668"/>
    </row>
    <row r="4669" spans="6:6" x14ac:dyDescent="0.25">
      <c r="F4669"/>
    </row>
    <row r="4670" spans="6:6" x14ac:dyDescent="0.25">
      <c r="F4670"/>
    </row>
    <row r="4671" spans="6:6" x14ac:dyDescent="0.25">
      <c r="F4671"/>
    </row>
    <row r="4672" spans="6:6" x14ac:dyDescent="0.25">
      <c r="F4672"/>
    </row>
    <row r="4673" spans="6:6" x14ac:dyDescent="0.25">
      <c r="F4673"/>
    </row>
    <row r="4674" spans="6:6" x14ac:dyDescent="0.25">
      <c r="F4674"/>
    </row>
    <row r="4675" spans="6:6" x14ac:dyDescent="0.25">
      <c r="F4675"/>
    </row>
    <row r="4676" spans="6:6" x14ac:dyDescent="0.25">
      <c r="F4676"/>
    </row>
    <row r="4677" spans="6:6" x14ac:dyDescent="0.25">
      <c r="F4677"/>
    </row>
    <row r="4678" spans="6:6" x14ac:dyDescent="0.25">
      <c r="F4678"/>
    </row>
    <row r="4679" spans="6:6" x14ac:dyDescent="0.25">
      <c r="F4679"/>
    </row>
    <row r="4680" spans="6:6" x14ac:dyDescent="0.25">
      <c r="F4680"/>
    </row>
    <row r="4681" spans="6:6" x14ac:dyDescent="0.25">
      <c r="F4681"/>
    </row>
    <row r="4682" spans="6:6" x14ac:dyDescent="0.25">
      <c r="F4682"/>
    </row>
    <row r="4683" spans="6:6" x14ac:dyDescent="0.25">
      <c r="F4683"/>
    </row>
    <row r="4684" spans="6:6" x14ac:dyDescent="0.25">
      <c r="F4684"/>
    </row>
    <row r="4685" spans="6:6" x14ac:dyDescent="0.25">
      <c r="F4685"/>
    </row>
    <row r="4686" spans="6:6" x14ac:dyDescent="0.25">
      <c r="F4686"/>
    </row>
    <row r="4687" spans="6:6" x14ac:dyDescent="0.25">
      <c r="F4687"/>
    </row>
    <row r="4688" spans="6:6" x14ac:dyDescent="0.25">
      <c r="F4688"/>
    </row>
    <row r="4689" spans="6:6" x14ac:dyDescent="0.25">
      <c r="F4689"/>
    </row>
    <row r="4690" spans="6:6" x14ac:dyDescent="0.25">
      <c r="F4690"/>
    </row>
    <row r="4691" spans="6:6" x14ac:dyDescent="0.25">
      <c r="F4691"/>
    </row>
    <row r="4692" spans="6:6" x14ac:dyDescent="0.25">
      <c r="F4692"/>
    </row>
    <row r="4693" spans="6:6" x14ac:dyDescent="0.25">
      <c r="F4693"/>
    </row>
    <row r="4694" spans="6:6" x14ac:dyDescent="0.25">
      <c r="F4694"/>
    </row>
    <row r="4695" spans="6:6" x14ac:dyDescent="0.25">
      <c r="F4695"/>
    </row>
    <row r="4696" spans="6:6" x14ac:dyDescent="0.25">
      <c r="F4696"/>
    </row>
    <row r="4697" spans="6:6" x14ac:dyDescent="0.25">
      <c r="F4697"/>
    </row>
    <row r="4698" spans="6:6" x14ac:dyDescent="0.25">
      <c r="F4698"/>
    </row>
    <row r="4699" spans="6:6" x14ac:dyDescent="0.25">
      <c r="F4699"/>
    </row>
    <row r="4700" spans="6:6" x14ac:dyDescent="0.25">
      <c r="F4700"/>
    </row>
    <row r="4701" spans="6:6" x14ac:dyDescent="0.25">
      <c r="F4701"/>
    </row>
    <row r="4702" spans="6:6" x14ac:dyDescent="0.25">
      <c r="F4702"/>
    </row>
    <row r="4703" spans="6:6" x14ac:dyDescent="0.25">
      <c r="F4703"/>
    </row>
    <row r="4704" spans="6:6" x14ac:dyDescent="0.25">
      <c r="F4704"/>
    </row>
    <row r="4705" spans="6:6" x14ac:dyDescent="0.25">
      <c r="F4705"/>
    </row>
    <row r="4706" spans="6:6" x14ac:dyDescent="0.25">
      <c r="F4706"/>
    </row>
    <row r="4707" spans="6:6" x14ac:dyDescent="0.25">
      <c r="F4707"/>
    </row>
    <row r="4708" spans="6:6" x14ac:dyDescent="0.25">
      <c r="F4708"/>
    </row>
    <row r="4709" spans="6:6" x14ac:dyDescent="0.25">
      <c r="F4709"/>
    </row>
    <row r="4710" spans="6:6" x14ac:dyDescent="0.25">
      <c r="F4710"/>
    </row>
    <row r="4711" spans="6:6" x14ac:dyDescent="0.25">
      <c r="F4711"/>
    </row>
    <row r="4712" spans="6:6" x14ac:dyDescent="0.25">
      <c r="F4712"/>
    </row>
    <row r="4713" spans="6:6" x14ac:dyDescent="0.25">
      <c r="F4713"/>
    </row>
    <row r="4714" spans="6:6" x14ac:dyDescent="0.25">
      <c r="F4714"/>
    </row>
    <row r="4715" spans="6:6" x14ac:dyDescent="0.25">
      <c r="F4715"/>
    </row>
    <row r="4716" spans="6:6" x14ac:dyDescent="0.25">
      <c r="F4716"/>
    </row>
    <row r="4717" spans="6:6" x14ac:dyDescent="0.25">
      <c r="F4717"/>
    </row>
    <row r="4718" spans="6:6" x14ac:dyDescent="0.25">
      <c r="F4718"/>
    </row>
    <row r="4719" spans="6:6" x14ac:dyDescent="0.25">
      <c r="F4719"/>
    </row>
    <row r="4720" spans="6:6" x14ac:dyDescent="0.25">
      <c r="F4720"/>
    </row>
    <row r="4721" spans="6:6" x14ac:dyDescent="0.25">
      <c r="F4721"/>
    </row>
    <row r="4722" spans="6:6" x14ac:dyDescent="0.25">
      <c r="F4722"/>
    </row>
    <row r="4723" spans="6:6" x14ac:dyDescent="0.25">
      <c r="F4723"/>
    </row>
    <row r="4724" spans="6:6" x14ac:dyDescent="0.25">
      <c r="F4724"/>
    </row>
    <row r="4725" spans="6:6" x14ac:dyDescent="0.25">
      <c r="F4725"/>
    </row>
    <row r="4726" spans="6:6" x14ac:dyDescent="0.25">
      <c r="F4726"/>
    </row>
    <row r="4727" spans="6:6" x14ac:dyDescent="0.25">
      <c r="F4727"/>
    </row>
    <row r="4728" spans="6:6" x14ac:dyDescent="0.25">
      <c r="F4728"/>
    </row>
    <row r="4729" spans="6:6" x14ac:dyDescent="0.25">
      <c r="F4729"/>
    </row>
    <row r="4730" spans="6:6" x14ac:dyDescent="0.25">
      <c r="F4730"/>
    </row>
    <row r="4731" spans="6:6" x14ac:dyDescent="0.25">
      <c r="F4731"/>
    </row>
    <row r="4732" spans="6:6" x14ac:dyDescent="0.25">
      <c r="F4732"/>
    </row>
    <row r="4733" spans="6:6" x14ac:dyDescent="0.25">
      <c r="F4733"/>
    </row>
    <row r="4734" spans="6:6" x14ac:dyDescent="0.25">
      <c r="F4734"/>
    </row>
    <row r="4735" spans="6:6" x14ac:dyDescent="0.25">
      <c r="F4735"/>
    </row>
    <row r="4736" spans="6:6" x14ac:dyDescent="0.25">
      <c r="F4736"/>
    </row>
    <row r="4737" spans="6:6" x14ac:dyDescent="0.25">
      <c r="F4737"/>
    </row>
    <row r="4738" spans="6:6" x14ac:dyDescent="0.25">
      <c r="F4738"/>
    </row>
    <row r="4739" spans="6:6" x14ac:dyDescent="0.25">
      <c r="F4739"/>
    </row>
    <row r="4740" spans="6:6" x14ac:dyDescent="0.25">
      <c r="F4740"/>
    </row>
    <row r="4741" spans="6:6" x14ac:dyDescent="0.25">
      <c r="F4741"/>
    </row>
    <row r="4742" spans="6:6" x14ac:dyDescent="0.25">
      <c r="F4742"/>
    </row>
    <row r="4743" spans="6:6" x14ac:dyDescent="0.25">
      <c r="F4743"/>
    </row>
    <row r="4744" spans="6:6" x14ac:dyDescent="0.25">
      <c r="F4744"/>
    </row>
    <row r="4745" spans="6:6" x14ac:dyDescent="0.25">
      <c r="F4745"/>
    </row>
    <row r="4746" spans="6:6" x14ac:dyDescent="0.25">
      <c r="F4746"/>
    </row>
    <row r="4747" spans="6:6" x14ac:dyDescent="0.25">
      <c r="F4747"/>
    </row>
    <row r="4748" spans="6:6" x14ac:dyDescent="0.25">
      <c r="F4748"/>
    </row>
    <row r="4749" spans="6:6" x14ac:dyDescent="0.25">
      <c r="F4749"/>
    </row>
    <row r="4750" spans="6:6" x14ac:dyDescent="0.25">
      <c r="F4750"/>
    </row>
    <row r="4751" spans="6:6" x14ac:dyDescent="0.25">
      <c r="F4751"/>
    </row>
    <row r="4752" spans="6:6" x14ac:dyDescent="0.25">
      <c r="F4752"/>
    </row>
    <row r="4753" spans="6:6" x14ac:dyDescent="0.25">
      <c r="F4753"/>
    </row>
    <row r="4754" spans="6:6" x14ac:dyDescent="0.25">
      <c r="F4754"/>
    </row>
    <row r="4755" spans="6:6" x14ac:dyDescent="0.25">
      <c r="F4755"/>
    </row>
    <row r="4756" spans="6:6" x14ac:dyDescent="0.25">
      <c r="F4756"/>
    </row>
    <row r="4757" spans="6:6" x14ac:dyDescent="0.25">
      <c r="F4757"/>
    </row>
    <row r="4758" spans="6:6" x14ac:dyDescent="0.25">
      <c r="F4758"/>
    </row>
    <row r="4759" spans="6:6" x14ac:dyDescent="0.25">
      <c r="F4759"/>
    </row>
    <row r="4760" spans="6:6" x14ac:dyDescent="0.25">
      <c r="F4760"/>
    </row>
    <row r="4761" spans="6:6" x14ac:dyDescent="0.25">
      <c r="F4761"/>
    </row>
    <row r="4762" spans="6:6" x14ac:dyDescent="0.25">
      <c r="F4762"/>
    </row>
    <row r="4763" spans="6:6" x14ac:dyDescent="0.25">
      <c r="F4763"/>
    </row>
    <row r="4764" spans="6:6" x14ac:dyDescent="0.25">
      <c r="F4764"/>
    </row>
    <row r="4765" spans="6:6" x14ac:dyDescent="0.25">
      <c r="F4765"/>
    </row>
    <row r="4766" spans="6:6" x14ac:dyDescent="0.25">
      <c r="F4766"/>
    </row>
    <row r="4767" spans="6:6" x14ac:dyDescent="0.25">
      <c r="F4767"/>
    </row>
    <row r="4768" spans="6:6" x14ac:dyDescent="0.25">
      <c r="F4768"/>
    </row>
    <row r="4769" spans="6:6" x14ac:dyDescent="0.25">
      <c r="F4769"/>
    </row>
    <row r="4770" spans="6:6" x14ac:dyDescent="0.25">
      <c r="F4770"/>
    </row>
    <row r="4771" spans="6:6" x14ac:dyDescent="0.25">
      <c r="F4771"/>
    </row>
    <row r="4772" spans="6:6" x14ac:dyDescent="0.25">
      <c r="F4772"/>
    </row>
    <row r="4773" spans="6:6" x14ac:dyDescent="0.25">
      <c r="F4773"/>
    </row>
    <row r="4774" spans="6:6" x14ac:dyDescent="0.25">
      <c r="F4774"/>
    </row>
    <row r="4775" spans="6:6" x14ac:dyDescent="0.25">
      <c r="F4775"/>
    </row>
    <row r="4776" spans="6:6" x14ac:dyDescent="0.25">
      <c r="F4776"/>
    </row>
    <row r="4777" spans="6:6" x14ac:dyDescent="0.25">
      <c r="F4777"/>
    </row>
    <row r="4778" spans="6:6" x14ac:dyDescent="0.25">
      <c r="F4778"/>
    </row>
    <row r="4779" spans="6:6" x14ac:dyDescent="0.25">
      <c r="F4779"/>
    </row>
    <row r="4780" spans="6:6" x14ac:dyDescent="0.25">
      <c r="F4780"/>
    </row>
    <row r="4781" spans="6:6" x14ac:dyDescent="0.25">
      <c r="F4781"/>
    </row>
    <row r="4782" spans="6:6" x14ac:dyDescent="0.25">
      <c r="F4782"/>
    </row>
    <row r="4783" spans="6:6" x14ac:dyDescent="0.25">
      <c r="F4783"/>
    </row>
    <row r="4784" spans="6:6" x14ac:dyDescent="0.25">
      <c r="F4784"/>
    </row>
    <row r="4785" spans="6:6" x14ac:dyDescent="0.25">
      <c r="F4785"/>
    </row>
    <row r="4786" spans="6:6" x14ac:dyDescent="0.25">
      <c r="F4786"/>
    </row>
    <row r="4787" spans="6:6" x14ac:dyDescent="0.25">
      <c r="F4787"/>
    </row>
    <row r="4788" spans="6:6" x14ac:dyDescent="0.25">
      <c r="F4788"/>
    </row>
    <row r="4789" spans="6:6" x14ac:dyDescent="0.25">
      <c r="F4789"/>
    </row>
    <row r="4790" spans="6:6" x14ac:dyDescent="0.25">
      <c r="F4790"/>
    </row>
    <row r="4791" spans="6:6" x14ac:dyDescent="0.25">
      <c r="F4791"/>
    </row>
    <row r="4792" spans="6:6" x14ac:dyDescent="0.25">
      <c r="F4792"/>
    </row>
    <row r="4793" spans="6:6" x14ac:dyDescent="0.25">
      <c r="F4793"/>
    </row>
    <row r="4794" spans="6:6" x14ac:dyDescent="0.25">
      <c r="F4794"/>
    </row>
    <row r="4795" spans="6:6" x14ac:dyDescent="0.25">
      <c r="F4795"/>
    </row>
    <row r="4796" spans="6:6" x14ac:dyDescent="0.25">
      <c r="F4796"/>
    </row>
    <row r="4797" spans="6:6" x14ac:dyDescent="0.25">
      <c r="F4797"/>
    </row>
    <row r="4798" spans="6:6" x14ac:dyDescent="0.25">
      <c r="F4798"/>
    </row>
    <row r="4799" spans="6:6" x14ac:dyDescent="0.25">
      <c r="F4799"/>
    </row>
    <row r="4800" spans="6:6" x14ac:dyDescent="0.25">
      <c r="F4800"/>
    </row>
    <row r="4801" spans="6:6" x14ac:dyDescent="0.25">
      <c r="F4801"/>
    </row>
    <row r="4802" spans="6:6" x14ac:dyDescent="0.25">
      <c r="F4802"/>
    </row>
    <row r="4803" spans="6:6" x14ac:dyDescent="0.25">
      <c r="F4803"/>
    </row>
    <row r="4804" spans="6:6" x14ac:dyDescent="0.25">
      <c r="F4804"/>
    </row>
    <row r="4805" spans="6:6" x14ac:dyDescent="0.25">
      <c r="F4805"/>
    </row>
    <row r="4806" spans="6:6" x14ac:dyDescent="0.25">
      <c r="F4806"/>
    </row>
    <row r="4807" spans="6:6" x14ac:dyDescent="0.25">
      <c r="F4807"/>
    </row>
    <row r="4808" spans="6:6" x14ac:dyDescent="0.25">
      <c r="F4808"/>
    </row>
    <row r="4809" spans="6:6" x14ac:dyDescent="0.25">
      <c r="F4809"/>
    </row>
    <row r="4810" spans="6:6" x14ac:dyDescent="0.25">
      <c r="F4810"/>
    </row>
    <row r="4811" spans="6:6" x14ac:dyDescent="0.25">
      <c r="F4811"/>
    </row>
    <row r="4812" spans="6:6" x14ac:dyDescent="0.25">
      <c r="F4812"/>
    </row>
    <row r="4813" spans="6:6" x14ac:dyDescent="0.25">
      <c r="F4813"/>
    </row>
    <row r="4814" spans="6:6" x14ac:dyDescent="0.25">
      <c r="F4814"/>
    </row>
    <row r="4815" spans="6:6" x14ac:dyDescent="0.25">
      <c r="F4815"/>
    </row>
    <row r="4816" spans="6:6" x14ac:dyDescent="0.25">
      <c r="F4816"/>
    </row>
    <row r="4817" spans="6:6" x14ac:dyDescent="0.25">
      <c r="F4817"/>
    </row>
    <row r="4818" spans="6:6" x14ac:dyDescent="0.25">
      <c r="F4818"/>
    </row>
    <row r="4819" spans="6:6" x14ac:dyDescent="0.25">
      <c r="F4819"/>
    </row>
    <row r="4820" spans="6:6" x14ac:dyDescent="0.25">
      <c r="F4820"/>
    </row>
    <row r="4821" spans="6:6" x14ac:dyDescent="0.25">
      <c r="F4821"/>
    </row>
    <row r="4822" spans="6:6" x14ac:dyDescent="0.25">
      <c r="F4822"/>
    </row>
    <row r="4823" spans="6:6" x14ac:dyDescent="0.25">
      <c r="F4823"/>
    </row>
    <row r="4824" spans="6:6" x14ac:dyDescent="0.25">
      <c r="F4824"/>
    </row>
    <row r="4825" spans="6:6" x14ac:dyDescent="0.25">
      <c r="F4825"/>
    </row>
    <row r="4826" spans="6:6" x14ac:dyDescent="0.25">
      <c r="F4826"/>
    </row>
    <row r="4827" spans="6:6" x14ac:dyDescent="0.25">
      <c r="F4827"/>
    </row>
    <row r="4828" spans="6:6" x14ac:dyDescent="0.25">
      <c r="F4828"/>
    </row>
    <row r="4829" spans="6:6" x14ac:dyDescent="0.25">
      <c r="F4829"/>
    </row>
    <row r="4830" spans="6:6" x14ac:dyDescent="0.25">
      <c r="F4830"/>
    </row>
    <row r="4831" spans="6:6" x14ac:dyDescent="0.25">
      <c r="F4831"/>
    </row>
    <row r="4832" spans="6:6" x14ac:dyDescent="0.25">
      <c r="F4832"/>
    </row>
    <row r="4833" spans="6:6" x14ac:dyDescent="0.25">
      <c r="F4833"/>
    </row>
    <row r="4834" spans="6:6" x14ac:dyDescent="0.25">
      <c r="F4834"/>
    </row>
    <row r="4835" spans="6:6" x14ac:dyDescent="0.25">
      <c r="F4835"/>
    </row>
    <row r="4836" spans="6:6" x14ac:dyDescent="0.25">
      <c r="F4836"/>
    </row>
    <row r="4837" spans="6:6" x14ac:dyDescent="0.25">
      <c r="F4837"/>
    </row>
    <row r="4838" spans="6:6" x14ac:dyDescent="0.25">
      <c r="F4838"/>
    </row>
    <row r="4839" spans="6:6" x14ac:dyDescent="0.25">
      <c r="F4839"/>
    </row>
    <row r="4840" spans="6:6" x14ac:dyDescent="0.25">
      <c r="F4840"/>
    </row>
    <row r="4841" spans="6:6" x14ac:dyDescent="0.25">
      <c r="F4841"/>
    </row>
    <row r="4842" spans="6:6" x14ac:dyDescent="0.25">
      <c r="F4842"/>
    </row>
    <row r="4843" spans="6:6" x14ac:dyDescent="0.25">
      <c r="F4843"/>
    </row>
    <row r="4844" spans="6:6" x14ac:dyDescent="0.25">
      <c r="F4844"/>
    </row>
    <row r="4845" spans="6:6" x14ac:dyDescent="0.25">
      <c r="F4845"/>
    </row>
    <row r="4846" spans="6:6" x14ac:dyDescent="0.25">
      <c r="F4846"/>
    </row>
    <row r="4847" spans="6:6" x14ac:dyDescent="0.25">
      <c r="F4847"/>
    </row>
    <row r="4848" spans="6:6" x14ac:dyDescent="0.25">
      <c r="F4848"/>
    </row>
    <row r="4849" spans="6:6" x14ac:dyDescent="0.25">
      <c r="F4849"/>
    </row>
    <row r="4850" spans="6:6" x14ac:dyDescent="0.25">
      <c r="F4850"/>
    </row>
    <row r="4851" spans="6:6" x14ac:dyDescent="0.25">
      <c r="F4851"/>
    </row>
    <row r="4852" spans="6:6" x14ac:dyDescent="0.25">
      <c r="F4852"/>
    </row>
    <row r="4853" spans="6:6" x14ac:dyDescent="0.25">
      <c r="F4853"/>
    </row>
    <row r="4854" spans="6:6" x14ac:dyDescent="0.25">
      <c r="F4854"/>
    </row>
    <row r="4855" spans="6:6" x14ac:dyDescent="0.25">
      <c r="F4855"/>
    </row>
    <row r="4856" spans="6:6" x14ac:dyDescent="0.25">
      <c r="F4856"/>
    </row>
    <row r="4857" spans="6:6" x14ac:dyDescent="0.25">
      <c r="F4857"/>
    </row>
    <row r="4858" spans="6:6" x14ac:dyDescent="0.25">
      <c r="F4858"/>
    </row>
    <row r="4859" spans="6:6" x14ac:dyDescent="0.25">
      <c r="F4859"/>
    </row>
    <row r="4860" spans="6:6" x14ac:dyDescent="0.25">
      <c r="F4860"/>
    </row>
    <row r="4861" spans="6:6" x14ac:dyDescent="0.25">
      <c r="F4861"/>
    </row>
    <row r="4862" spans="6:6" x14ac:dyDescent="0.25">
      <c r="F4862"/>
    </row>
    <row r="4863" spans="6:6" x14ac:dyDescent="0.25">
      <c r="F4863"/>
    </row>
    <row r="4864" spans="6:6" x14ac:dyDescent="0.25">
      <c r="F4864"/>
    </row>
    <row r="4865" spans="6:6" x14ac:dyDescent="0.25">
      <c r="F4865"/>
    </row>
    <row r="4866" spans="6:6" x14ac:dyDescent="0.25">
      <c r="F4866"/>
    </row>
    <row r="4867" spans="6:6" x14ac:dyDescent="0.25">
      <c r="F4867"/>
    </row>
    <row r="4868" spans="6:6" x14ac:dyDescent="0.25">
      <c r="F4868"/>
    </row>
    <row r="4869" spans="6:6" x14ac:dyDescent="0.25">
      <c r="F4869"/>
    </row>
    <row r="4870" spans="6:6" x14ac:dyDescent="0.25">
      <c r="F4870"/>
    </row>
    <row r="4871" spans="6:6" x14ac:dyDescent="0.25">
      <c r="F4871"/>
    </row>
    <row r="4872" spans="6:6" x14ac:dyDescent="0.25">
      <c r="F4872"/>
    </row>
    <row r="4873" spans="6:6" x14ac:dyDescent="0.25">
      <c r="F4873"/>
    </row>
    <row r="4874" spans="6:6" x14ac:dyDescent="0.25">
      <c r="F4874"/>
    </row>
    <row r="4875" spans="6:6" x14ac:dyDescent="0.25">
      <c r="F4875"/>
    </row>
    <row r="4876" spans="6:6" x14ac:dyDescent="0.25">
      <c r="F4876"/>
    </row>
    <row r="4877" spans="6:6" x14ac:dyDescent="0.25">
      <c r="F4877"/>
    </row>
    <row r="4878" spans="6:6" x14ac:dyDescent="0.25">
      <c r="F4878"/>
    </row>
    <row r="4879" spans="6:6" x14ac:dyDescent="0.25">
      <c r="F4879"/>
    </row>
    <row r="4880" spans="6:6" x14ac:dyDescent="0.25">
      <c r="F4880"/>
    </row>
    <row r="4881" spans="6:6" x14ac:dyDescent="0.25">
      <c r="F4881"/>
    </row>
    <row r="4882" spans="6:6" x14ac:dyDescent="0.25">
      <c r="F4882"/>
    </row>
    <row r="4883" spans="6:6" x14ac:dyDescent="0.25">
      <c r="F4883"/>
    </row>
    <row r="4884" spans="6:6" x14ac:dyDescent="0.25">
      <c r="F4884"/>
    </row>
    <row r="4885" spans="6:6" x14ac:dyDescent="0.25">
      <c r="F4885"/>
    </row>
    <row r="4886" spans="6:6" x14ac:dyDescent="0.25">
      <c r="F4886"/>
    </row>
    <row r="4887" spans="6:6" x14ac:dyDescent="0.25">
      <c r="F4887"/>
    </row>
    <row r="4888" spans="6:6" x14ac:dyDescent="0.25">
      <c r="F4888"/>
    </row>
    <row r="4889" spans="6:6" x14ac:dyDescent="0.25">
      <c r="F4889"/>
    </row>
    <row r="4890" spans="6:6" x14ac:dyDescent="0.25">
      <c r="F4890"/>
    </row>
    <row r="4891" spans="6:6" x14ac:dyDescent="0.25">
      <c r="F4891"/>
    </row>
    <row r="4892" spans="6:6" x14ac:dyDescent="0.25">
      <c r="F4892"/>
    </row>
    <row r="4893" spans="6:6" x14ac:dyDescent="0.25">
      <c r="F4893"/>
    </row>
    <row r="4894" spans="6:6" x14ac:dyDescent="0.25">
      <c r="F4894"/>
    </row>
    <row r="4895" spans="6:6" x14ac:dyDescent="0.25">
      <c r="F4895"/>
    </row>
    <row r="4896" spans="6:6" x14ac:dyDescent="0.25">
      <c r="F4896"/>
    </row>
    <row r="4897" spans="6:6" x14ac:dyDescent="0.25">
      <c r="F4897"/>
    </row>
    <row r="4898" spans="6:6" x14ac:dyDescent="0.25">
      <c r="F4898"/>
    </row>
    <row r="4899" spans="6:6" x14ac:dyDescent="0.25">
      <c r="F4899"/>
    </row>
    <row r="4900" spans="6:6" x14ac:dyDescent="0.25">
      <c r="F4900"/>
    </row>
    <row r="4901" spans="6:6" x14ac:dyDescent="0.25">
      <c r="F4901"/>
    </row>
    <row r="4902" spans="6:6" x14ac:dyDescent="0.25">
      <c r="F4902"/>
    </row>
    <row r="4903" spans="6:6" x14ac:dyDescent="0.25">
      <c r="F4903"/>
    </row>
    <row r="4904" spans="6:6" x14ac:dyDescent="0.25">
      <c r="F4904"/>
    </row>
    <row r="4905" spans="6:6" x14ac:dyDescent="0.25">
      <c r="F4905"/>
    </row>
    <row r="4906" spans="6:6" x14ac:dyDescent="0.25">
      <c r="F4906"/>
    </row>
    <row r="4907" spans="6:6" x14ac:dyDescent="0.25">
      <c r="F4907"/>
    </row>
    <row r="4908" spans="6:6" x14ac:dyDescent="0.25">
      <c r="F4908"/>
    </row>
    <row r="4909" spans="6:6" x14ac:dyDescent="0.25">
      <c r="F4909"/>
    </row>
    <row r="4910" spans="6:6" x14ac:dyDescent="0.25">
      <c r="F4910"/>
    </row>
    <row r="4911" spans="6:6" x14ac:dyDescent="0.25">
      <c r="F4911"/>
    </row>
    <row r="4912" spans="6:6" x14ac:dyDescent="0.25">
      <c r="F4912"/>
    </row>
    <row r="4913" spans="6:6" x14ac:dyDescent="0.25">
      <c r="F4913"/>
    </row>
    <row r="4914" spans="6:6" x14ac:dyDescent="0.25">
      <c r="F4914"/>
    </row>
    <row r="4915" spans="6:6" x14ac:dyDescent="0.25">
      <c r="F4915"/>
    </row>
    <row r="4916" spans="6:6" x14ac:dyDescent="0.25">
      <c r="F4916"/>
    </row>
    <row r="4917" spans="6:6" x14ac:dyDescent="0.25">
      <c r="F4917"/>
    </row>
    <row r="4918" spans="6:6" x14ac:dyDescent="0.25">
      <c r="F4918"/>
    </row>
    <row r="4919" spans="6:6" x14ac:dyDescent="0.25">
      <c r="F4919"/>
    </row>
    <row r="4920" spans="6:6" x14ac:dyDescent="0.25">
      <c r="F4920"/>
    </row>
    <row r="4921" spans="6:6" x14ac:dyDescent="0.25">
      <c r="F4921"/>
    </row>
    <row r="4922" spans="6:6" x14ac:dyDescent="0.25">
      <c r="F4922"/>
    </row>
    <row r="4923" spans="6:6" x14ac:dyDescent="0.25">
      <c r="F4923"/>
    </row>
    <row r="4924" spans="6:6" x14ac:dyDescent="0.25">
      <c r="F4924"/>
    </row>
    <row r="4925" spans="6:6" x14ac:dyDescent="0.25">
      <c r="F4925"/>
    </row>
    <row r="4926" spans="6:6" x14ac:dyDescent="0.25">
      <c r="F4926"/>
    </row>
    <row r="4927" spans="6:6" x14ac:dyDescent="0.25">
      <c r="F4927"/>
    </row>
    <row r="4928" spans="6:6" x14ac:dyDescent="0.25">
      <c r="F4928"/>
    </row>
    <row r="4929" spans="6:6" x14ac:dyDescent="0.25">
      <c r="F4929"/>
    </row>
    <row r="4930" spans="6:6" x14ac:dyDescent="0.25">
      <c r="F4930"/>
    </row>
    <row r="4931" spans="6:6" x14ac:dyDescent="0.25">
      <c r="F4931"/>
    </row>
    <row r="4932" spans="6:6" x14ac:dyDescent="0.25">
      <c r="F4932"/>
    </row>
    <row r="4933" spans="6:6" x14ac:dyDescent="0.25">
      <c r="F4933"/>
    </row>
    <row r="4934" spans="6:6" x14ac:dyDescent="0.25">
      <c r="F4934"/>
    </row>
    <row r="4935" spans="6:6" x14ac:dyDescent="0.25">
      <c r="F4935"/>
    </row>
    <row r="4936" spans="6:6" x14ac:dyDescent="0.25">
      <c r="F4936"/>
    </row>
    <row r="4937" spans="6:6" x14ac:dyDescent="0.25">
      <c r="F4937"/>
    </row>
    <row r="4938" spans="6:6" x14ac:dyDescent="0.25">
      <c r="F4938"/>
    </row>
    <row r="4939" spans="6:6" x14ac:dyDescent="0.25">
      <c r="F4939"/>
    </row>
    <row r="4940" spans="6:6" x14ac:dyDescent="0.25">
      <c r="F4940"/>
    </row>
    <row r="4941" spans="6:6" x14ac:dyDescent="0.25">
      <c r="F4941"/>
    </row>
    <row r="4942" spans="6:6" x14ac:dyDescent="0.25">
      <c r="F4942"/>
    </row>
    <row r="4943" spans="6:6" x14ac:dyDescent="0.25">
      <c r="F4943"/>
    </row>
    <row r="4944" spans="6:6" x14ac:dyDescent="0.25">
      <c r="F4944"/>
    </row>
    <row r="4945" spans="6:6" x14ac:dyDescent="0.25">
      <c r="F4945"/>
    </row>
    <row r="4946" spans="6:6" x14ac:dyDescent="0.25">
      <c r="F4946"/>
    </row>
    <row r="4947" spans="6:6" x14ac:dyDescent="0.25">
      <c r="F4947"/>
    </row>
    <row r="4948" spans="6:6" x14ac:dyDescent="0.25">
      <c r="F4948"/>
    </row>
    <row r="4949" spans="6:6" x14ac:dyDescent="0.25">
      <c r="F4949"/>
    </row>
    <row r="4950" spans="6:6" x14ac:dyDescent="0.25">
      <c r="F4950"/>
    </row>
    <row r="4951" spans="6:6" x14ac:dyDescent="0.25">
      <c r="F4951"/>
    </row>
    <row r="4952" spans="6:6" x14ac:dyDescent="0.25">
      <c r="F4952"/>
    </row>
    <row r="4953" spans="6:6" x14ac:dyDescent="0.25">
      <c r="F4953"/>
    </row>
    <row r="4954" spans="6:6" x14ac:dyDescent="0.25">
      <c r="F4954"/>
    </row>
    <row r="4955" spans="6:6" x14ac:dyDescent="0.25">
      <c r="F4955"/>
    </row>
    <row r="4956" spans="6:6" x14ac:dyDescent="0.25">
      <c r="F4956"/>
    </row>
    <row r="4957" spans="6:6" x14ac:dyDescent="0.25">
      <c r="F4957"/>
    </row>
    <row r="4958" spans="6:6" x14ac:dyDescent="0.25">
      <c r="F4958"/>
    </row>
    <row r="4959" spans="6:6" x14ac:dyDescent="0.25">
      <c r="F4959"/>
    </row>
    <row r="4960" spans="6:6" x14ac:dyDescent="0.25">
      <c r="F4960"/>
    </row>
    <row r="4961" spans="6:6" x14ac:dyDescent="0.25">
      <c r="F4961"/>
    </row>
    <row r="4962" spans="6:6" x14ac:dyDescent="0.25">
      <c r="F4962"/>
    </row>
    <row r="4963" spans="6:6" x14ac:dyDescent="0.25">
      <c r="F4963"/>
    </row>
    <row r="4964" spans="6:6" x14ac:dyDescent="0.25">
      <c r="F4964"/>
    </row>
    <row r="4965" spans="6:6" x14ac:dyDescent="0.25">
      <c r="F4965"/>
    </row>
    <row r="4966" spans="6:6" x14ac:dyDescent="0.25">
      <c r="F4966"/>
    </row>
    <row r="4967" spans="6:6" x14ac:dyDescent="0.25">
      <c r="F4967"/>
    </row>
    <row r="4968" spans="6:6" x14ac:dyDescent="0.25">
      <c r="F4968"/>
    </row>
    <row r="4969" spans="6:6" x14ac:dyDescent="0.25">
      <c r="F4969"/>
    </row>
    <row r="4970" spans="6:6" x14ac:dyDescent="0.25">
      <c r="F4970"/>
    </row>
    <row r="4971" spans="6:6" x14ac:dyDescent="0.25">
      <c r="F4971"/>
    </row>
    <row r="4972" spans="6:6" x14ac:dyDescent="0.25">
      <c r="F4972"/>
    </row>
    <row r="4973" spans="6:6" x14ac:dyDescent="0.25">
      <c r="F4973"/>
    </row>
    <row r="4974" spans="6:6" x14ac:dyDescent="0.25">
      <c r="F4974"/>
    </row>
    <row r="4975" spans="6:6" x14ac:dyDescent="0.25">
      <c r="F4975"/>
    </row>
    <row r="4976" spans="6:6" x14ac:dyDescent="0.25">
      <c r="F4976"/>
    </row>
    <row r="4977" spans="6:6" x14ac:dyDescent="0.25">
      <c r="F4977"/>
    </row>
    <row r="4978" spans="6:6" x14ac:dyDescent="0.25">
      <c r="F4978"/>
    </row>
    <row r="4979" spans="6:6" x14ac:dyDescent="0.25">
      <c r="F4979"/>
    </row>
    <row r="4980" spans="6:6" x14ac:dyDescent="0.25">
      <c r="F4980"/>
    </row>
    <row r="4981" spans="6:6" x14ac:dyDescent="0.25">
      <c r="F4981"/>
    </row>
    <row r="4982" spans="6:6" x14ac:dyDescent="0.25">
      <c r="F4982"/>
    </row>
    <row r="4983" spans="6:6" x14ac:dyDescent="0.25">
      <c r="F4983"/>
    </row>
    <row r="4984" spans="6:6" x14ac:dyDescent="0.25">
      <c r="F4984"/>
    </row>
    <row r="4985" spans="6:6" x14ac:dyDescent="0.25">
      <c r="F4985"/>
    </row>
    <row r="4986" spans="6:6" x14ac:dyDescent="0.25">
      <c r="F4986"/>
    </row>
    <row r="4987" spans="6:6" x14ac:dyDescent="0.25">
      <c r="F4987"/>
    </row>
    <row r="4988" spans="6:6" x14ac:dyDescent="0.25">
      <c r="F4988"/>
    </row>
    <row r="4989" spans="6:6" x14ac:dyDescent="0.25">
      <c r="F4989"/>
    </row>
    <row r="4990" spans="6:6" x14ac:dyDescent="0.25">
      <c r="F4990"/>
    </row>
    <row r="4991" spans="6:6" x14ac:dyDescent="0.25">
      <c r="F4991"/>
    </row>
    <row r="4992" spans="6:6" x14ac:dyDescent="0.25">
      <c r="F4992"/>
    </row>
    <row r="4993" spans="6:6" x14ac:dyDescent="0.25">
      <c r="F4993"/>
    </row>
    <row r="4994" spans="6:6" x14ac:dyDescent="0.25">
      <c r="F4994"/>
    </row>
    <row r="4995" spans="6:6" x14ac:dyDescent="0.25">
      <c r="F4995"/>
    </row>
    <row r="4996" spans="6:6" x14ac:dyDescent="0.25">
      <c r="F4996"/>
    </row>
    <row r="4997" spans="6:6" x14ac:dyDescent="0.25">
      <c r="F4997"/>
    </row>
    <row r="4998" spans="6:6" x14ac:dyDescent="0.25">
      <c r="F4998"/>
    </row>
    <row r="4999" spans="6:6" x14ac:dyDescent="0.25">
      <c r="F4999"/>
    </row>
    <row r="5000" spans="6:6" x14ac:dyDescent="0.25">
      <c r="F5000"/>
    </row>
    <row r="5001" spans="6:6" x14ac:dyDescent="0.25">
      <c r="F5001"/>
    </row>
    <row r="5002" spans="6:6" x14ac:dyDescent="0.25">
      <c r="F5002"/>
    </row>
    <row r="5003" spans="6:6" x14ac:dyDescent="0.25">
      <c r="F5003"/>
    </row>
    <row r="5004" spans="6:6" x14ac:dyDescent="0.25">
      <c r="F5004"/>
    </row>
    <row r="5005" spans="6:6" x14ac:dyDescent="0.25">
      <c r="F5005"/>
    </row>
    <row r="5006" spans="6:6" x14ac:dyDescent="0.25">
      <c r="F5006"/>
    </row>
    <row r="5007" spans="6:6" x14ac:dyDescent="0.25">
      <c r="F5007"/>
    </row>
    <row r="5008" spans="6:6" x14ac:dyDescent="0.25">
      <c r="F5008"/>
    </row>
    <row r="5009" spans="6:6" x14ac:dyDescent="0.25">
      <c r="F5009"/>
    </row>
    <row r="5010" spans="6:6" x14ac:dyDescent="0.25">
      <c r="F5010"/>
    </row>
    <row r="5011" spans="6:6" x14ac:dyDescent="0.25">
      <c r="F5011"/>
    </row>
    <row r="5012" spans="6:6" x14ac:dyDescent="0.25">
      <c r="F5012"/>
    </row>
    <row r="5013" spans="6:6" x14ac:dyDescent="0.25">
      <c r="F5013"/>
    </row>
    <row r="5014" spans="6:6" x14ac:dyDescent="0.25">
      <c r="F5014"/>
    </row>
    <row r="5015" spans="6:6" x14ac:dyDescent="0.25">
      <c r="F5015"/>
    </row>
    <row r="5016" spans="6:6" x14ac:dyDescent="0.25">
      <c r="F5016"/>
    </row>
    <row r="5017" spans="6:6" x14ac:dyDescent="0.25">
      <c r="F5017"/>
    </row>
    <row r="5018" spans="6:6" x14ac:dyDescent="0.25">
      <c r="F5018"/>
    </row>
    <row r="5019" spans="6:6" x14ac:dyDescent="0.25">
      <c r="F5019"/>
    </row>
    <row r="5020" spans="6:6" x14ac:dyDescent="0.25">
      <c r="F5020"/>
    </row>
    <row r="5021" spans="6:6" x14ac:dyDescent="0.25">
      <c r="F5021"/>
    </row>
    <row r="5022" spans="6:6" x14ac:dyDescent="0.25">
      <c r="F5022"/>
    </row>
    <row r="5023" spans="6:6" x14ac:dyDescent="0.25">
      <c r="F5023"/>
    </row>
    <row r="5024" spans="6:6" x14ac:dyDescent="0.25">
      <c r="F5024"/>
    </row>
    <row r="5025" spans="6:6" x14ac:dyDescent="0.25">
      <c r="F5025"/>
    </row>
    <row r="5026" spans="6:6" x14ac:dyDescent="0.25">
      <c r="F5026"/>
    </row>
    <row r="5027" spans="6:6" x14ac:dyDescent="0.25">
      <c r="F5027"/>
    </row>
    <row r="5028" spans="6:6" x14ac:dyDescent="0.25">
      <c r="F5028"/>
    </row>
    <row r="5029" spans="6:6" x14ac:dyDescent="0.25">
      <c r="F5029"/>
    </row>
    <row r="5030" spans="6:6" x14ac:dyDescent="0.25">
      <c r="F5030"/>
    </row>
    <row r="5031" spans="6:6" x14ac:dyDescent="0.25">
      <c r="F5031"/>
    </row>
    <row r="5032" spans="6:6" x14ac:dyDescent="0.25">
      <c r="F5032"/>
    </row>
    <row r="5033" spans="6:6" x14ac:dyDescent="0.25">
      <c r="F5033"/>
    </row>
    <row r="5034" spans="6:6" x14ac:dyDescent="0.25">
      <c r="F5034"/>
    </row>
    <row r="5035" spans="6:6" x14ac:dyDescent="0.25">
      <c r="F5035"/>
    </row>
    <row r="5036" spans="6:6" x14ac:dyDescent="0.25">
      <c r="F5036"/>
    </row>
    <row r="5037" spans="6:6" x14ac:dyDescent="0.25">
      <c r="F5037"/>
    </row>
    <row r="5038" spans="6:6" x14ac:dyDescent="0.25">
      <c r="F5038"/>
    </row>
    <row r="5039" spans="6:6" x14ac:dyDescent="0.25">
      <c r="F5039"/>
    </row>
    <row r="5040" spans="6:6" x14ac:dyDescent="0.25">
      <c r="F5040"/>
    </row>
    <row r="5041" spans="6:6" x14ac:dyDescent="0.25">
      <c r="F5041"/>
    </row>
    <row r="5042" spans="6:6" x14ac:dyDescent="0.25">
      <c r="F5042"/>
    </row>
    <row r="5043" spans="6:6" x14ac:dyDescent="0.25">
      <c r="F5043"/>
    </row>
    <row r="5044" spans="6:6" x14ac:dyDescent="0.25">
      <c r="F5044"/>
    </row>
    <row r="5045" spans="6:6" x14ac:dyDescent="0.25">
      <c r="F5045"/>
    </row>
    <row r="5046" spans="6:6" x14ac:dyDescent="0.25">
      <c r="F5046"/>
    </row>
    <row r="5047" spans="6:6" x14ac:dyDescent="0.25">
      <c r="F5047"/>
    </row>
    <row r="5048" spans="6:6" x14ac:dyDescent="0.25">
      <c r="F5048"/>
    </row>
    <row r="5049" spans="6:6" x14ac:dyDescent="0.25">
      <c r="F5049"/>
    </row>
    <row r="5050" spans="6:6" x14ac:dyDescent="0.25">
      <c r="F5050"/>
    </row>
    <row r="5051" spans="6:6" x14ac:dyDescent="0.25">
      <c r="F5051"/>
    </row>
    <row r="5052" spans="6:6" x14ac:dyDescent="0.25">
      <c r="F5052"/>
    </row>
    <row r="5053" spans="6:6" x14ac:dyDescent="0.25">
      <c r="F5053"/>
    </row>
    <row r="5054" spans="6:6" x14ac:dyDescent="0.25">
      <c r="F5054"/>
    </row>
    <row r="5055" spans="6:6" x14ac:dyDescent="0.25">
      <c r="F5055"/>
    </row>
    <row r="5056" spans="6:6" x14ac:dyDescent="0.25">
      <c r="F5056"/>
    </row>
    <row r="5057" spans="6:6" x14ac:dyDescent="0.25">
      <c r="F5057"/>
    </row>
    <row r="5058" spans="6:6" x14ac:dyDescent="0.25">
      <c r="F5058"/>
    </row>
    <row r="5059" spans="6:6" x14ac:dyDescent="0.25">
      <c r="F5059"/>
    </row>
    <row r="5060" spans="6:6" x14ac:dyDescent="0.25">
      <c r="F5060"/>
    </row>
    <row r="5061" spans="6:6" x14ac:dyDescent="0.25">
      <c r="F5061"/>
    </row>
    <row r="5062" spans="6:6" x14ac:dyDescent="0.25">
      <c r="F5062"/>
    </row>
    <row r="5063" spans="6:6" x14ac:dyDescent="0.25">
      <c r="F5063"/>
    </row>
    <row r="5064" spans="6:6" x14ac:dyDescent="0.25">
      <c r="F5064"/>
    </row>
    <row r="5065" spans="6:6" x14ac:dyDescent="0.25">
      <c r="F5065"/>
    </row>
    <row r="5066" spans="6:6" x14ac:dyDescent="0.25">
      <c r="F5066"/>
    </row>
    <row r="5067" spans="6:6" x14ac:dyDescent="0.25">
      <c r="F5067"/>
    </row>
    <row r="5068" spans="6:6" x14ac:dyDescent="0.25">
      <c r="F5068"/>
    </row>
    <row r="5069" spans="6:6" x14ac:dyDescent="0.25">
      <c r="F5069"/>
    </row>
    <row r="5070" spans="6:6" x14ac:dyDescent="0.25">
      <c r="F5070"/>
    </row>
    <row r="5071" spans="6:6" x14ac:dyDescent="0.25">
      <c r="F5071"/>
    </row>
    <row r="5072" spans="6:6" x14ac:dyDescent="0.25">
      <c r="F5072"/>
    </row>
    <row r="5073" spans="6:6" x14ac:dyDescent="0.25">
      <c r="F5073"/>
    </row>
    <row r="5074" spans="6:6" x14ac:dyDescent="0.25">
      <c r="F5074"/>
    </row>
    <row r="5075" spans="6:6" x14ac:dyDescent="0.25">
      <c r="F5075"/>
    </row>
    <row r="5076" spans="6:6" x14ac:dyDescent="0.25">
      <c r="F5076"/>
    </row>
    <row r="5077" spans="6:6" x14ac:dyDescent="0.25">
      <c r="F5077"/>
    </row>
    <row r="5078" spans="6:6" x14ac:dyDescent="0.25">
      <c r="F5078"/>
    </row>
    <row r="5079" spans="6:6" x14ac:dyDescent="0.25">
      <c r="F5079"/>
    </row>
    <row r="5080" spans="6:6" x14ac:dyDescent="0.25">
      <c r="F5080"/>
    </row>
    <row r="5081" spans="6:6" x14ac:dyDescent="0.25">
      <c r="F5081"/>
    </row>
    <row r="5082" spans="6:6" x14ac:dyDescent="0.25">
      <c r="F5082"/>
    </row>
    <row r="5083" spans="6:6" x14ac:dyDescent="0.25">
      <c r="F5083"/>
    </row>
    <row r="5084" spans="6:6" x14ac:dyDescent="0.25">
      <c r="F5084"/>
    </row>
    <row r="5085" spans="6:6" x14ac:dyDescent="0.25">
      <c r="F5085"/>
    </row>
    <row r="5086" spans="6:6" x14ac:dyDescent="0.25">
      <c r="F5086"/>
    </row>
    <row r="5087" spans="6:6" x14ac:dyDescent="0.25">
      <c r="F5087"/>
    </row>
    <row r="5088" spans="6:6" x14ac:dyDescent="0.25">
      <c r="F5088"/>
    </row>
    <row r="5089" spans="6:6" x14ac:dyDescent="0.25">
      <c r="F5089"/>
    </row>
    <row r="5090" spans="6:6" x14ac:dyDescent="0.25">
      <c r="F5090"/>
    </row>
    <row r="5091" spans="6:6" x14ac:dyDescent="0.25">
      <c r="F5091"/>
    </row>
    <row r="5092" spans="6:6" x14ac:dyDescent="0.25">
      <c r="F5092"/>
    </row>
    <row r="5093" spans="6:6" x14ac:dyDescent="0.25">
      <c r="F5093"/>
    </row>
    <row r="5094" spans="6:6" x14ac:dyDescent="0.25">
      <c r="F5094"/>
    </row>
    <row r="5095" spans="6:6" x14ac:dyDescent="0.25">
      <c r="F5095"/>
    </row>
    <row r="5096" spans="6:6" x14ac:dyDescent="0.25">
      <c r="F5096"/>
    </row>
    <row r="5097" spans="6:6" x14ac:dyDescent="0.25">
      <c r="F5097"/>
    </row>
    <row r="5098" spans="6:6" x14ac:dyDescent="0.25">
      <c r="F5098"/>
    </row>
    <row r="5099" spans="6:6" x14ac:dyDescent="0.25">
      <c r="F5099"/>
    </row>
    <row r="5100" spans="6:6" x14ac:dyDescent="0.25">
      <c r="F5100"/>
    </row>
    <row r="5101" spans="6:6" x14ac:dyDescent="0.25">
      <c r="F5101"/>
    </row>
    <row r="5102" spans="6:6" x14ac:dyDescent="0.25">
      <c r="F5102"/>
    </row>
    <row r="5103" spans="6:6" x14ac:dyDescent="0.25">
      <c r="F5103"/>
    </row>
    <row r="5104" spans="6:6" x14ac:dyDescent="0.25">
      <c r="F5104"/>
    </row>
    <row r="5105" spans="6:6" x14ac:dyDescent="0.25">
      <c r="F5105"/>
    </row>
    <row r="5106" spans="6:6" x14ac:dyDescent="0.25">
      <c r="F5106"/>
    </row>
    <row r="5107" spans="6:6" x14ac:dyDescent="0.25">
      <c r="F5107"/>
    </row>
    <row r="5108" spans="6:6" x14ac:dyDescent="0.25">
      <c r="F5108"/>
    </row>
    <row r="5109" spans="6:6" x14ac:dyDescent="0.25">
      <c r="F5109"/>
    </row>
    <row r="5110" spans="6:6" x14ac:dyDescent="0.25">
      <c r="F5110"/>
    </row>
    <row r="5111" spans="6:6" x14ac:dyDescent="0.25">
      <c r="F5111"/>
    </row>
    <row r="5112" spans="6:6" x14ac:dyDescent="0.25">
      <c r="F5112"/>
    </row>
    <row r="5113" spans="6:6" x14ac:dyDescent="0.25">
      <c r="F5113"/>
    </row>
    <row r="5114" spans="6:6" x14ac:dyDescent="0.25">
      <c r="F5114"/>
    </row>
    <row r="5115" spans="6:6" x14ac:dyDescent="0.25">
      <c r="F5115"/>
    </row>
    <row r="5116" spans="6:6" x14ac:dyDescent="0.25">
      <c r="F5116"/>
    </row>
    <row r="5117" spans="6:6" x14ac:dyDescent="0.25">
      <c r="F5117"/>
    </row>
    <row r="5118" spans="6:6" x14ac:dyDescent="0.25">
      <c r="F5118"/>
    </row>
    <row r="5119" spans="6:6" x14ac:dyDescent="0.25">
      <c r="F5119"/>
    </row>
    <row r="5120" spans="6:6" x14ac:dyDescent="0.25">
      <c r="F5120"/>
    </row>
    <row r="5121" spans="6:6" x14ac:dyDescent="0.25">
      <c r="F5121"/>
    </row>
    <row r="5122" spans="6:6" x14ac:dyDescent="0.25">
      <c r="F5122"/>
    </row>
    <row r="5123" spans="6:6" x14ac:dyDescent="0.25">
      <c r="F5123"/>
    </row>
    <row r="5124" spans="6:6" x14ac:dyDescent="0.25">
      <c r="F5124"/>
    </row>
    <row r="5125" spans="6:6" x14ac:dyDescent="0.25">
      <c r="F5125"/>
    </row>
    <row r="5126" spans="6:6" x14ac:dyDescent="0.25">
      <c r="F5126"/>
    </row>
    <row r="5127" spans="6:6" x14ac:dyDescent="0.25">
      <c r="F5127"/>
    </row>
    <row r="5128" spans="6:6" x14ac:dyDescent="0.25">
      <c r="F5128"/>
    </row>
    <row r="5129" spans="6:6" x14ac:dyDescent="0.25">
      <c r="F5129"/>
    </row>
    <row r="5130" spans="6:6" x14ac:dyDescent="0.25">
      <c r="F5130"/>
    </row>
    <row r="5131" spans="6:6" x14ac:dyDescent="0.25">
      <c r="F5131"/>
    </row>
    <row r="5132" spans="6:6" x14ac:dyDescent="0.25">
      <c r="F5132"/>
    </row>
    <row r="5133" spans="6:6" x14ac:dyDescent="0.25">
      <c r="F5133"/>
    </row>
    <row r="5134" spans="6:6" x14ac:dyDescent="0.25">
      <c r="F5134"/>
    </row>
    <row r="5135" spans="6:6" x14ac:dyDescent="0.25">
      <c r="F5135"/>
    </row>
    <row r="5136" spans="6:6" x14ac:dyDescent="0.25">
      <c r="F5136"/>
    </row>
    <row r="5137" spans="6:6" x14ac:dyDescent="0.25">
      <c r="F5137"/>
    </row>
    <row r="5138" spans="6:6" x14ac:dyDescent="0.25">
      <c r="F5138"/>
    </row>
    <row r="5139" spans="6:6" x14ac:dyDescent="0.25">
      <c r="F5139"/>
    </row>
    <row r="5140" spans="6:6" x14ac:dyDescent="0.25">
      <c r="F5140"/>
    </row>
    <row r="5141" spans="6:6" x14ac:dyDescent="0.25">
      <c r="F5141"/>
    </row>
    <row r="5142" spans="6:6" x14ac:dyDescent="0.25">
      <c r="F5142"/>
    </row>
    <row r="5143" spans="6:6" x14ac:dyDescent="0.25">
      <c r="F5143"/>
    </row>
    <row r="5144" spans="6:6" x14ac:dyDescent="0.25">
      <c r="F5144"/>
    </row>
    <row r="5145" spans="6:6" x14ac:dyDescent="0.25">
      <c r="F5145"/>
    </row>
    <row r="5146" spans="6:6" x14ac:dyDescent="0.25">
      <c r="F5146"/>
    </row>
    <row r="5147" spans="6:6" x14ac:dyDescent="0.25">
      <c r="F5147"/>
    </row>
    <row r="5148" spans="6:6" x14ac:dyDescent="0.25">
      <c r="F5148"/>
    </row>
    <row r="5149" spans="6:6" x14ac:dyDescent="0.25">
      <c r="F5149"/>
    </row>
    <row r="5150" spans="6:6" x14ac:dyDescent="0.25">
      <c r="F5150"/>
    </row>
    <row r="5151" spans="6:6" x14ac:dyDescent="0.25">
      <c r="F5151"/>
    </row>
    <row r="5152" spans="6:6" x14ac:dyDescent="0.25">
      <c r="F5152"/>
    </row>
    <row r="5153" spans="6:6" x14ac:dyDescent="0.25">
      <c r="F5153"/>
    </row>
    <row r="5154" spans="6:6" x14ac:dyDescent="0.25">
      <c r="F5154"/>
    </row>
    <row r="5155" spans="6:6" x14ac:dyDescent="0.25">
      <c r="F5155"/>
    </row>
    <row r="5156" spans="6:6" x14ac:dyDescent="0.25">
      <c r="F5156"/>
    </row>
    <row r="5157" spans="6:6" x14ac:dyDescent="0.25">
      <c r="F5157"/>
    </row>
    <row r="5158" spans="6:6" x14ac:dyDescent="0.25">
      <c r="F5158"/>
    </row>
    <row r="5159" spans="6:6" x14ac:dyDescent="0.25">
      <c r="F5159"/>
    </row>
    <row r="5160" spans="6:6" x14ac:dyDescent="0.25">
      <c r="F5160"/>
    </row>
    <row r="5161" spans="6:6" x14ac:dyDescent="0.25">
      <c r="F5161"/>
    </row>
    <row r="5162" spans="6:6" x14ac:dyDescent="0.25">
      <c r="F5162"/>
    </row>
    <row r="5163" spans="6:6" x14ac:dyDescent="0.25">
      <c r="F5163"/>
    </row>
    <row r="5164" spans="6:6" x14ac:dyDescent="0.25">
      <c r="F5164"/>
    </row>
    <row r="5165" spans="6:6" x14ac:dyDescent="0.25">
      <c r="F5165"/>
    </row>
    <row r="5166" spans="6:6" x14ac:dyDescent="0.25">
      <c r="F5166"/>
    </row>
    <row r="5167" spans="6:6" x14ac:dyDescent="0.25">
      <c r="F5167"/>
    </row>
    <row r="5168" spans="6:6" x14ac:dyDescent="0.25">
      <c r="F5168"/>
    </row>
    <row r="5169" spans="6:6" x14ac:dyDescent="0.25">
      <c r="F5169"/>
    </row>
    <row r="5170" spans="6:6" x14ac:dyDescent="0.25">
      <c r="F5170"/>
    </row>
    <row r="5171" spans="6:6" x14ac:dyDescent="0.25">
      <c r="F5171"/>
    </row>
    <row r="5172" spans="6:6" x14ac:dyDescent="0.25">
      <c r="F5172"/>
    </row>
    <row r="5173" spans="6:6" x14ac:dyDescent="0.25">
      <c r="F5173"/>
    </row>
    <row r="5174" spans="6:6" x14ac:dyDescent="0.25">
      <c r="F5174"/>
    </row>
    <row r="5175" spans="6:6" x14ac:dyDescent="0.25">
      <c r="F5175"/>
    </row>
    <row r="5176" spans="6:6" x14ac:dyDescent="0.25">
      <c r="F5176"/>
    </row>
    <row r="5177" spans="6:6" x14ac:dyDescent="0.25">
      <c r="F5177"/>
    </row>
    <row r="5178" spans="6:6" x14ac:dyDescent="0.25">
      <c r="F5178"/>
    </row>
    <row r="5179" spans="6:6" x14ac:dyDescent="0.25">
      <c r="F5179"/>
    </row>
    <row r="5180" spans="6:6" x14ac:dyDescent="0.25">
      <c r="F5180"/>
    </row>
    <row r="5181" spans="6:6" x14ac:dyDescent="0.25">
      <c r="F5181"/>
    </row>
    <row r="5182" spans="6:6" x14ac:dyDescent="0.25">
      <c r="F5182"/>
    </row>
    <row r="5183" spans="6:6" x14ac:dyDescent="0.25">
      <c r="F5183"/>
    </row>
    <row r="5184" spans="6:6" x14ac:dyDescent="0.25">
      <c r="F5184"/>
    </row>
    <row r="5185" spans="6:6" x14ac:dyDescent="0.25">
      <c r="F5185"/>
    </row>
    <row r="5186" spans="6:6" x14ac:dyDescent="0.25">
      <c r="F5186"/>
    </row>
    <row r="5187" spans="6:6" x14ac:dyDescent="0.25">
      <c r="F5187"/>
    </row>
    <row r="5188" spans="6:6" x14ac:dyDescent="0.25">
      <c r="F5188"/>
    </row>
    <row r="5189" spans="6:6" x14ac:dyDescent="0.25">
      <c r="F5189"/>
    </row>
    <row r="5190" spans="6:6" x14ac:dyDescent="0.25">
      <c r="F5190"/>
    </row>
    <row r="5191" spans="6:6" x14ac:dyDescent="0.25">
      <c r="F5191"/>
    </row>
    <row r="5192" spans="6:6" x14ac:dyDescent="0.25">
      <c r="F5192"/>
    </row>
    <row r="5193" spans="6:6" x14ac:dyDescent="0.25">
      <c r="F5193"/>
    </row>
    <row r="5194" spans="6:6" x14ac:dyDescent="0.25">
      <c r="F5194"/>
    </row>
    <row r="5195" spans="6:6" x14ac:dyDescent="0.25">
      <c r="F5195"/>
    </row>
    <row r="5196" spans="6:6" x14ac:dyDescent="0.25">
      <c r="F5196"/>
    </row>
    <row r="5197" spans="6:6" x14ac:dyDescent="0.25">
      <c r="F5197"/>
    </row>
    <row r="5198" spans="6:6" x14ac:dyDescent="0.25">
      <c r="F5198"/>
    </row>
    <row r="5199" spans="6:6" x14ac:dyDescent="0.25">
      <c r="F5199"/>
    </row>
    <row r="5200" spans="6:6" x14ac:dyDescent="0.25">
      <c r="F5200"/>
    </row>
    <row r="5201" spans="6:6" x14ac:dyDescent="0.25">
      <c r="F5201"/>
    </row>
    <row r="5202" spans="6:6" x14ac:dyDescent="0.25">
      <c r="F5202"/>
    </row>
    <row r="5203" spans="6:6" x14ac:dyDescent="0.25">
      <c r="F5203"/>
    </row>
    <row r="5204" spans="6:6" x14ac:dyDescent="0.25">
      <c r="F5204"/>
    </row>
    <row r="5205" spans="6:6" x14ac:dyDescent="0.25">
      <c r="F5205"/>
    </row>
    <row r="5206" spans="6:6" x14ac:dyDescent="0.25">
      <c r="F5206"/>
    </row>
    <row r="5207" spans="6:6" x14ac:dyDescent="0.25">
      <c r="F5207"/>
    </row>
    <row r="5208" spans="6:6" x14ac:dyDescent="0.25">
      <c r="F5208"/>
    </row>
    <row r="5209" spans="6:6" x14ac:dyDescent="0.25">
      <c r="F5209"/>
    </row>
    <row r="5210" spans="6:6" x14ac:dyDescent="0.25">
      <c r="F5210"/>
    </row>
    <row r="5211" spans="6:6" x14ac:dyDescent="0.25">
      <c r="F5211"/>
    </row>
    <row r="5212" spans="6:6" x14ac:dyDescent="0.25">
      <c r="F5212"/>
    </row>
    <row r="5213" spans="6:6" x14ac:dyDescent="0.25">
      <c r="F5213"/>
    </row>
    <row r="5214" spans="6:6" x14ac:dyDescent="0.25">
      <c r="F5214"/>
    </row>
    <row r="5215" spans="6:6" x14ac:dyDescent="0.25">
      <c r="F5215"/>
    </row>
    <row r="5216" spans="6:6" x14ac:dyDescent="0.25">
      <c r="F5216"/>
    </row>
    <row r="5217" spans="6:6" x14ac:dyDescent="0.25">
      <c r="F5217"/>
    </row>
    <row r="5218" spans="6:6" x14ac:dyDescent="0.25">
      <c r="F5218"/>
    </row>
    <row r="5219" spans="6:6" x14ac:dyDescent="0.25">
      <c r="F5219"/>
    </row>
    <row r="5220" spans="6:6" x14ac:dyDescent="0.25">
      <c r="F5220"/>
    </row>
    <row r="5221" spans="6:6" x14ac:dyDescent="0.25">
      <c r="F5221"/>
    </row>
    <row r="5222" spans="6:6" x14ac:dyDescent="0.25">
      <c r="F5222"/>
    </row>
    <row r="5223" spans="6:6" x14ac:dyDescent="0.25">
      <c r="F5223"/>
    </row>
    <row r="5224" spans="6:6" x14ac:dyDescent="0.25">
      <c r="F5224"/>
    </row>
    <row r="5225" spans="6:6" x14ac:dyDescent="0.25">
      <c r="F5225"/>
    </row>
    <row r="5226" spans="6:6" x14ac:dyDescent="0.25">
      <c r="F5226"/>
    </row>
    <row r="5227" spans="6:6" x14ac:dyDescent="0.25">
      <c r="F5227"/>
    </row>
    <row r="5228" spans="6:6" x14ac:dyDescent="0.25">
      <c r="F5228"/>
    </row>
    <row r="5229" spans="6:6" x14ac:dyDescent="0.25">
      <c r="F5229"/>
    </row>
    <row r="5230" spans="6:6" x14ac:dyDescent="0.25">
      <c r="F5230"/>
    </row>
    <row r="5231" spans="6:6" x14ac:dyDescent="0.25">
      <c r="F5231"/>
    </row>
    <row r="5232" spans="6:6" x14ac:dyDescent="0.25">
      <c r="F5232"/>
    </row>
    <row r="5233" spans="6:6" x14ac:dyDescent="0.25">
      <c r="F5233"/>
    </row>
    <row r="5234" spans="6:6" x14ac:dyDescent="0.25">
      <c r="F5234"/>
    </row>
    <row r="5235" spans="6:6" x14ac:dyDescent="0.25">
      <c r="F5235"/>
    </row>
    <row r="5236" spans="6:6" x14ac:dyDescent="0.25">
      <c r="F5236"/>
    </row>
    <row r="5237" spans="6:6" x14ac:dyDescent="0.25">
      <c r="F5237"/>
    </row>
    <row r="5238" spans="6:6" x14ac:dyDescent="0.25">
      <c r="F5238"/>
    </row>
    <row r="5239" spans="6:6" x14ac:dyDescent="0.25">
      <c r="F5239"/>
    </row>
    <row r="5240" spans="6:6" x14ac:dyDescent="0.25">
      <c r="F5240"/>
    </row>
    <row r="5241" spans="6:6" x14ac:dyDescent="0.25">
      <c r="F5241"/>
    </row>
    <row r="5242" spans="6:6" x14ac:dyDescent="0.25">
      <c r="F5242"/>
    </row>
    <row r="5243" spans="6:6" x14ac:dyDescent="0.25">
      <c r="F5243"/>
    </row>
    <row r="5244" spans="6:6" x14ac:dyDescent="0.25">
      <c r="F5244"/>
    </row>
    <row r="5245" spans="6:6" x14ac:dyDescent="0.25">
      <c r="F5245"/>
    </row>
    <row r="5246" spans="6:6" x14ac:dyDescent="0.25">
      <c r="F5246"/>
    </row>
    <row r="5247" spans="6:6" x14ac:dyDescent="0.25">
      <c r="F5247"/>
    </row>
    <row r="5248" spans="6:6" x14ac:dyDescent="0.25">
      <c r="F5248"/>
    </row>
    <row r="5249" spans="6:6" x14ac:dyDescent="0.25">
      <c r="F5249"/>
    </row>
    <row r="5250" spans="6:6" x14ac:dyDescent="0.25">
      <c r="F5250"/>
    </row>
    <row r="5251" spans="6:6" x14ac:dyDescent="0.25">
      <c r="F5251"/>
    </row>
    <row r="5252" spans="6:6" x14ac:dyDescent="0.25">
      <c r="F5252"/>
    </row>
    <row r="5253" spans="6:6" x14ac:dyDescent="0.25">
      <c r="F5253"/>
    </row>
    <row r="5254" spans="6:6" x14ac:dyDescent="0.25">
      <c r="F5254"/>
    </row>
    <row r="5255" spans="6:6" x14ac:dyDescent="0.25">
      <c r="F5255"/>
    </row>
    <row r="5256" spans="6:6" x14ac:dyDescent="0.25">
      <c r="F5256"/>
    </row>
    <row r="5257" spans="6:6" x14ac:dyDescent="0.25">
      <c r="F5257"/>
    </row>
    <row r="5258" spans="6:6" x14ac:dyDescent="0.25">
      <c r="F5258"/>
    </row>
    <row r="5259" spans="6:6" x14ac:dyDescent="0.25">
      <c r="F5259"/>
    </row>
    <row r="5260" spans="6:6" x14ac:dyDescent="0.25">
      <c r="F5260"/>
    </row>
    <row r="5261" spans="6:6" x14ac:dyDescent="0.25">
      <c r="F5261"/>
    </row>
    <row r="5262" spans="6:6" x14ac:dyDescent="0.25">
      <c r="F5262"/>
    </row>
    <row r="5263" spans="6:6" x14ac:dyDescent="0.25">
      <c r="F5263"/>
    </row>
    <row r="5264" spans="6:6" x14ac:dyDescent="0.25">
      <c r="F5264"/>
    </row>
    <row r="5265" spans="6:6" x14ac:dyDescent="0.25">
      <c r="F5265"/>
    </row>
    <row r="5266" spans="6:6" x14ac:dyDescent="0.25">
      <c r="F5266"/>
    </row>
    <row r="5267" spans="6:6" x14ac:dyDescent="0.25">
      <c r="F5267"/>
    </row>
    <row r="5268" spans="6:6" x14ac:dyDescent="0.25">
      <c r="F5268"/>
    </row>
    <row r="5269" spans="6:6" x14ac:dyDescent="0.25">
      <c r="F5269"/>
    </row>
    <row r="5270" spans="6:6" x14ac:dyDescent="0.25">
      <c r="F5270"/>
    </row>
    <row r="5271" spans="6:6" x14ac:dyDescent="0.25">
      <c r="F5271"/>
    </row>
    <row r="5272" spans="6:6" x14ac:dyDescent="0.25">
      <c r="F5272"/>
    </row>
    <row r="5273" spans="6:6" x14ac:dyDescent="0.25">
      <c r="F5273"/>
    </row>
    <row r="5274" spans="6:6" x14ac:dyDescent="0.25">
      <c r="F5274"/>
    </row>
    <row r="5275" spans="6:6" x14ac:dyDescent="0.25">
      <c r="F5275"/>
    </row>
    <row r="5276" spans="6:6" x14ac:dyDescent="0.25">
      <c r="F5276"/>
    </row>
    <row r="5277" spans="6:6" x14ac:dyDescent="0.25">
      <c r="F5277"/>
    </row>
    <row r="5278" spans="6:6" x14ac:dyDescent="0.25">
      <c r="F5278"/>
    </row>
    <row r="5279" spans="6:6" x14ac:dyDescent="0.25">
      <c r="F5279"/>
    </row>
    <row r="5280" spans="6:6" x14ac:dyDescent="0.25">
      <c r="F5280"/>
    </row>
    <row r="5281" spans="6:6" x14ac:dyDescent="0.25">
      <c r="F5281"/>
    </row>
    <row r="5282" spans="6:6" x14ac:dyDescent="0.25">
      <c r="F5282"/>
    </row>
    <row r="5283" spans="6:6" x14ac:dyDescent="0.25">
      <c r="F5283"/>
    </row>
    <row r="5284" spans="6:6" x14ac:dyDescent="0.25">
      <c r="F5284"/>
    </row>
    <row r="5285" spans="6:6" x14ac:dyDescent="0.25">
      <c r="F5285"/>
    </row>
    <row r="5286" spans="6:6" x14ac:dyDescent="0.25">
      <c r="F5286"/>
    </row>
    <row r="5287" spans="6:6" x14ac:dyDescent="0.25">
      <c r="F5287"/>
    </row>
    <row r="5288" spans="6:6" x14ac:dyDescent="0.25">
      <c r="F5288"/>
    </row>
    <row r="5289" spans="6:6" x14ac:dyDescent="0.25">
      <c r="F5289"/>
    </row>
    <row r="5290" spans="6:6" x14ac:dyDescent="0.25">
      <c r="F5290"/>
    </row>
    <row r="5291" spans="6:6" x14ac:dyDescent="0.25">
      <c r="F5291"/>
    </row>
    <row r="5292" spans="6:6" x14ac:dyDescent="0.25">
      <c r="F5292"/>
    </row>
    <row r="5293" spans="6:6" x14ac:dyDescent="0.25">
      <c r="F5293"/>
    </row>
    <row r="5294" spans="6:6" x14ac:dyDescent="0.25">
      <c r="F5294"/>
    </row>
    <row r="5295" spans="6:6" x14ac:dyDescent="0.25">
      <c r="F5295"/>
    </row>
    <row r="5296" spans="6:6" x14ac:dyDescent="0.25">
      <c r="F5296"/>
    </row>
    <row r="5297" spans="6:6" x14ac:dyDescent="0.25">
      <c r="F5297"/>
    </row>
    <row r="5298" spans="6:6" x14ac:dyDescent="0.25">
      <c r="F5298"/>
    </row>
    <row r="5299" spans="6:6" x14ac:dyDescent="0.25">
      <c r="F5299"/>
    </row>
    <row r="5300" spans="6:6" x14ac:dyDescent="0.25">
      <c r="F5300"/>
    </row>
    <row r="5301" spans="6:6" x14ac:dyDescent="0.25">
      <c r="F5301"/>
    </row>
    <row r="5302" spans="6:6" x14ac:dyDescent="0.25">
      <c r="F5302"/>
    </row>
    <row r="5303" spans="6:6" x14ac:dyDescent="0.25">
      <c r="F5303"/>
    </row>
    <row r="5304" spans="6:6" x14ac:dyDescent="0.25">
      <c r="F5304"/>
    </row>
    <row r="5305" spans="6:6" x14ac:dyDescent="0.25">
      <c r="F5305"/>
    </row>
    <row r="5306" spans="6:6" x14ac:dyDescent="0.25">
      <c r="F5306"/>
    </row>
    <row r="5307" spans="6:6" x14ac:dyDescent="0.25">
      <c r="F5307"/>
    </row>
    <row r="5308" spans="6:6" x14ac:dyDescent="0.25">
      <c r="F5308"/>
    </row>
    <row r="5309" spans="6:6" x14ac:dyDescent="0.25">
      <c r="F5309"/>
    </row>
    <row r="5310" spans="6:6" x14ac:dyDescent="0.25">
      <c r="F5310"/>
    </row>
    <row r="5311" spans="6:6" x14ac:dyDescent="0.25">
      <c r="F5311"/>
    </row>
    <row r="5312" spans="6:6" x14ac:dyDescent="0.25">
      <c r="F5312"/>
    </row>
    <row r="5313" spans="6:6" x14ac:dyDescent="0.25">
      <c r="F5313"/>
    </row>
    <row r="5314" spans="6:6" x14ac:dyDescent="0.25">
      <c r="F5314"/>
    </row>
    <row r="5315" spans="6:6" x14ac:dyDescent="0.25">
      <c r="F5315"/>
    </row>
    <row r="5316" spans="6:6" x14ac:dyDescent="0.25">
      <c r="F5316"/>
    </row>
    <row r="5317" spans="6:6" x14ac:dyDescent="0.25">
      <c r="F5317"/>
    </row>
    <row r="5318" spans="6:6" x14ac:dyDescent="0.25">
      <c r="F5318"/>
    </row>
    <row r="5319" spans="6:6" x14ac:dyDescent="0.25">
      <c r="F5319"/>
    </row>
    <row r="5320" spans="6:6" x14ac:dyDescent="0.25">
      <c r="F5320"/>
    </row>
    <row r="5321" spans="6:6" x14ac:dyDescent="0.25">
      <c r="F5321"/>
    </row>
    <row r="5322" spans="6:6" x14ac:dyDescent="0.25">
      <c r="F5322"/>
    </row>
    <row r="5323" spans="6:6" x14ac:dyDescent="0.25">
      <c r="F5323"/>
    </row>
    <row r="5324" spans="6:6" x14ac:dyDescent="0.25">
      <c r="F5324"/>
    </row>
    <row r="5325" spans="6:6" x14ac:dyDescent="0.25">
      <c r="F5325"/>
    </row>
    <row r="5326" spans="6:6" x14ac:dyDescent="0.25">
      <c r="F5326"/>
    </row>
    <row r="5327" spans="6:6" x14ac:dyDescent="0.25">
      <c r="F5327"/>
    </row>
    <row r="5328" spans="6:6" x14ac:dyDescent="0.25">
      <c r="F5328"/>
    </row>
    <row r="5329" spans="6:6" x14ac:dyDescent="0.25">
      <c r="F5329"/>
    </row>
    <row r="5330" spans="6:6" x14ac:dyDescent="0.25">
      <c r="F5330"/>
    </row>
    <row r="5331" spans="6:6" x14ac:dyDescent="0.25">
      <c r="F5331"/>
    </row>
    <row r="5332" spans="6:6" x14ac:dyDescent="0.25">
      <c r="F5332"/>
    </row>
    <row r="5333" spans="6:6" x14ac:dyDescent="0.25">
      <c r="F5333"/>
    </row>
    <row r="5334" spans="6:6" x14ac:dyDescent="0.25">
      <c r="F5334"/>
    </row>
    <row r="5335" spans="6:6" x14ac:dyDescent="0.25">
      <c r="F5335"/>
    </row>
    <row r="5336" spans="6:6" x14ac:dyDescent="0.25">
      <c r="F5336"/>
    </row>
    <row r="5337" spans="6:6" x14ac:dyDescent="0.25">
      <c r="F5337"/>
    </row>
    <row r="5338" spans="6:6" x14ac:dyDescent="0.25">
      <c r="F5338"/>
    </row>
    <row r="5339" spans="6:6" x14ac:dyDescent="0.25">
      <c r="F5339"/>
    </row>
    <row r="5340" spans="6:6" x14ac:dyDescent="0.25">
      <c r="F5340"/>
    </row>
    <row r="5341" spans="6:6" x14ac:dyDescent="0.25">
      <c r="F5341"/>
    </row>
    <row r="5342" spans="6:6" x14ac:dyDescent="0.25">
      <c r="F5342"/>
    </row>
    <row r="5343" spans="6:6" x14ac:dyDescent="0.25">
      <c r="F5343"/>
    </row>
    <row r="5344" spans="6:6" x14ac:dyDescent="0.25">
      <c r="F5344"/>
    </row>
    <row r="5345" spans="6:6" x14ac:dyDescent="0.25">
      <c r="F5345"/>
    </row>
    <row r="5346" spans="6:6" x14ac:dyDescent="0.25">
      <c r="F5346"/>
    </row>
    <row r="5347" spans="6:6" x14ac:dyDescent="0.25">
      <c r="F5347"/>
    </row>
    <row r="5348" spans="6:6" x14ac:dyDescent="0.25">
      <c r="F5348"/>
    </row>
    <row r="5349" spans="6:6" x14ac:dyDescent="0.25">
      <c r="F5349"/>
    </row>
    <row r="5350" spans="6:6" x14ac:dyDescent="0.25">
      <c r="F5350"/>
    </row>
    <row r="5351" spans="6:6" x14ac:dyDescent="0.25">
      <c r="F5351"/>
    </row>
    <row r="5352" spans="6:6" x14ac:dyDescent="0.25">
      <c r="F5352"/>
    </row>
    <row r="5353" spans="6:6" x14ac:dyDescent="0.25">
      <c r="F5353"/>
    </row>
    <row r="5354" spans="6:6" x14ac:dyDescent="0.25">
      <c r="F5354"/>
    </row>
    <row r="5355" spans="6:6" x14ac:dyDescent="0.25">
      <c r="F5355"/>
    </row>
    <row r="5356" spans="6:6" x14ac:dyDescent="0.25">
      <c r="F5356"/>
    </row>
    <row r="5357" spans="6:6" x14ac:dyDescent="0.25">
      <c r="F5357"/>
    </row>
    <row r="5358" spans="6:6" x14ac:dyDescent="0.25">
      <c r="F5358"/>
    </row>
    <row r="5359" spans="6:6" x14ac:dyDescent="0.25">
      <c r="F5359"/>
    </row>
    <row r="5360" spans="6:6" x14ac:dyDescent="0.25">
      <c r="F5360"/>
    </row>
    <row r="5361" spans="6:6" x14ac:dyDescent="0.25">
      <c r="F5361"/>
    </row>
    <row r="5362" spans="6:6" x14ac:dyDescent="0.25">
      <c r="F5362"/>
    </row>
    <row r="5363" spans="6:6" x14ac:dyDescent="0.25">
      <c r="F5363"/>
    </row>
    <row r="5364" spans="6:6" x14ac:dyDescent="0.25">
      <c r="F5364"/>
    </row>
    <row r="5365" spans="6:6" x14ac:dyDescent="0.25">
      <c r="F5365"/>
    </row>
    <row r="5366" spans="6:6" x14ac:dyDescent="0.25">
      <c r="F5366"/>
    </row>
    <row r="5367" spans="6:6" x14ac:dyDescent="0.25">
      <c r="F5367"/>
    </row>
    <row r="5368" spans="6:6" x14ac:dyDescent="0.25">
      <c r="F5368"/>
    </row>
    <row r="5369" spans="6:6" x14ac:dyDescent="0.25">
      <c r="F5369"/>
    </row>
    <row r="5370" spans="6:6" x14ac:dyDescent="0.25">
      <c r="F5370"/>
    </row>
    <row r="5371" spans="6:6" x14ac:dyDescent="0.25">
      <c r="F5371"/>
    </row>
    <row r="5372" spans="6:6" x14ac:dyDescent="0.25">
      <c r="F5372"/>
    </row>
    <row r="5373" spans="6:6" x14ac:dyDescent="0.25">
      <c r="F5373"/>
    </row>
    <row r="5374" spans="6:6" x14ac:dyDescent="0.25">
      <c r="F5374"/>
    </row>
    <row r="5375" spans="6:6" x14ac:dyDescent="0.25">
      <c r="F5375"/>
    </row>
    <row r="5376" spans="6:6" x14ac:dyDescent="0.25">
      <c r="F5376"/>
    </row>
    <row r="5377" spans="6:6" x14ac:dyDescent="0.25">
      <c r="F5377"/>
    </row>
    <row r="5378" spans="6:6" x14ac:dyDescent="0.25">
      <c r="F5378"/>
    </row>
    <row r="5379" spans="6:6" x14ac:dyDescent="0.25">
      <c r="F5379"/>
    </row>
    <row r="5380" spans="6:6" x14ac:dyDescent="0.25">
      <c r="F5380"/>
    </row>
    <row r="5381" spans="6:6" x14ac:dyDescent="0.25">
      <c r="F5381"/>
    </row>
    <row r="5382" spans="6:6" x14ac:dyDescent="0.25">
      <c r="F5382"/>
    </row>
    <row r="5383" spans="6:6" x14ac:dyDescent="0.25">
      <c r="F5383"/>
    </row>
    <row r="5384" spans="6:6" x14ac:dyDescent="0.25">
      <c r="F5384"/>
    </row>
    <row r="5385" spans="6:6" x14ac:dyDescent="0.25">
      <c r="F5385"/>
    </row>
    <row r="5386" spans="6:6" x14ac:dyDescent="0.25">
      <c r="F5386"/>
    </row>
    <row r="5387" spans="6:6" x14ac:dyDescent="0.25">
      <c r="F5387"/>
    </row>
    <row r="5388" spans="6:6" x14ac:dyDescent="0.25">
      <c r="F5388"/>
    </row>
    <row r="5389" spans="6:6" x14ac:dyDescent="0.25">
      <c r="F5389"/>
    </row>
    <row r="5390" spans="6:6" x14ac:dyDescent="0.25">
      <c r="F5390"/>
    </row>
    <row r="5391" spans="6:6" x14ac:dyDescent="0.25">
      <c r="F5391"/>
    </row>
    <row r="5392" spans="6:6" x14ac:dyDescent="0.25">
      <c r="F5392"/>
    </row>
    <row r="5393" spans="6:6" x14ac:dyDescent="0.25">
      <c r="F5393"/>
    </row>
    <row r="5394" spans="6:6" x14ac:dyDescent="0.25">
      <c r="F5394"/>
    </row>
    <row r="5395" spans="6:6" x14ac:dyDescent="0.25">
      <c r="F5395"/>
    </row>
    <row r="5396" spans="6:6" x14ac:dyDescent="0.25">
      <c r="F5396"/>
    </row>
    <row r="5397" spans="6:6" x14ac:dyDescent="0.25">
      <c r="F5397"/>
    </row>
    <row r="5398" spans="6:6" x14ac:dyDescent="0.25">
      <c r="F5398"/>
    </row>
    <row r="5399" spans="6:6" x14ac:dyDescent="0.25">
      <c r="F5399"/>
    </row>
    <row r="5400" spans="6:6" x14ac:dyDescent="0.25">
      <c r="F5400"/>
    </row>
    <row r="5401" spans="6:6" x14ac:dyDescent="0.25">
      <c r="F5401"/>
    </row>
    <row r="5402" spans="6:6" x14ac:dyDescent="0.25">
      <c r="F5402"/>
    </row>
    <row r="5403" spans="6:6" x14ac:dyDescent="0.25">
      <c r="F5403"/>
    </row>
    <row r="5404" spans="6:6" x14ac:dyDescent="0.25">
      <c r="F5404"/>
    </row>
    <row r="5405" spans="6:6" x14ac:dyDescent="0.25">
      <c r="F5405"/>
    </row>
    <row r="5406" spans="6:6" x14ac:dyDescent="0.25">
      <c r="F5406"/>
    </row>
    <row r="5407" spans="6:6" x14ac:dyDescent="0.25">
      <c r="F5407"/>
    </row>
    <row r="5408" spans="6:6" x14ac:dyDescent="0.25">
      <c r="F5408"/>
    </row>
    <row r="5409" spans="6:6" x14ac:dyDescent="0.25">
      <c r="F5409"/>
    </row>
    <row r="5410" spans="6:6" x14ac:dyDescent="0.25">
      <c r="F5410"/>
    </row>
    <row r="5411" spans="6:6" x14ac:dyDescent="0.25">
      <c r="F5411"/>
    </row>
    <row r="5412" spans="6:6" x14ac:dyDescent="0.25">
      <c r="F5412"/>
    </row>
    <row r="5413" spans="6:6" x14ac:dyDescent="0.25">
      <c r="F5413"/>
    </row>
    <row r="5414" spans="6:6" x14ac:dyDescent="0.25">
      <c r="F5414"/>
    </row>
    <row r="5415" spans="6:6" x14ac:dyDescent="0.25">
      <c r="F5415"/>
    </row>
    <row r="5416" spans="6:6" x14ac:dyDescent="0.25">
      <c r="F5416"/>
    </row>
    <row r="5417" spans="6:6" x14ac:dyDescent="0.25">
      <c r="F5417"/>
    </row>
    <row r="5418" spans="6:6" x14ac:dyDescent="0.25">
      <c r="F5418"/>
    </row>
    <row r="5419" spans="6:6" x14ac:dyDescent="0.25">
      <c r="F5419"/>
    </row>
    <row r="5420" spans="6:6" x14ac:dyDescent="0.25">
      <c r="F5420"/>
    </row>
    <row r="5421" spans="6:6" x14ac:dyDescent="0.25">
      <c r="F5421"/>
    </row>
    <row r="5422" spans="6:6" x14ac:dyDescent="0.25">
      <c r="F5422"/>
    </row>
    <row r="5423" spans="6:6" x14ac:dyDescent="0.25">
      <c r="F5423"/>
    </row>
    <row r="5424" spans="6:6" x14ac:dyDescent="0.25">
      <c r="F5424"/>
    </row>
    <row r="5425" spans="6:6" x14ac:dyDescent="0.25">
      <c r="F5425"/>
    </row>
    <row r="5426" spans="6:6" x14ac:dyDescent="0.25">
      <c r="F5426"/>
    </row>
    <row r="5427" spans="6:6" x14ac:dyDescent="0.25">
      <c r="F5427"/>
    </row>
    <row r="5428" spans="6:6" x14ac:dyDescent="0.25">
      <c r="F5428"/>
    </row>
    <row r="5429" spans="6:6" x14ac:dyDescent="0.25">
      <c r="F5429"/>
    </row>
    <row r="5430" spans="6:6" x14ac:dyDescent="0.25">
      <c r="F5430"/>
    </row>
    <row r="5431" spans="6:6" x14ac:dyDescent="0.25">
      <c r="F5431"/>
    </row>
    <row r="5432" spans="6:6" x14ac:dyDescent="0.25">
      <c r="F5432"/>
    </row>
    <row r="5433" spans="6:6" x14ac:dyDescent="0.25">
      <c r="F5433"/>
    </row>
    <row r="5434" spans="6:6" x14ac:dyDescent="0.25">
      <c r="F5434"/>
    </row>
    <row r="5435" spans="6:6" x14ac:dyDescent="0.25">
      <c r="F5435"/>
    </row>
    <row r="5436" spans="6:6" x14ac:dyDescent="0.25">
      <c r="F5436"/>
    </row>
    <row r="5437" spans="6:6" x14ac:dyDescent="0.25">
      <c r="F5437"/>
    </row>
    <row r="5438" spans="6:6" x14ac:dyDescent="0.25">
      <c r="F5438"/>
    </row>
    <row r="5439" spans="6:6" x14ac:dyDescent="0.25">
      <c r="F5439"/>
    </row>
    <row r="5440" spans="6:6" x14ac:dyDescent="0.25">
      <c r="F5440"/>
    </row>
    <row r="5441" spans="6:6" x14ac:dyDescent="0.25">
      <c r="F5441"/>
    </row>
    <row r="5442" spans="6:6" x14ac:dyDescent="0.25">
      <c r="F5442"/>
    </row>
    <row r="5443" spans="6:6" x14ac:dyDescent="0.25">
      <c r="F5443"/>
    </row>
    <row r="5444" spans="6:6" x14ac:dyDescent="0.25">
      <c r="F5444"/>
    </row>
    <row r="5445" spans="6:6" x14ac:dyDescent="0.25">
      <c r="F5445"/>
    </row>
    <row r="5446" spans="6:6" x14ac:dyDescent="0.25">
      <c r="F5446"/>
    </row>
    <row r="5447" spans="6:6" x14ac:dyDescent="0.25">
      <c r="F5447"/>
    </row>
    <row r="5448" spans="6:6" x14ac:dyDescent="0.25">
      <c r="F5448"/>
    </row>
    <row r="5449" spans="6:6" x14ac:dyDescent="0.25">
      <c r="F5449"/>
    </row>
    <row r="5450" spans="6:6" x14ac:dyDescent="0.25">
      <c r="F5450"/>
    </row>
    <row r="5451" spans="6:6" x14ac:dyDescent="0.25">
      <c r="F5451"/>
    </row>
    <row r="5452" spans="6:6" x14ac:dyDescent="0.25">
      <c r="F5452"/>
    </row>
    <row r="5453" spans="6:6" x14ac:dyDescent="0.25">
      <c r="F5453"/>
    </row>
    <row r="5454" spans="6:6" x14ac:dyDescent="0.25">
      <c r="F5454"/>
    </row>
    <row r="5455" spans="6:6" x14ac:dyDescent="0.25">
      <c r="F5455"/>
    </row>
    <row r="5456" spans="6:6" x14ac:dyDescent="0.25">
      <c r="F5456"/>
    </row>
    <row r="5457" spans="6:6" x14ac:dyDescent="0.25">
      <c r="F5457"/>
    </row>
    <row r="5458" spans="6:6" x14ac:dyDescent="0.25">
      <c r="F5458"/>
    </row>
    <row r="5459" spans="6:6" x14ac:dyDescent="0.25">
      <c r="F5459"/>
    </row>
    <row r="5460" spans="6:6" x14ac:dyDescent="0.25">
      <c r="F5460"/>
    </row>
    <row r="5461" spans="6:6" x14ac:dyDescent="0.25">
      <c r="F5461"/>
    </row>
    <row r="5462" spans="6:6" x14ac:dyDescent="0.25">
      <c r="F5462"/>
    </row>
    <row r="5463" spans="6:6" x14ac:dyDescent="0.25">
      <c r="F5463"/>
    </row>
    <row r="5464" spans="6:6" x14ac:dyDescent="0.25">
      <c r="F5464"/>
    </row>
    <row r="5465" spans="6:6" x14ac:dyDescent="0.25">
      <c r="F5465"/>
    </row>
    <row r="5466" spans="6:6" x14ac:dyDescent="0.25">
      <c r="F5466"/>
    </row>
    <row r="5467" spans="6:6" x14ac:dyDescent="0.25">
      <c r="F5467"/>
    </row>
    <row r="5468" spans="6:6" x14ac:dyDescent="0.25">
      <c r="F5468"/>
    </row>
    <row r="5469" spans="6:6" x14ac:dyDescent="0.25">
      <c r="F5469"/>
    </row>
    <row r="5470" spans="6:6" x14ac:dyDescent="0.25">
      <c r="F5470"/>
    </row>
    <row r="5471" spans="6:6" x14ac:dyDescent="0.25">
      <c r="F5471"/>
    </row>
    <row r="5472" spans="6:6" x14ac:dyDescent="0.25">
      <c r="F5472"/>
    </row>
    <row r="5473" spans="6:6" x14ac:dyDescent="0.25">
      <c r="F5473"/>
    </row>
    <row r="5474" spans="6:6" x14ac:dyDescent="0.25">
      <c r="F5474"/>
    </row>
    <row r="5475" spans="6:6" x14ac:dyDescent="0.25">
      <c r="F5475"/>
    </row>
    <row r="5476" spans="6:6" x14ac:dyDescent="0.25">
      <c r="F5476"/>
    </row>
    <row r="5477" spans="6:6" x14ac:dyDescent="0.25">
      <c r="F5477"/>
    </row>
    <row r="5478" spans="6:6" x14ac:dyDescent="0.25">
      <c r="F5478"/>
    </row>
    <row r="5479" spans="6:6" x14ac:dyDescent="0.25">
      <c r="F5479"/>
    </row>
    <row r="5480" spans="6:6" x14ac:dyDescent="0.25">
      <c r="F5480"/>
    </row>
    <row r="5481" spans="6:6" x14ac:dyDescent="0.25">
      <c r="F5481"/>
    </row>
    <row r="5482" spans="6:6" x14ac:dyDescent="0.25">
      <c r="F5482"/>
    </row>
    <row r="5483" spans="6:6" x14ac:dyDescent="0.25">
      <c r="F5483"/>
    </row>
    <row r="5484" spans="6:6" x14ac:dyDescent="0.25">
      <c r="F5484"/>
    </row>
    <row r="5485" spans="6:6" x14ac:dyDescent="0.25">
      <c r="F5485"/>
    </row>
    <row r="5486" spans="6:6" x14ac:dyDescent="0.25">
      <c r="F5486"/>
    </row>
    <row r="5487" spans="6:6" x14ac:dyDescent="0.25">
      <c r="F5487"/>
    </row>
    <row r="5488" spans="6:6" x14ac:dyDescent="0.25">
      <c r="F5488"/>
    </row>
    <row r="5489" spans="6:6" x14ac:dyDescent="0.25">
      <c r="F5489"/>
    </row>
    <row r="5490" spans="6:6" x14ac:dyDescent="0.25">
      <c r="F5490"/>
    </row>
    <row r="5491" spans="6:6" x14ac:dyDescent="0.25">
      <c r="F5491"/>
    </row>
    <row r="5492" spans="6:6" x14ac:dyDescent="0.25">
      <c r="F5492"/>
    </row>
    <row r="5493" spans="6:6" x14ac:dyDescent="0.25">
      <c r="F5493"/>
    </row>
    <row r="5494" spans="6:6" x14ac:dyDescent="0.25">
      <c r="F5494"/>
    </row>
    <row r="5495" spans="6:6" x14ac:dyDescent="0.25">
      <c r="F5495"/>
    </row>
    <row r="5496" spans="6:6" x14ac:dyDescent="0.25">
      <c r="F5496"/>
    </row>
    <row r="5497" spans="6:6" x14ac:dyDescent="0.25">
      <c r="F5497"/>
    </row>
    <row r="5498" spans="6:6" x14ac:dyDescent="0.25">
      <c r="F5498"/>
    </row>
    <row r="5499" spans="6:6" x14ac:dyDescent="0.25">
      <c r="F5499"/>
    </row>
    <row r="5500" spans="6:6" x14ac:dyDescent="0.25">
      <c r="F5500"/>
    </row>
    <row r="5501" spans="6:6" x14ac:dyDescent="0.25">
      <c r="F5501"/>
    </row>
    <row r="5502" spans="6:6" x14ac:dyDescent="0.25">
      <c r="F5502"/>
    </row>
    <row r="5503" spans="6:6" x14ac:dyDescent="0.25">
      <c r="F5503"/>
    </row>
    <row r="5504" spans="6:6" x14ac:dyDescent="0.25">
      <c r="F5504"/>
    </row>
    <row r="5505" spans="6:6" x14ac:dyDescent="0.25">
      <c r="F5505"/>
    </row>
    <row r="5506" spans="6:6" x14ac:dyDescent="0.25">
      <c r="F5506"/>
    </row>
    <row r="5507" spans="6:6" x14ac:dyDescent="0.25">
      <c r="F5507"/>
    </row>
    <row r="5508" spans="6:6" x14ac:dyDescent="0.25">
      <c r="F5508"/>
    </row>
    <row r="5509" spans="6:6" x14ac:dyDescent="0.25">
      <c r="F5509"/>
    </row>
    <row r="5510" spans="6:6" x14ac:dyDescent="0.25">
      <c r="F5510"/>
    </row>
    <row r="5511" spans="6:6" x14ac:dyDescent="0.25">
      <c r="F5511"/>
    </row>
    <row r="5512" spans="6:6" x14ac:dyDescent="0.25">
      <c r="F5512"/>
    </row>
    <row r="5513" spans="6:6" x14ac:dyDescent="0.25">
      <c r="F5513"/>
    </row>
    <row r="5514" spans="6:6" x14ac:dyDescent="0.25">
      <c r="F5514"/>
    </row>
    <row r="5515" spans="6:6" x14ac:dyDescent="0.25">
      <c r="F5515"/>
    </row>
    <row r="5516" spans="6:6" x14ac:dyDescent="0.25">
      <c r="F5516"/>
    </row>
    <row r="5517" spans="6:6" x14ac:dyDescent="0.25">
      <c r="F5517"/>
    </row>
    <row r="5518" spans="6:6" x14ac:dyDescent="0.25">
      <c r="F5518"/>
    </row>
    <row r="5519" spans="6:6" x14ac:dyDescent="0.25">
      <c r="F5519"/>
    </row>
    <row r="5520" spans="6:6" x14ac:dyDescent="0.25">
      <c r="F5520"/>
    </row>
    <row r="5521" spans="6:6" x14ac:dyDescent="0.25">
      <c r="F5521"/>
    </row>
    <row r="5522" spans="6:6" x14ac:dyDescent="0.25">
      <c r="F5522"/>
    </row>
    <row r="5523" spans="6:6" x14ac:dyDescent="0.25">
      <c r="F5523"/>
    </row>
    <row r="5524" spans="6:6" x14ac:dyDescent="0.25">
      <c r="F5524"/>
    </row>
    <row r="5525" spans="6:6" x14ac:dyDescent="0.25">
      <c r="F5525"/>
    </row>
    <row r="5526" spans="6:6" x14ac:dyDescent="0.25">
      <c r="F5526"/>
    </row>
    <row r="5527" spans="6:6" x14ac:dyDescent="0.25">
      <c r="F5527"/>
    </row>
    <row r="5528" spans="6:6" x14ac:dyDescent="0.25">
      <c r="F5528"/>
    </row>
    <row r="5529" spans="6:6" x14ac:dyDescent="0.25">
      <c r="F5529"/>
    </row>
    <row r="5530" spans="6:6" x14ac:dyDescent="0.25">
      <c r="F5530"/>
    </row>
    <row r="5531" spans="6:6" x14ac:dyDescent="0.25">
      <c r="F5531"/>
    </row>
    <row r="5532" spans="6:6" x14ac:dyDescent="0.25">
      <c r="F5532"/>
    </row>
    <row r="5533" spans="6:6" x14ac:dyDescent="0.25">
      <c r="F5533"/>
    </row>
    <row r="5534" spans="6:6" x14ac:dyDescent="0.25">
      <c r="F5534"/>
    </row>
    <row r="5535" spans="6:6" x14ac:dyDescent="0.25">
      <c r="F5535"/>
    </row>
    <row r="5536" spans="6:6" x14ac:dyDescent="0.25">
      <c r="F5536"/>
    </row>
    <row r="5537" spans="6:6" x14ac:dyDescent="0.25">
      <c r="F5537"/>
    </row>
    <row r="5538" spans="6:6" x14ac:dyDescent="0.25">
      <c r="F5538"/>
    </row>
    <row r="5539" spans="6:6" x14ac:dyDescent="0.25">
      <c r="F5539"/>
    </row>
    <row r="5540" spans="6:6" x14ac:dyDescent="0.25">
      <c r="F5540"/>
    </row>
    <row r="5541" spans="6:6" x14ac:dyDescent="0.25">
      <c r="F5541"/>
    </row>
    <row r="5542" spans="6:6" x14ac:dyDescent="0.25">
      <c r="F5542"/>
    </row>
    <row r="5543" spans="6:6" x14ac:dyDescent="0.25">
      <c r="F5543"/>
    </row>
    <row r="5544" spans="6:6" x14ac:dyDescent="0.25">
      <c r="F5544"/>
    </row>
    <row r="5545" spans="6:6" x14ac:dyDescent="0.25">
      <c r="F5545"/>
    </row>
    <row r="5546" spans="6:6" x14ac:dyDescent="0.25">
      <c r="F5546"/>
    </row>
    <row r="5547" spans="6:6" x14ac:dyDescent="0.25">
      <c r="F5547"/>
    </row>
    <row r="5548" spans="6:6" x14ac:dyDescent="0.25">
      <c r="F5548"/>
    </row>
    <row r="5549" spans="6:6" x14ac:dyDescent="0.25">
      <c r="F5549"/>
    </row>
    <row r="5550" spans="6:6" x14ac:dyDescent="0.25">
      <c r="F5550"/>
    </row>
    <row r="5551" spans="6:6" x14ac:dyDescent="0.25">
      <c r="F5551"/>
    </row>
    <row r="5552" spans="6:6" x14ac:dyDescent="0.25">
      <c r="F5552"/>
    </row>
    <row r="5553" spans="6:6" x14ac:dyDescent="0.25">
      <c r="F5553"/>
    </row>
    <row r="5554" spans="6:6" x14ac:dyDescent="0.25">
      <c r="F5554"/>
    </row>
    <row r="5555" spans="6:6" x14ac:dyDescent="0.25">
      <c r="F5555"/>
    </row>
    <row r="5556" spans="6:6" x14ac:dyDescent="0.25">
      <c r="F5556"/>
    </row>
    <row r="5557" spans="6:6" x14ac:dyDescent="0.25">
      <c r="F5557"/>
    </row>
    <row r="5558" spans="6:6" x14ac:dyDescent="0.25">
      <c r="F5558"/>
    </row>
    <row r="5559" spans="6:6" x14ac:dyDescent="0.25">
      <c r="F5559"/>
    </row>
    <row r="5560" spans="6:6" x14ac:dyDescent="0.25">
      <c r="F5560"/>
    </row>
    <row r="5561" spans="6:6" x14ac:dyDescent="0.25">
      <c r="F5561"/>
    </row>
    <row r="5562" spans="6:6" x14ac:dyDescent="0.25">
      <c r="F5562"/>
    </row>
    <row r="5563" spans="6:6" x14ac:dyDescent="0.25">
      <c r="F5563"/>
    </row>
    <row r="5564" spans="6:6" x14ac:dyDescent="0.25">
      <c r="F5564"/>
    </row>
    <row r="5565" spans="6:6" x14ac:dyDescent="0.25">
      <c r="F5565"/>
    </row>
    <row r="5566" spans="6:6" x14ac:dyDescent="0.25">
      <c r="F5566"/>
    </row>
    <row r="5567" spans="6:6" x14ac:dyDescent="0.25">
      <c r="F5567"/>
    </row>
    <row r="5568" spans="6:6" x14ac:dyDescent="0.25">
      <c r="F5568"/>
    </row>
    <row r="5569" spans="6:6" x14ac:dyDescent="0.25">
      <c r="F5569"/>
    </row>
    <row r="5570" spans="6:6" x14ac:dyDescent="0.25">
      <c r="F5570"/>
    </row>
    <row r="5571" spans="6:6" x14ac:dyDescent="0.25">
      <c r="F5571"/>
    </row>
    <row r="5572" spans="6:6" x14ac:dyDescent="0.25">
      <c r="F5572"/>
    </row>
    <row r="5573" spans="6:6" x14ac:dyDescent="0.25">
      <c r="F5573"/>
    </row>
    <row r="5574" spans="6:6" x14ac:dyDescent="0.25">
      <c r="F5574"/>
    </row>
    <row r="5575" spans="6:6" x14ac:dyDescent="0.25">
      <c r="F5575"/>
    </row>
    <row r="5576" spans="6:6" x14ac:dyDescent="0.25">
      <c r="F5576"/>
    </row>
    <row r="5577" spans="6:6" x14ac:dyDescent="0.25">
      <c r="F5577"/>
    </row>
    <row r="5578" spans="6:6" x14ac:dyDescent="0.25">
      <c r="F5578"/>
    </row>
    <row r="5579" spans="6:6" x14ac:dyDescent="0.25">
      <c r="F5579"/>
    </row>
    <row r="5580" spans="6:6" x14ac:dyDescent="0.25">
      <c r="F5580"/>
    </row>
    <row r="5581" spans="6:6" x14ac:dyDescent="0.25">
      <c r="F5581"/>
    </row>
    <row r="5582" spans="6:6" x14ac:dyDescent="0.25">
      <c r="F5582"/>
    </row>
    <row r="5583" spans="6:6" x14ac:dyDescent="0.25">
      <c r="F5583"/>
    </row>
    <row r="5584" spans="6:6" x14ac:dyDescent="0.25">
      <c r="F5584"/>
    </row>
    <row r="5585" spans="6:6" x14ac:dyDescent="0.25">
      <c r="F5585"/>
    </row>
    <row r="5586" spans="6:6" x14ac:dyDescent="0.25">
      <c r="F5586"/>
    </row>
    <row r="5587" spans="6:6" x14ac:dyDescent="0.25">
      <c r="F5587"/>
    </row>
    <row r="5588" spans="6:6" x14ac:dyDescent="0.25">
      <c r="F5588"/>
    </row>
    <row r="5589" spans="6:6" x14ac:dyDescent="0.25">
      <c r="F5589"/>
    </row>
    <row r="5590" spans="6:6" x14ac:dyDescent="0.25">
      <c r="F5590"/>
    </row>
    <row r="5591" spans="6:6" x14ac:dyDescent="0.25">
      <c r="F5591"/>
    </row>
    <row r="5592" spans="6:6" x14ac:dyDescent="0.25">
      <c r="F5592"/>
    </row>
    <row r="5593" spans="6:6" x14ac:dyDescent="0.25">
      <c r="F5593"/>
    </row>
    <row r="5594" spans="6:6" x14ac:dyDescent="0.25">
      <c r="F5594"/>
    </row>
    <row r="5595" spans="6:6" x14ac:dyDescent="0.25">
      <c r="F5595"/>
    </row>
    <row r="5596" spans="6:6" x14ac:dyDescent="0.25">
      <c r="F5596"/>
    </row>
    <row r="5597" spans="6:6" x14ac:dyDescent="0.25">
      <c r="F5597"/>
    </row>
    <row r="5598" spans="6:6" x14ac:dyDescent="0.25">
      <c r="F5598"/>
    </row>
    <row r="5599" spans="6:6" x14ac:dyDescent="0.25">
      <c r="F5599"/>
    </row>
    <row r="5600" spans="6:6" x14ac:dyDescent="0.25">
      <c r="F5600"/>
    </row>
    <row r="5601" spans="6:6" x14ac:dyDescent="0.25">
      <c r="F5601"/>
    </row>
    <row r="5602" spans="6:6" x14ac:dyDescent="0.25">
      <c r="F5602"/>
    </row>
    <row r="5603" spans="6:6" x14ac:dyDescent="0.25">
      <c r="F5603"/>
    </row>
    <row r="5604" spans="6:6" x14ac:dyDescent="0.25">
      <c r="F5604"/>
    </row>
    <row r="5605" spans="6:6" x14ac:dyDescent="0.25">
      <c r="F5605"/>
    </row>
    <row r="5606" spans="6:6" x14ac:dyDescent="0.25">
      <c r="F5606"/>
    </row>
    <row r="5607" spans="6:6" x14ac:dyDescent="0.25">
      <c r="F5607"/>
    </row>
    <row r="5608" spans="6:6" x14ac:dyDescent="0.25">
      <c r="F5608"/>
    </row>
    <row r="5609" spans="6:6" x14ac:dyDescent="0.25">
      <c r="F5609"/>
    </row>
    <row r="5610" spans="6:6" x14ac:dyDescent="0.25">
      <c r="F5610"/>
    </row>
    <row r="5611" spans="6:6" x14ac:dyDescent="0.25">
      <c r="F5611"/>
    </row>
    <row r="5612" spans="6:6" x14ac:dyDescent="0.25">
      <c r="F5612"/>
    </row>
    <row r="5613" spans="6:6" x14ac:dyDescent="0.25">
      <c r="F5613"/>
    </row>
    <row r="5614" spans="6:6" x14ac:dyDescent="0.25">
      <c r="F5614"/>
    </row>
    <row r="5615" spans="6:6" x14ac:dyDescent="0.25">
      <c r="F5615"/>
    </row>
    <row r="5616" spans="6:6" x14ac:dyDescent="0.25">
      <c r="F5616"/>
    </row>
    <row r="5617" spans="6:6" x14ac:dyDescent="0.25">
      <c r="F5617"/>
    </row>
    <row r="5618" spans="6:6" x14ac:dyDescent="0.25">
      <c r="F5618"/>
    </row>
    <row r="5619" spans="6:6" x14ac:dyDescent="0.25">
      <c r="F5619"/>
    </row>
    <row r="5620" spans="6:6" x14ac:dyDescent="0.25">
      <c r="F5620"/>
    </row>
    <row r="5621" spans="6:6" x14ac:dyDescent="0.25">
      <c r="F5621"/>
    </row>
    <row r="5622" spans="6:6" x14ac:dyDescent="0.25">
      <c r="F5622"/>
    </row>
    <row r="5623" spans="6:6" x14ac:dyDescent="0.25">
      <c r="F5623"/>
    </row>
    <row r="5624" spans="6:6" x14ac:dyDescent="0.25">
      <c r="F5624"/>
    </row>
    <row r="5625" spans="6:6" x14ac:dyDescent="0.25">
      <c r="F5625"/>
    </row>
    <row r="5626" spans="6:6" x14ac:dyDescent="0.25">
      <c r="F5626"/>
    </row>
    <row r="5627" spans="6:6" x14ac:dyDescent="0.25">
      <c r="F5627"/>
    </row>
    <row r="5628" spans="6:6" x14ac:dyDescent="0.25">
      <c r="F5628"/>
    </row>
    <row r="5629" spans="6:6" x14ac:dyDescent="0.25">
      <c r="F5629"/>
    </row>
    <row r="5630" spans="6:6" x14ac:dyDescent="0.25">
      <c r="F5630"/>
    </row>
    <row r="5631" spans="6:6" x14ac:dyDescent="0.25">
      <c r="F5631"/>
    </row>
    <row r="5632" spans="6:6" x14ac:dyDescent="0.25">
      <c r="F5632"/>
    </row>
    <row r="5633" spans="6:6" x14ac:dyDescent="0.25">
      <c r="F5633"/>
    </row>
    <row r="5634" spans="6:6" x14ac:dyDescent="0.25">
      <c r="F5634"/>
    </row>
    <row r="5635" spans="6:6" x14ac:dyDescent="0.25">
      <c r="F5635"/>
    </row>
    <row r="5636" spans="6:6" x14ac:dyDescent="0.25">
      <c r="F5636"/>
    </row>
    <row r="5637" spans="6:6" x14ac:dyDescent="0.25">
      <c r="F5637"/>
    </row>
    <row r="5638" spans="6:6" x14ac:dyDescent="0.25">
      <c r="F5638"/>
    </row>
    <row r="5639" spans="6:6" x14ac:dyDescent="0.25">
      <c r="F5639"/>
    </row>
    <row r="5640" spans="6:6" x14ac:dyDescent="0.25">
      <c r="F5640"/>
    </row>
    <row r="5641" spans="6:6" x14ac:dyDescent="0.25">
      <c r="F5641"/>
    </row>
    <row r="5642" spans="6:6" x14ac:dyDescent="0.25">
      <c r="F5642"/>
    </row>
    <row r="5643" spans="6:6" x14ac:dyDescent="0.25">
      <c r="F5643"/>
    </row>
    <row r="5644" spans="6:6" x14ac:dyDescent="0.25">
      <c r="F5644"/>
    </row>
    <row r="5645" spans="6:6" x14ac:dyDescent="0.25">
      <c r="F5645"/>
    </row>
    <row r="5646" spans="6:6" x14ac:dyDescent="0.25">
      <c r="F5646"/>
    </row>
    <row r="5647" spans="6:6" x14ac:dyDescent="0.25">
      <c r="F5647"/>
    </row>
    <row r="5648" spans="6:6" x14ac:dyDescent="0.25">
      <c r="F5648"/>
    </row>
    <row r="5649" spans="6:6" x14ac:dyDescent="0.25">
      <c r="F5649"/>
    </row>
    <row r="5650" spans="6:6" x14ac:dyDescent="0.25">
      <c r="F5650"/>
    </row>
    <row r="5651" spans="6:6" x14ac:dyDescent="0.25">
      <c r="F5651"/>
    </row>
    <row r="5652" spans="6:6" x14ac:dyDescent="0.25">
      <c r="F5652"/>
    </row>
    <row r="5653" spans="6:6" x14ac:dyDescent="0.25">
      <c r="F5653"/>
    </row>
    <row r="5654" spans="6:6" x14ac:dyDescent="0.25">
      <c r="F5654"/>
    </row>
    <row r="5655" spans="6:6" x14ac:dyDescent="0.25">
      <c r="F5655"/>
    </row>
    <row r="5656" spans="6:6" x14ac:dyDescent="0.25">
      <c r="F5656"/>
    </row>
    <row r="5657" spans="6:6" x14ac:dyDescent="0.25">
      <c r="F5657"/>
    </row>
    <row r="5658" spans="6:6" x14ac:dyDescent="0.25">
      <c r="F5658"/>
    </row>
    <row r="5659" spans="6:6" x14ac:dyDescent="0.25">
      <c r="F5659"/>
    </row>
    <row r="5660" spans="6:6" x14ac:dyDescent="0.25">
      <c r="F5660"/>
    </row>
    <row r="5661" spans="6:6" x14ac:dyDescent="0.25">
      <c r="F5661"/>
    </row>
    <row r="5662" spans="6:6" x14ac:dyDescent="0.25">
      <c r="F5662"/>
    </row>
    <row r="5663" spans="6:6" x14ac:dyDescent="0.25">
      <c r="F5663"/>
    </row>
    <row r="5664" spans="6:6" x14ac:dyDescent="0.25">
      <c r="F5664"/>
    </row>
    <row r="5665" spans="6:6" x14ac:dyDescent="0.25">
      <c r="F5665"/>
    </row>
    <row r="5666" spans="6:6" x14ac:dyDescent="0.25">
      <c r="F5666"/>
    </row>
    <row r="5667" spans="6:6" x14ac:dyDescent="0.25">
      <c r="F5667"/>
    </row>
    <row r="5668" spans="6:6" x14ac:dyDescent="0.25">
      <c r="F5668"/>
    </row>
    <row r="5669" spans="6:6" x14ac:dyDescent="0.25">
      <c r="F5669"/>
    </row>
    <row r="5670" spans="6:6" x14ac:dyDescent="0.25">
      <c r="F5670"/>
    </row>
    <row r="5671" spans="6:6" x14ac:dyDescent="0.25">
      <c r="F5671"/>
    </row>
    <row r="5672" spans="6:6" x14ac:dyDescent="0.25">
      <c r="F5672"/>
    </row>
    <row r="5673" spans="6:6" x14ac:dyDescent="0.25">
      <c r="F5673"/>
    </row>
    <row r="5674" spans="6:6" x14ac:dyDescent="0.25">
      <c r="F5674"/>
    </row>
    <row r="5675" spans="6:6" x14ac:dyDescent="0.25">
      <c r="F5675"/>
    </row>
    <row r="5676" spans="6:6" x14ac:dyDescent="0.25">
      <c r="F5676"/>
    </row>
    <row r="5677" spans="6:6" x14ac:dyDescent="0.25">
      <c r="F5677"/>
    </row>
    <row r="5678" spans="6:6" x14ac:dyDescent="0.25">
      <c r="F5678"/>
    </row>
    <row r="5679" spans="6:6" x14ac:dyDescent="0.25">
      <c r="F5679"/>
    </row>
    <row r="5680" spans="6:6" x14ac:dyDescent="0.25">
      <c r="F5680"/>
    </row>
    <row r="5681" spans="6:6" x14ac:dyDescent="0.25">
      <c r="F5681"/>
    </row>
    <row r="5682" spans="6:6" x14ac:dyDescent="0.25">
      <c r="F5682"/>
    </row>
    <row r="5683" spans="6:6" x14ac:dyDescent="0.25">
      <c r="F5683"/>
    </row>
    <row r="5684" spans="6:6" x14ac:dyDescent="0.25">
      <c r="F5684"/>
    </row>
    <row r="5685" spans="6:6" x14ac:dyDescent="0.25">
      <c r="F5685"/>
    </row>
    <row r="5686" spans="6:6" x14ac:dyDescent="0.25">
      <c r="F5686"/>
    </row>
    <row r="5687" spans="6:6" x14ac:dyDescent="0.25">
      <c r="F5687"/>
    </row>
    <row r="5688" spans="6:6" x14ac:dyDescent="0.25">
      <c r="F5688"/>
    </row>
    <row r="5689" spans="6:6" x14ac:dyDescent="0.25">
      <c r="F5689"/>
    </row>
    <row r="5690" spans="6:6" x14ac:dyDescent="0.25">
      <c r="F5690"/>
    </row>
    <row r="5691" spans="6:6" x14ac:dyDescent="0.25">
      <c r="F5691"/>
    </row>
    <row r="5692" spans="6:6" x14ac:dyDescent="0.25">
      <c r="F5692"/>
    </row>
    <row r="5693" spans="6:6" x14ac:dyDescent="0.25">
      <c r="F5693"/>
    </row>
    <row r="5694" spans="6:6" x14ac:dyDescent="0.25">
      <c r="F5694"/>
    </row>
    <row r="5695" spans="6:6" x14ac:dyDescent="0.25">
      <c r="F5695"/>
    </row>
    <row r="5696" spans="6:6" x14ac:dyDescent="0.25">
      <c r="F5696"/>
    </row>
    <row r="5697" spans="6:6" x14ac:dyDescent="0.25">
      <c r="F5697"/>
    </row>
    <row r="5698" spans="6:6" x14ac:dyDescent="0.25">
      <c r="F5698"/>
    </row>
    <row r="5699" spans="6:6" x14ac:dyDescent="0.25">
      <c r="F5699"/>
    </row>
    <row r="5700" spans="6:6" x14ac:dyDescent="0.25">
      <c r="F5700"/>
    </row>
    <row r="5701" spans="6:6" x14ac:dyDescent="0.25">
      <c r="F5701"/>
    </row>
    <row r="5702" spans="6:6" x14ac:dyDescent="0.25">
      <c r="F5702"/>
    </row>
    <row r="5703" spans="6:6" x14ac:dyDescent="0.25">
      <c r="F5703"/>
    </row>
    <row r="5704" spans="6:6" x14ac:dyDescent="0.25">
      <c r="F5704"/>
    </row>
    <row r="5705" spans="6:6" x14ac:dyDescent="0.25">
      <c r="F5705"/>
    </row>
    <row r="5706" spans="6:6" x14ac:dyDescent="0.25">
      <c r="F5706"/>
    </row>
    <row r="5707" spans="6:6" x14ac:dyDescent="0.25">
      <c r="F5707"/>
    </row>
    <row r="5708" spans="6:6" x14ac:dyDescent="0.25">
      <c r="F5708"/>
    </row>
    <row r="5709" spans="6:6" x14ac:dyDescent="0.25">
      <c r="F5709"/>
    </row>
    <row r="5710" spans="6:6" x14ac:dyDescent="0.25">
      <c r="F5710"/>
    </row>
    <row r="5711" spans="6:6" x14ac:dyDescent="0.25">
      <c r="F5711"/>
    </row>
    <row r="5712" spans="6:6" x14ac:dyDescent="0.25">
      <c r="F5712"/>
    </row>
    <row r="5713" spans="6:6" x14ac:dyDescent="0.25">
      <c r="F5713"/>
    </row>
    <row r="5714" spans="6:6" x14ac:dyDescent="0.25">
      <c r="F5714"/>
    </row>
    <row r="5715" spans="6:6" x14ac:dyDescent="0.25">
      <c r="F5715"/>
    </row>
    <row r="5716" spans="6:6" x14ac:dyDescent="0.25">
      <c r="F5716"/>
    </row>
    <row r="5717" spans="6:6" x14ac:dyDescent="0.25">
      <c r="F5717"/>
    </row>
    <row r="5718" spans="6:6" x14ac:dyDescent="0.25">
      <c r="F5718"/>
    </row>
    <row r="5719" spans="6:6" x14ac:dyDescent="0.25">
      <c r="F5719"/>
    </row>
    <row r="5720" spans="6:6" x14ac:dyDescent="0.25">
      <c r="F5720"/>
    </row>
    <row r="5721" spans="6:6" x14ac:dyDescent="0.25">
      <c r="F5721"/>
    </row>
    <row r="5722" spans="6:6" x14ac:dyDescent="0.25">
      <c r="F5722"/>
    </row>
    <row r="5723" spans="6:6" x14ac:dyDescent="0.25">
      <c r="F5723"/>
    </row>
    <row r="5724" spans="6:6" x14ac:dyDescent="0.25">
      <c r="F5724"/>
    </row>
    <row r="5725" spans="6:6" x14ac:dyDescent="0.25">
      <c r="F5725"/>
    </row>
    <row r="5726" spans="6:6" x14ac:dyDescent="0.25">
      <c r="F5726"/>
    </row>
    <row r="5727" spans="6:6" x14ac:dyDescent="0.25">
      <c r="F5727"/>
    </row>
    <row r="5728" spans="6:6" x14ac:dyDescent="0.25">
      <c r="F5728"/>
    </row>
    <row r="5729" spans="6:6" x14ac:dyDescent="0.25">
      <c r="F5729"/>
    </row>
    <row r="5730" spans="6:6" x14ac:dyDescent="0.25">
      <c r="F5730"/>
    </row>
    <row r="5731" spans="6:6" x14ac:dyDescent="0.25">
      <c r="F5731"/>
    </row>
    <row r="5732" spans="6:6" x14ac:dyDescent="0.25">
      <c r="F5732"/>
    </row>
    <row r="5733" spans="6:6" x14ac:dyDescent="0.25">
      <c r="F5733"/>
    </row>
    <row r="5734" spans="6:6" x14ac:dyDescent="0.25">
      <c r="F5734"/>
    </row>
    <row r="5735" spans="6:6" x14ac:dyDescent="0.25">
      <c r="F5735"/>
    </row>
    <row r="5736" spans="6:6" x14ac:dyDescent="0.25">
      <c r="F5736"/>
    </row>
    <row r="5737" spans="6:6" x14ac:dyDescent="0.25">
      <c r="F5737"/>
    </row>
    <row r="5738" spans="6:6" x14ac:dyDescent="0.25">
      <c r="F5738"/>
    </row>
    <row r="5739" spans="6:6" x14ac:dyDescent="0.25">
      <c r="F5739"/>
    </row>
    <row r="5740" spans="6:6" x14ac:dyDescent="0.25">
      <c r="F5740"/>
    </row>
    <row r="5741" spans="6:6" x14ac:dyDescent="0.25">
      <c r="F5741"/>
    </row>
    <row r="5742" spans="6:6" x14ac:dyDescent="0.25">
      <c r="F5742"/>
    </row>
    <row r="5743" spans="6:6" x14ac:dyDescent="0.25">
      <c r="F5743"/>
    </row>
    <row r="5744" spans="6:6" x14ac:dyDescent="0.25">
      <c r="F5744"/>
    </row>
    <row r="5745" spans="6:6" x14ac:dyDescent="0.25">
      <c r="F5745"/>
    </row>
    <row r="5746" spans="6:6" x14ac:dyDescent="0.25">
      <c r="F5746"/>
    </row>
    <row r="5747" spans="6:6" x14ac:dyDescent="0.25">
      <c r="F5747"/>
    </row>
    <row r="5748" spans="6:6" x14ac:dyDescent="0.25">
      <c r="F5748"/>
    </row>
    <row r="5749" spans="6:6" x14ac:dyDescent="0.25">
      <c r="F5749"/>
    </row>
    <row r="5750" spans="6:6" x14ac:dyDescent="0.25">
      <c r="F5750"/>
    </row>
    <row r="5751" spans="6:6" x14ac:dyDescent="0.25">
      <c r="F5751"/>
    </row>
    <row r="5752" spans="6:6" x14ac:dyDescent="0.25">
      <c r="F5752"/>
    </row>
    <row r="5753" spans="6:6" x14ac:dyDescent="0.25">
      <c r="F5753"/>
    </row>
    <row r="5754" spans="6:6" x14ac:dyDescent="0.25">
      <c r="F5754"/>
    </row>
    <row r="5755" spans="6:6" x14ac:dyDescent="0.25">
      <c r="F5755"/>
    </row>
    <row r="5756" spans="6:6" x14ac:dyDescent="0.25">
      <c r="F5756"/>
    </row>
    <row r="5757" spans="6:6" x14ac:dyDescent="0.25">
      <c r="F5757"/>
    </row>
    <row r="5758" spans="6:6" x14ac:dyDescent="0.25">
      <c r="F5758"/>
    </row>
    <row r="5759" spans="6:6" x14ac:dyDescent="0.25">
      <c r="F5759"/>
    </row>
    <row r="5760" spans="6:6" x14ac:dyDescent="0.25">
      <c r="F5760"/>
    </row>
    <row r="5761" spans="6:6" x14ac:dyDescent="0.25">
      <c r="F5761"/>
    </row>
    <row r="5762" spans="6:6" x14ac:dyDescent="0.25">
      <c r="F5762"/>
    </row>
    <row r="5763" spans="6:6" x14ac:dyDescent="0.25">
      <c r="F5763"/>
    </row>
    <row r="5764" spans="6:6" x14ac:dyDescent="0.25">
      <c r="F5764"/>
    </row>
    <row r="5765" spans="6:6" x14ac:dyDescent="0.25">
      <c r="F5765"/>
    </row>
    <row r="5766" spans="6:6" x14ac:dyDescent="0.25">
      <c r="F5766"/>
    </row>
    <row r="5767" spans="6:6" x14ac:dyDescent="0.25">
      <c r="F5767"/>
    </row>
    <row r="5768" spans="6:6" x14ac:dyDescent="0.25">
      <c r="F5768"/>
    </row>
    <row r="5769" spans="6:6" x14ac:dyDescent="0.25">
      <c r="F5769"/>
    </row>
    <row r="5770" spans="6:6" x14ac:dyDescent="0.25">
      <c r="F5770"/>
    </row>
    <row r="5771" spans="6:6" x14ac:dyDescent="0.25">
      <c r="F5771"/>
    </row>
    <row r="5772" spans="6:6" x14ac:dyDescent="0.25">
      <c r="F5772"/>
    </row>
    <row r="5773" spans="6:6" x14ac:dyDescent="0.25">
      <c r="F5773"/>
    </row>
    <row r="5774" spans="6:6" x14ac:dyDescent="0.25">
      <c r="F5774"/>
    </row>
    <row r="5775" spans="6:6" x14ac:dyDescent="0.25">
      <c r="F5775"/>
    </row>
    <row r="5776" spans="6:6" x14ac:dyDescent="0.25">
      <c r="F5776"/>
    </row>
    <row r="5777" spans="6:6" x14ac:dyDescent="0.25">
      <c r="F5777"/>
    </row>
    <row r="5778" spans="6:6" x14ac:dyDescent="0.25">
      <c r="F5778"/>
    </row>
    <row r="5779" spans="6:6" x14ac:dyDescent="0.25">
      <c r="F5779"/>
    </row>
    <row r="5780" spans="6:6" x14ac:dyDescent="0.25">
      <c r="F5780"/>
    </row>
    <row r="5781" spans="6:6" x14ac:dyDescent="0.25">
      <c r="F5781"/>
    </row>
    <row r="5782" spans="6:6" x14ac:dyDescent="0.25">
      <c r="F5782"/>
    </row>
    <row r="5783" spans="6:6" x14ac:dyDescent="0.25">
      <c r="F5783"/>
    </row>
    <row r="5784" spans="6:6" x14ac:dyDescent="0.25">
      <c r="F5784"/>
    </row>
    <row r="5785" spans="6:6" x14ac:dyDescent="0.25">
      <c r="F5785"/>
    </row>
    <row r="5786" spans="6:6" x14ac:dyDescent="0.25">
      <c r="F5786"/>
    </row>
    <row r="5787" spans="6:6" x14ac:dyDescent="0.25">
      <c r="F5787"/>
    </row>
    <row r="5788" spans="6:6" x14ac:dyDescent="0.25">
      <c r="F5788"/>
    </row>
    <row r="5789" spans="6:6" x14ac:dyDescent="0.25">
      <c r="F5789"/>
    </row>
    <row r="5790" spans="6:6" x14ac:dyDescent="0.25">
      <c r="F5790"/>
    </row>
    <row r="5791" spans="6:6" x14ac:dyDescent="0.25">
      <c r="F5791"/>
    </row>
    <row r="5792" spans="6:6" x14ac:dyDescent="0.25">
      <c r="F5792"/>
    </row>
    <row r="5793" spans="6:6" x14ac:dyDescent="0.25">
      <c r="F5793"/>
    </row>
    <row r="5794" spans="6:6" x14ac:dyDescent="0.25">
      <c r="F5794"/>
    </row>
    <row r="5795" spans="6:6" x14ac:dyDescent="0.25">
      <c r="F5795"/>
    </row>
    <row r="5796" spans="6:6" x14ac:dyDescent="0.25">
      <c r="F5796"/>
    </row>
    <row r="5797" spans="6:6" x14ac:dyDescent="0.25">
      <c r="F5797"/>
    </row>
    <row r="5798" spans="6:6" x14ac:dyDescent="0.25">
      <c r="F5798"/>
    </row>
    <row r="5799" spans="6:6" x14ac:dyDescent="0.25">
      <c r="F5799"/>
    </row>
    <row r="5800" spans="6:6" x14ac:dyDescent="0.25">
      <c r="F5800"/>
    </row>
    <row r="5801" spans="6:6" x14ac:dyDescent="0.25">
      <c r="F5801"/>
    </row>
    <row r="5802" spans="6:6" x14ac:dyDescent="0.25">
      <c r="F5802"/>
    </row>
    <row r="5803" spans="6:6" x14ac:dyDescent="0.25">
      <c r="F5803"/>
    </row>
    <row r="5804" spans="6:6" x14ac:dyDescent="0.25">
      <c r="F5804"/>
    </row>
    <row r="5805" spans="6:6" x14ac:dyDescent="0.25">
      <c r="F5805"/>
    </row>
    <row r="5806" spans="6:6" x14ac:dyDescent="0.25">
      <c r="F5806"/>
    </row>
    <row r="5807" spans="6:6" x14ac:dyDescent="0.25">
      <c r="F5807"/>
    </row>
    <row r="5808" spans="6:6" x14ac:dyDescent="0.25">
      <c r="F5808"/>
    </row>
    <row r="5809" spans="6:6" x14ac:dyDescent="0.25">
      <c r="F5809"/>
    </row>
    <row r="5810" spans="6:6" x14ac:dyDescent="0.25">
      <c r="F5810"/>
    </row>
    <row r="5811" spans="6:6" x14ac:dyDescent="0.25">
      <c r="F5811"/>
    </row>
    <row r="5812" spans="6:6" x14ac:dyDescent="0.25">
      <c r="F5812"/>
    </row>
    <row r="5813" spans="6:6" x14ac:dyDescent="0.25">
      <c r="F5813"/>
    </row>
    <row r="5814" spans="6:6" x14ac:dyDescent="0.25">
      <c r="F5814"/>
    </row>
    <row r="5815" spans="6:6" x14ac:dyDescent="0.25">
      <c r="F5815"/>
    </row>
    <row r="5816" spans="6:6" x14ac:dyDescent="0.25">
      <c r="F5816"/>
    </row>
    <row r="5817" spans="6:6" x14ac:dyDescent="0.25">
      <c r="F5817"/>
    </row>
    <row r="5818" spans="6:6" x14ac:dyDescent="0.25">
      <c r="F5818"/>
    </row>
    <row r="5819" spans="6:6" x14ac:dyDescent="0.25">
      <c r="F5819"/>
    </row>
    <row r="5820" spans="6:6" x14ac:dyDescent="0.25">
      <c r="F5820"/>
    </row>
    <row r="5821" spans="6:6" x14ac:dyDescent="0.25">
      <c r="F5821"/>
    </row>
    <row r="5822" spans="6:6" x14ac:dyDescent="0.25">
      <c r="F5822"/>
    </row>
    <row r="5823" spans="6:6" x14ac:dyDescent="0.25">
      <c r="F5823"/>
    </row>
    <row r="5824" spans="6:6" x14ac:dyDescent="0.25">
      <c r="F5824"/>
    </row>
    <row r="5825" spans="6:6" x14ac:dyDescent="0.25">
      <c r="F5825"/>
    </row>
    <row r="5826" spans="6:6" x14ac:dyDescent="0.25">
      <c r="F5826"/>
    </row>
    <row r="5827" spans="6:6" x14ac:dyDescent="0.25">
      <c r="F5827"/>
    </row>
    <row r="5828" spans="6:6" x14ac:dyDescent="0.25">
      <c r="F5828"/>
    </row>
    <row r="5829" spans="6:6" x14ac:dyDescent="0.25">
      <c r="F5829"/>
    </row>
    <row r="5830" spans="6:6" x14ac:dyDescent="0.25">
      <c r="F5830"/>
    </row>
    <row r="5831" spans="6:6" x14ac:dyDescent="0.25">
      <c r="F5831"/>
    </row>
    <row r="5832" spans="6:6" x14ac:dyDescent="0.25">
      <c r="F5832"/>
    </row>
    <row r="5833" spans="6:6" x14ac:dyDescent="0.25">
      <c r="F5833"/>
    </row>
    <row r="5834" spans="6:6" x14ac:dyDescent="0.25">
      <c r="F5834"/>
    </row>
    <row r="5835" spans="6:6" x14ac:dyDescent="0.25">
      <c r="F5835"/>
    </row>
    <row r="5836" spans="6:6" x14ac:dyDescent="0.25">
      <c r="F5836"/>
    </row>
    <row r="5837" spans="6:6" x14ac:dyDescent="0.25">
      <c r="F5837"/>
    </row>
    <row r="5838" spans="6:6" x14ac:dyDescent="0.25">
      <c r="F5838"/>
    </row>
    <row r="5839" spans="6:6" x14ac:dyDescent="0.25">
      <c r="F5839"/>
    </row>
    <row r="5840" spans="6:6" x14ac:dyDescent="0.25">
      <c r="F5840"/>
    </row>
    <row r="5841" spans="6:6" x14ac:dyDescent="0.25">
      <c r="F5841"/>
    </row>
    <row r="5842" spans="6:6" x14ac:dyDescent="0.25">
      <c r="F5842"/>
    </row>
    <row r="5843" spans="6:6" x14ac:dyDescent="0.25">
      <c r="F5843"/>
    </row>
    <row r="5844" spans="6:6" x14ac:dyDescent="0.25">
      <c r="F5844"/>
    </row>
    <row r="5845" spans="6:6" x14ac:dyDescent="0.25">
      <c r="F5845"/>
    </row>
    <row r="5846" spans="6:6" x14ac:dyDescent="0.25">
      <c r="F5846"/>
    </row>
    <row r="5847" spans="6:6" x14ac:dyDescent="0.25">
      <c r="F5847"/>
    </row>
    <row r="5848" spans="6:6" x14ac:dyDescent="0.25">
      <c r="F5848"/>
    </row>
    <row r="5849" spans="6:6" x14ac:dyDescent="0.25">
      <c r="F5849"/>
    </row>
    <row r="5850" spans="6:6" x14ac:dyDescent="0.25">
      <c r="F5850"/>
    </row>
    <row r="5851" spans="6:6" x14ac:dyDescent="0.25">
      <c r="F5851"/>
    </row>
    <row r="5852" spans="6:6" x14ac:dyDescent="0.25">
      <c r="F5852"/>
    </row>
    <row r="5853" spans="6:6" x14ac:dyDescent="0.25">
      <c r="F5853"/>
    </row>
    <row r="5854" spans="6:6" x14ac:dyDescent="0.25">
      <c r="F5854"/>
    </row>
    <row r="5855" spans="6:6" x14ac:dyDescent="0.25">
      <c r="F5855"/>
    </row>
    <row r="5856" spans="6:6" x14ac:dyDescent="0.25">
      <c r="F5856"/>
    </row>
    <row r="5857" spans="6:6" x14ac:dyDescent="0.25">
      <c r="F5857"/>
    </row>
    <row r="5858" spans="6:6" x14ac:dyDescent="0.25">
      <c r="F5858"/>
    </row>
    <row r="5859" spans="6:6" x14ac:dyDescent="0.25">
      <c r="F5859"/>
    </row>
    <row r="5860" spans="6:6" x14ac:dyDescent="0.25">
      <c r="F5860"/>
    </row>
    <row r="5861" spans="6:6" x14ac:dyDescent="0.25">
      <c r="F5861"/>
    </row>
    <row r="5862" spans="6:6" x14ac:dyDescent="0.25">
      <c r="F5862"/>
    </row>
    <row r="5863" spans="6:6" x14ac:dyDescent="0.25">
      <c r="F5863"/>
    </row>
    <row r="5864" spans="6:6" x14ac:dyDescent="0.25">
      <c r="F5864"/>
    </row>
    <row r="5865" spans="6:6" x14ac:dyDescent="0.25">
      <c r="F5865"/>
    </row>
    <row r="5866" spans="6:6" x14ac:dyDescent="0.25">
      <c r="F5866"/>
    </row>
    <row r="5867" spans="6:6" x14ac:dyDescent="0.25">
      <c r="F5867"/>
    </row>
    <row r="5868" spans="6:6" x14ac:dyDescent="0.25">
      <c r="F5868"/>
    </row>
    <row r="5869" spans="6:6" x14ac:dyDescent="0.25">
      <c r="F5869"/>
    </row>
    <row r="5870" spans="6:6" x14ac:dyDescent="0.25">
      <c r="F5870"/>
    </row>
    <row r="5871" spans="6:6" x14ac:dyDescent="0.25">
      <c r="F5871"/>
    </row>
    <row r="5872" spans="6:6" x14ac:dyDescent="0.25">
      <c r="F5872"/>
    </row>
    <row r="5873" spans="6:6" x14ac:dyDescent="0.25">
      <c r="F5873"/>
    </row>
    <row r="5874" spans="6:6" x14ac:dyDescent="0.25">
      <c r="F5874"/>
    </row>
    <row r="5875" spans="6:6" x14ac:dyDescent="0.25">
      <c r="F5875"/>
    </row>
    <row r="5876" spans="6:6" x14ac:dyDescent="0.25">
      <c r="F5876"/>
    </row>
    <row r="5877" spans="6:6" x14ac:dyDescent="0.25">
      <c r="F5877"/>
    </row>
    <row r="5878" spans="6:6" x14ac:dyDescent="0.25">
      <c r="F5878"/>
    </row>
    <row r="5879" spans="6:6" x14ac:dyDescent="0.25">
      <c r="F5879"/>
    </row>
    <row r="5880" spans="6:6" x14ac:dyDescent="0.25">
      <c r="F5880"/>
    </row>
    <row r="5881" spans="6:6" x14ac:dyDescent="0.25">
      <c r="F5881"/>
    </row>
    <row r="5882" spans="6:6" x14ac:dyDescent="0.25">
      <c r="F5882"/>
    </row>
    <row r="5883" spans="6:6" x14ac:dyDescent="0.25">
      <c r="F5883"/>
    </row>
    <row r="5884" spans="6:6" x14ac:dyDescent="0.25">
      <c r="F5884"/>
    </row>
    <row r="5885" spans="6:6" x14ac:dyDescent="0.25">
      <c r="F5885"/>
    </row>
    <row r="5886" spans="6:6" x14ac:dyDescent="0.25">
      <c r="F5886"/>
    </row>
    <row r="5887" spans="6:6" x14ac:dyDescent="0.25">
      <c r="F5887"/>
    </row>
    <row r="5888" spans="6:6" x14ac:dyDescent="0.25">
      <c r="F5888"/>
    </row>
    <row r="5889" spans="6:6" x14ac:dyDescent="0.25">
      <c r="F5889"/>
    </row>
    <row r="5890" spans="6:6" x14ac:dyDescent="0.25">
      <c r="F5890"/>
    </row>
    <row r="5891" spans="6:6" x14ac:dyDescent="0.25">
      <c r="F5891"/>
    </row>
    <row r="5892" spans="6:6" x14ac:dyDescent="0.25">
      <c r="F5892"/>
    </row>
    <row r="5893" spans="6:6" x14ac:dyDescent="0.25">
      <c r="F5893"/>
    </row>
    <row r="5894" spans="6:6" x14ac:dyDescent="0.25">
      <c r="F5894"/>
    </row>
    <row r="5895" spans="6:6" x14ac:dyDescent="0.25">
      <c r="F5895"/>
    </row>
    <row r="5896" spans="6:6" x14ac:dyDescent="0.25">
      <c r="F5896"/>
    </row>
    <row r="5897" spans="6:6" x14ac:dyDescent="0.25">
      <c r="F5897"/>
    </row>
    <row r="5898" spans="6:6" x14ac:dyDescent="0.25">
      <c r="F5898"/>
    </row>
    <row r="5899" spans="6:6" x14ac:dyDescent="0.25">
      <c r="F5899"/>
    </row>
    <row r="5900" spans="6:6" x14ac:dyDescent="0.25">
      <c r="F5900"/>
    </row>
    <row r="5901" spans="6:6" x14ac:dyDescent="0.25">
      <c r="F5901"/>
    </row>
    <row r="5902" spans="6:6" x14ac:dyDescent="0.25">
      <c r="F5902"/>
    </row>
    <row r="5903" spans="6:6" x14ac:dyDescent="0.25">
      <c r="F5903"/>
    </row>
    <row r="5904" spans="6:6" x14ac:dyDescent="0.25">
      <c r="F5904"/>
    </row>
    <row r="5905" spans="6:6" x14ac:dyDescent="0.25">
      <c r="F5905"/>
    </row>
    <row r="5906" spans="6:6" x14ac:dyDescent="0.25">
      <c r="F5906"/>
    </row>
    <row r="5907" spans="6:6" x14ac:dyDescent="0.25">
      <c r="F5907"/>
    </row>
    <row r="5908" spans="6:6" x14ac:dyDescent="0.25">
      <c r="F5908"/>
    </row>
    <row r="5909" spans="6:6" x14ac:dyDescent="0.25">
      <c r="F5909"/>
    </row>
    <row r="5910" spans="6:6" x14ac:dyDescent="0.25">
      <c r="F5910"/>
    </row>
    <row r="5911" spans="6:6" x14ac:dyDescent="0.25">
      <c r="F5911"/>
    </row>
    <row r="5912" spans="6:6" x14ac:dyDescent="0.25">
      <c r="F5912"/>
    </row>
    <row r="5913" spans="6:6" x14ac:dyDescent="0.25">
      <c r="F5913"/>
    </row>
    <row r="5914" spans="6:6" x14ac:dyDescent="0.25">
      <c r="F5914"/>
    </row>
    <row r="5915" spans="6:6" x14ac:dyDescent="0.25">
      <c r="F5915"/>
    </row>
    <row r="5916" spans="6:6" x14ac:dyDescent="0.25">
      <c r="F5916"/>
    </row>
    <row r="5917" spans="6:6" x14ac:dyDescent="0.25">
      <c r="F5917"/>
    </row>
    <row r="5918" spans="6:6" x14ac:dyDescent="0.25">
      <c r="F5918"/>
    </row>
    <row r="5919" spans="6:6" x14ac:dyDescent="0.25">
      <c r="F5919"/>
    </row>
    <row r="5920" spans="6:6" x14ac:dyDescent="0.25">
      <c r="F5920"/>
    </row>
    <row r="5921" spans="6:6" x14ac:dyDescent="0.25">
      <c r="F5921"/>
    </row>
    <row r="5922" spans="6:6" x14ac:dyDescent="0.25">
      <c r="F5922"/>
    </row>
    <row r="5923" spans="6:6" x14ac:dyDescent="0.25">
      <c r="F5923"/>
    </row>
    <row r="5924" spans="6:6" x14ac:dyDescent="0.25">
      <c r="F5924"/>
    </row>
    <row r="5925" spans="6:6" x14ac:dyDescent="0.25">
      <c r="F5925"/>
    </row>
    <row r="5926" spans="6:6" x14ac:dyDescent="0.25">
      <c r="F5926"/>
    </row>
    <row r="5927" spans="6:6" x14ac:dyDescent="0.25">
      <c r="F5927"/>
    </row>
    <row r="5928" spans="6:6" x14ac:dyDescent="0.25">
      <c r="F5928"/>
    </row>
    <row r="5929" spans="6:6" x14ac:dyDescent="0.25">
      <c r="F5929"/>
    </row>
    <row r="5930" spans="6:6" x14ac:dyDescent="0.25">
      <c r="F5930"/>
    </row>
    <row r="5931" spans="6:6" x14ac:dyDescent="0.25">
      <c r="F5931"/>
    </row>
    <row r="5932" spans="6:6" x14ac:dyDescent="0.25">
      <c r="F5932"/>
    </row>
    <row r="5933" spans="6:6" x14ac:dyDescent="0.25">
      <c r="F5933"/>
    </row>
    <row r="5934" spans="6:6" x14ac:dyDescent="0.25">
      <c r="F5934"/>
    </row>
    <row r="5935" spans="6:6" x14ac:dyDescent="0.25">
      <c r="F5935"/>
    </row>
    <row r="5936" spans="6:6" x14ac:dyDescent="0.25">
      <c r="F5936"/>
    </row>
    <row r="5937" spans="6:6" x14ac:dyDescent="0.25">
      <c r="F5937"/>
    </row>
    <row r="5938" spans="6:6" x14ac:dyDescent="0.25">
      <c r="F5938"/>
    </row>
    <row r="5939" spans="6:6" x14ac:dyDescent="0.25">
      <c r="F5939"/>
    </row>
    <row r="5940" spans="6:6" x14ac:dyDescent="0.25">
      <c r="F5940"/>
    </row>
    <row r="5941" spans="6:6" x14ac:dyDescent="0.25">
      <c r="F5941"/>
    </row>
    <row r="5942" spans="6:6" x14ac:dyDescent="0.25">
      <c r="F5942"/>
    </row>
    <row r="5943" spans="6:6" x14ac:dyDescent="0.25">
      <c r="F5943"/>
    </row>
    <row r="5944" spans="6:6" x14ac:dyDescent="0.25">
      <c r="F5944"/>
    </row>
    <row r="5945" spans="6:6" x14ac:dyDescent="0.25">
      <c r="F5945"/>
    </row>
    <row r="5946" spans="6:6" x14ac:dyDescent="0.25">
      <c r="F5946"/>
    </row>
    <row r="5947" spans="6:6" x14ac:dyDescent="0.25">
      <c r="F5947"/>
    </row>
    <row r="5948" spans="6:6" x14ac:dyDescent="0.25">
      <c r="F5948"/>
    </row>
    <row r="5949" spans="6:6" x14ac:dyDescent="0.25">
      <c r="F5949"/>
    </row>
    <row r="5950" spans="6:6" x14ac:dyDescent="0.25">
      <c r="F5950"/>
    </row>
    <row r="5951" spans="6:6" x14ac:dyDescent="0.25">
      <c r="F5951"/>
    </row>
    <row r="5952" spans="6:6" x14ac:dyDescent="0.25">
      <c r="F5952"/>
    </row>
    <row r="5953" spans="6:6" x14ac:dyDescent="0.25">
      <c r="F5953"/>
    </row>
    <row r="5954" spans="6:6" x14ac:dyDescent="0.25">
      <c r="F5954"/>
    </row>
    <row r="5955" spans="6:6" x14ac:dyDescent="0.25">
      <c r="F5955"/>
    </row>
    <row r="5956" spans="6:6" x14ac:dyDescent="0.25">
      <c r="F5956"/>
    </row>
    <row r="5957" spans="6:6" x14ac:dyDescent="0.25">
      <c r="F5957"/>
    </row>
    <row r="5958" spans="6:6" x14ac:dyDescent="0.25">
      <c r="F5958"/>
    </row>
    <row r="5959" spans="6:6" x14ac:dyDescent="0.25">
      <c r="F5959"/>
    </row>
    <row r="5960" spans="6:6" x14ac:dyDescent="0.25">
      <c r="F5960"/>
    </row>
    <row r="5961" spans="6:6" x14ac:dyDescent="0.25">
      <c r="F5961"/>
    </row>
    <row r="5962" spans="6:6" x14ac:dyDescent="0.25">
      <c r="F5962"/>
    </row>
    <row r="5963" spans="6:6" x14ac:dyDescent="0.25">
      <c r="F5963"/>
    </row>
    <row r="5964" spans="6:6" x14ac:dyDescent="0.25">
      <c r="F5964"/>
    </row>
    <row r="5965" spans="6:6" x14ac:dyDescent="0.25">
      <c r="F5965"/>
    </row>
    <row r="5966" spans="6:6" x14ac:dyDescent="0.25">
      <c r="F5966"/>
    </row>
    <row r="5967" spans="6:6" x14ac:dyDescent="0.25">
      <c r="F5967"/>
    </row>
    <row r="5968" spans="6:6" x14ac:dyDescent="0.25">
      <c r="F5968"/>
    </row>
    <row r="5969" spans="6:6" x14ac:dyDescent="0.25">
      <c r="F5969"/>
    </row>
    <row r="5970" spans="6:6" x14ac:dyDescent="0.25">
      <c r="F5970"/>
    </row>
    <row r="5971" spans="6:6" x14ac:dyDescent="0.25">
      <c r="F5971"/>
    </row>
    <row r="5972" spans="6:6" x14ac:dyDescent="0.25">
      <c r="F5972"/>
    </row>
    <row r="5973" spans="6:6" x14ac:dyDescent="0.25">
      <c r="F5973"/>
    </row>
    <row r="5974" spans="6:6" x14ac:dyDescent="0.25">
      <c r="F5974"/>
    </row>
    <row r="5975" spans="6:6" x14ac:dyDescent="0.25">
      <c r="F5975"/>
    </row>
    <row r="5976" spans="6:6" x14ac:dyDescent="0.25">
      <c r="F5976"/>
    </row>
    <row r="5977" spans="6:6" x14ac:dyDescent="0.25">
      <c r="F5977"/>
    </row>
    <row r="5978" spans="6:6" x14ac:dyDescent="0.25">
      <c r="F5978"/>
    </row>
    <row r="5979" spans="6:6" x14ac:dyDescent="0.25">
      <c r="F5979"/>
    </row>
    <row r="5980" spans="6:6" x14ac:dyDescent="0.25">
      <c r="F5980"/>
    </row>
    <row r="5981" spans="6:6" x14ac:dyDescent="0.25">
      <c r="F5981"/>
    </row>
    <row r="5982" spans="6:6" x14ac:dyDescent="0.25">
      <c r="F5982"/>
    </row>
    <row r="5983" spans="6:6" x14ac:dyDescent="0.25">
      <c r="F5983"/>
    </row>
    <row r="5984" spans="6:6" x14ac:dyDescent="0.25">
      <c r="F5984"/>
    </row>
    <row r="5985" spans="6:6" x14ac:dyDescent="0.25">
      <c r="F5985"/>
    </row>
    <row r="5986" spans="6:6" x14ac:dyDescent="0.25">
      <c r="F5986"/>
    </row>
    <row r="5987" spans="6:6" x14ac:dyDescent="0.25">
      <c r="F5987"/>
    </row>
    <row r="5988" spans="6:6" x14ac:dyDescent="0.25">
      <c r="F5988"/>
    </row>
    <row r="5989" spans="6:6" x14ac:dyDescent="0.25">
      <c r="F5989"/>
    </row>
    <row r="5990" spans="6:6" x14ac:dyDescent="0.25">
      <c r="F5990"/>
    </row>
    <row r="5991" spans="6:6" x14ac:dyDescent="0.25">
      <c r="F5991"/>
    </row>
    <row r="5992" spans="6:6" x14ac:dyDescent="0.25">
      <c r="F5992"/>
    </row>
    <row r="5993" spans="6:6" x14ac:dyDescent="0.25">
      <c r="F5993"/>
    </row>
    <row r="5994" spans="6:6" x14ac:dyDescent="0.25">
      <c r="F5994"/>
    </row>
    <row r="5995" spans="6:6" x14ac:dyDescent="0.25">
      <c r="F5995"/>
    </row>
    <row r="5996" spans="6:6" x14ac:dyDescent="0.25">
      <c r="F5996"/>
    </row>
    <row r="5997" spans="6:6" x14ac:dyDescent="0.25">
      <c r="F5997"/>
    </row>
    <row r="5998" spans="6:6" x14ac:dyDescent="0.25">
      <c r="F5998"/>
    </row>
    <row r="5999" spans="6:6" x14ac:dyDescent="0.25">
      <c r="F5999"/>
    </row>
    <row r="6000" spans="6:6" x14ac:dyDescent="0.25">
      <c r="F6000"/>
    </row>
    <row r="6001" spans="6:6" x14ac:dyDescent="0.25">
      <c r="F6001"/>
    </row>
    <row r="6002" spans="6:6" x14ac:dyDescent="0.25">
      <c r="F6002"/>
    </row>
    <row r="6003" spans="6:6" x14ac:dyDescent="0.25">
      <c r="F6003"/>
    </row>
    <row r="6004" spans="6:6" x14ac:dyDescent="0.25">
      <c r="F6004"/>
    </row>
    <row r="6005" spans="6:6" x14ac:dyDescent="0.25">
      <c r="F6005"/>
    </row>
    <row r="6006" spans="6:6" x14ac:dyDescent="0.25">
      <c r="F6006"/>
    </row>
    <row r="6007" spans="6:6" x14ac:dyDescent="0.25">
      <c r="F6007"/>
    </row>
    <row r="6008" spans="6:6" x14ac:dyDescent="0.25">
      <c r="F6008"/>
    </row>
    <row r="6009" spans="6:6" x14ac:dyDescent="0.25">
      <c r="F6009"/>
    </row>
    <row r="6010" spans="6:6" x14ac:dyDescent="0.25">
      <c r="F6010"/>
    </row>
    <row r="6011" spans="6:6" x14ac:dyDescent="0.25">
      <c r="F6011"/>
    </row>
    <row r="6012" spans="6:6" x14ac:dyDescent="0.25">
      <c r="F6012"/>
    </row>
    <row r="6013" spans="6:6" x14ac:dyDescent="0.25">
      <c r="F6013"/>
    </row>
    <row r="6014" spans="6:6" x14ac:dyDescent="0.25">
      <c r="F6014"/>
    </row>
    <row r="6015" spans="6:6" x14ac:dyDescent="0.25">
      <c r="F6015"/>
    </row>
    <row r="6016" spans="6:6" x14ac:dyDescent="0.25">
      <c r="F6016"/>
    </row>
    <row r="6017" spans="6:6" x14ac:dyDescent="0.25">
      <c r="F6017"/>
    </row>
    <row r="6018" spans="6:6" x14ac:dyDescent="0.25">
      <c r="F6018"/>
    </row>
    <row r="6019" spans="6:6" x14ac:dyDescent="0.25">
      <c r="F6019"/>
    </row>
    <row r="6020" spans="6:6" x14ac:dyDescent="0.25">
      <c r="F6020"/>
    </row>
    <row r="6021" spans="6:6" x14ac:dyDescent="0.25">
      <c r="F6021"/>
    </row>
    <row r="6022" spans="6:6" x14ac:dyDescent="0.25">
      <c r="F6022"/>
    </row>
    <row r="6023" spans="6:6" x14ac:dyDescent="0.25">
      <c r="F6023"/>
    </row>
    <row r="6024" spans="6:6" x14ac:dyDescent="0.25">
      <c r="F6024"/>
    </row>
    <row r="6025" spans="6:6" x14ac:dyDescent="0.25">
      <c r="F6025"/>
    </row>
    <row r="6026" spans="6:6" x14ac:dyDescent="0.25">
      <c r="F6026"/>
    </row>
    <row r="6027" spans="6:6" x14ac:dyDescent="0.25">
      <c r="F6027"/>
    </row>
    <row r="6028" spans="6:6" x14ac:dyDescent="0.25">
      <c r="F6028"/>
    </row>
    <row r="6029" spans="6:6" x14ac:dyDescent="0.25">
      <c r="F6029"/>
    </row>
    <row r="6030" spans="6:6" x14ac:dyDescent="0.25">
      <c r="F6030"/>
    </row>
    <row r="6031" spans="6:6" x14ac:dyDescent="0.25">
      <c r="F6031"/>
    </row>
    <row r="6032" spans="6:6" x14ac:dyDescent="0.25">
      <c r="F6032"/>
    </row>
    <row r="6033" spans="6:6" x14ac:dyDescent="0.25">
      <c r="F6033"/>
    </row>
    <row r="6034" spans="6:6" x14ac:dyDescent="0.25">
      <c r="F6034"/>
    </row>
    <row r="6035" spans="6:6" x14ac:dyDescent="0.25">
      <c r="F6035"/>
    </row>
    <row r="6036" spans="6:6" x14ac:dyDescent="0.25">
      <c r="F6036"/>
    </row>
    <row r="6037" spans="6:6" x14ac:dyDescent="0.25">
      <c r="F6037"/>
    </row>
    <row r="6038" spans="6:6" x14ac:dyDescent="0.25">
      <c r="F6038"/>
    </row>
    <row r="6039" spans="6:6" x14ac:dyDescent="0.25">
      <c r="F6039"/>
    </row>
    <row r="6040" spans="6:6" x14ac:dyDescent="0.25">
      <c r="F6040"/>
    </row>
    <row r="6041" spans="6:6" x14ac:dyDescent="0.25">
      <c r="F6041"/>
    </row>
    <row r="6042" spans="6:6" x14ac:dyDescent="0.25">
      <c r="F6042"/>
    </row>
    <row r="6043" spans="6:6" x14ac:dyDescent="0.25">
      <c r="F6043"/>
    </row>
    <row r="6044" spans="6:6" x14ac:dyDescent="0.25">
      <c r="F6044"/>
    </row>
    <row r="6045" spans="6:6" x14ac:dyDescent="0.25">
      <c r="F6045"/>
    </row>
    <row r="6046" spans="6:6" x14ac:dyDescent="0.25">
      <c r="F6046"/>
    </row>
    <row r="6047" spans="6:6" x14ac:dyDescent="0.25">
      <c r="F6047"/>
    </row>
    <row r="6048" spans="6:6" x14ac:dyDescent="0.25">
      <c r="F6048"/>
    </row>
    <row r="6049" spans="6:6" x14ac:dyDescent="0.25">
      <c r="F6049"/>
    </row>
    <row r="6050" spans="6:6" x14ac:dyDescent="0.25">
      <c r="F6050"/>
    </row>
    <row r="6051" spans="6:6" x14ac:dyDescent="0.25">
      <c r="F6051"/>
    </row>
    <row r="6052" spans="6:6" x14ac:dyDescent="0.25">
      <c r="F6052"/>
    </row>
    <row r="6053" spans="6:6" x14ac:dyDescent="0.25">
      <c r="F6053"/>
    </row>
    <row r="6054" spans="6:6" x14ac:dyDescent="0.25">
      <c r="F6054"/>
    </row>
    <row r="6055" spans="6:6" x14ac:dyDescent="0.25">
      <c r="F6055"/>
    </row>
    <row r="6056" spans="6:6" x14ac:dyDescent="0.25">
      <c r="F6056"/>
    </row>
    <row r="6057" spans="6:6" x14ac:dyDescent="0.25">
      <c r="F6057"/>
    </row>
    <row r="6058" spans="6:6" x14ac:dyDescent="0.25">
      <c r="F6058"/>
    </row>
    <row r="6059" spans="6:6" x14ac:dyDescent="0.25">
      <c r="F6059"/>
    </row>
    <row r="6060" spans="6:6" x14ac:dyDescent="0.25">
      <c r="F6060"/>
    </row>
    <row r="6061" spans="6:6" x14ac:dyDescent="0.25">
      <c r="F6061"/>
    </row>
    <row r="6062" spans="6:6" x14ac:dyDescent="0.25">
      <c r="F6062"/>
    </row>
    <row r="6063" spans="6:6" x14ac:dyDescent="0.25">
      <c r="F6063"/>
    </row>
    <row r="6064" spans="6:6" x14ac:dyDescent="0.25">
      <c r="F6064"/>
    </row>
    <row r="6065" spans="6:6" x14ac:dyDescent="0.25">
      <c r="F6065"/>
    </row>
    <row r="6066" spans="6:6" x14ac:dyDescent="0.25">
      <c r="F6066"/>
    </row>
    <row r="6067" spans="6:6" x14ac:dyDescent="0.25">
      <c r="F6067"/>
    </row>
    <row r="6068" spans="6:6" x14ac:dyDescent="0.25">
      <c r="F6068"/>
    </row>
    <row r="6069" spans="6:6" x14ac:dyDescent="0.25">
      <c r="F6069"/>
    </row>
    <row r="6070" spans="6:6" x14ac:dyDescent="0.25">
      <c r="F6070"/>
    </row>
    <row r="6071" spans="6:6" x14ac:dyDescent="0.25">
      <c r="F6071"/>
    </row>
    <row r="6072" spans="6:6" x14ac:dyDescent="0.25">
      <c r="F6072"/>
    </row>
    <row r="6073" spans="6:6" x14ac:dyDescent="0.25">
      <c r="F6073"/>
    </row>
    <row r="6074" spans="6:6" x14ac:dyDescent="0.25">
      <c r="F6074"/>
    </row>
    <row r="6075" spans="6:6" x14ac:dyDescent="0.25">
      <c r="F6075"/>
    </row>
    <row r="6076" spans="6:6" x14ac:dyDescent="0.25">
      <c r="F6076"/>
    </row>
    <row r="6077" spans="6:6" x14ac:dyDescent="0.25">
      <c r="F6077"/>
    </row>
    <row r="6078" spans="6:6" x14ac:dyDescent="0.25">
      <c r="F6078"/>
    </row>
    <row r="6079" spans="6:6" x14ac:dyDescent="0.25">
      <c r="F6079"/>
    </row>
    <row r="6080" spans="6:6" x14ac:dyDescent="0.25">
      <c r="F6080"/>
    </row>
    <row r="6081" spans="6:6" x14ac:dyDescent="0.25">
      <c r="F6081"/>
    </row>
    <row r="6082" spans="6:6" x14ac:dyDescent="0.25">
      <c r="F6082"/>
    </row>
    <row r="6083" spans="6:6" x14ac:dyDescent="0.25">
      <c r="F6083"/>
    </row>
    <row r="6084" spans="6:6" x14ac:dyDescent="0.25">
      <c r="F6084"/>
    </row>
    <row r="6085" spans="6:6" x14ac:dyDescent="0.25">
      <c r="F6085"/>
    </row>
    <row r="6086" spans="6:6" x14ac:dyDescent="0.25">
      <c r="F6086"/>
    </row>
    <row r="6087" spans="6:6" x14ac:dyDescent="0.25">
      <c r="F6087"/>
    </row>
    <row r="6088" spans="6:6" x14ac:dyDescent="0.25">
      <c r="F6088"/>
    </row>
    <row r="6089" spans="6:6" x14ac:dyDescent="0.25">
      <c r="F6089"/>
    </row>
    <row r="6090" spans="6:6" x14ac:dyDescent="0.25">
      <c r="F6090"/>
    </row>
    <row r="6091" spans="6:6" x14ac:dyDescent="0.25">
      <c r="F6091"/>
    </row>
    <row r="6092" spans="6:6" x14ac:dyDescent="0.25">
      <c r="F6092"/>
    </row>
    <row r="6093" spans="6:6" x14ac:dyDescent="0.25">
      <c r="F6093"/>
    </row>
    <row r="6094" spans="6:6" x14ac:dyDescent="0.25">
      <c r="F6094"/>
    </row>
    <row r="6095" spans="6:6" x14ac:dyDescent="0.25">
      <c r="F6095"/>
    </row>
    <row r="6096" spans="6:6" x14ac:dyDescent="0.25">
      <c r="F6096"/>
    </row>
    <row r="6097" spans="6:6" x14ac:dyDescent="0.25">
      <c r="F6097"/>
    </row>
    <row r="6098" spans="6:6" x14ac:dyDescent="0.25">
      <c r="F6098"/>
    </row>
    <row r="6099" spans="6:6" x14ac:dyDescent="0.25">
      <c r="F6099"/>
    </row>
    <row r="6100" spans="6:6" x14ac:dyDescent="0.25">
      <c r="F6100"/>
    </row>
    <row r="6101" spans="6:6" x14ac:dyDescent="0.25">
      <c r="F6101"/>
    </row>
    <row r="6102" spans="6:6" x14ac:dyDescent="0.25">
      <c r="F6102"/>
    </row>
    <row r="6103" spans="6:6" x14ac:dyDescent="0.25">
      <c r="F6103"/>
    </row>
    <row r="6104" spans="6:6" x14ac:dyDescent="0.25">
      <c r="F6104"/>
    </row>
    <row r="6105" spans="6:6" x14ac:dyDescent="0.25">
      <c r="F6105"/>
    </row>
    <row r="6106" spans="6:6" x14ac:dyDescent="0.25">
      <c r="F6106"/>
    </row>
    <row r="6107" spans="6:6" x14ac:dyDescent="0.25">
      <c r="F6107"/>
    </row>
    <row r="6108" spans="6:6" x14ac:dyDescent="0.25">
      <c r="F6108"/>
    </row>
    <row r="6109" spans="6:6" x14ac:dyDescent="0.25">
      <c r="F6109"/>
    </row>
    <row r="6110" spans="6:6" x14ac:dyDescent="0.25">
      <c r="F6110"/>
    </row>
    <row r="6111" spans="6:6" x14ac:dyDescent="0.25">
      <c r="F6111"/>
    </row>
    <row r="6112" spans="6:6" x14ac:dyDescent="0.25">
      <c r="F6112"/>
    </row>
    <row r="6113" spans="6:6" x14ac:dyDescent="0.25">
      <c r="F6113"/>
    </row>
    <row r="6114" spans="6:6" x14ac:dyDescent="0.25">
      <c r="F6114"/>
    </row>
    <row r="6115" spans="6:6" x14ac:dyDescent="0.25">
      <c r="F6115"/>
    </row>
    <row r="6116" spans="6:6" x14ac:dyDescent="0.25">
      <c r="F6116"/>
    </row>
    <row r="6117" spans="6:6" x14ac:dyDescent="0.25">
      <c r="F6117"/>
    </row>
    <row r="6118" spans="6:6" x14ac:dyDescent="0.25">
      <c r="F6118"/>
    </row>
    <row r="6119" spans="6:6" x14ac:dyDescent="0.25">
      <c r="F6119"/>
    </row>
    <row r="6120" spans="6:6" x14ac:dyDescent="0.25">
      <c r="F6120"/>
    </row>
    <row r="6121" spans="6:6" x14ac:dyDescent="0.25">
      <c r="F6121"/>
    </row>
    <row r="6122" spans="6:6" x14ac:dyDescent="0.25">
      <c r="F6122"/>
    </row>
    <row r="6123" spans="6:6" x14ac:dyDescent="0.25">
      <c r="F6123"/>
    </row>
    <row r="6124" spans="6:6" x14ac:dyDescent="0.25">
      <c r="F6124"/>
    </row>
    <row r="6125" spans="6:6" x14ac:dyDescent="0.25">
      <c r="F6125"/>
    </row>
    <row r="6126" spans="6:6" x14ac:dyDescent="0.25">
      <c r="F6126"/>
    </row>
    <row r="6127" spans="6:6" x14ac:dyDescent="0.25">
      <c r="F6127"/>
    </row>
    <row r="6128" spans="6:6" x14ac:dyDescent="0.25">
      <c r="F6128"/>
    </row>
    <row r="6129" spans="6:6" x14ac:dyDescent="0.25">
      <c r="F6129"/>
    </row>
    <row r="6130" spans="6:6" x14ac:dyDescent="0.25">
      <c r="F6130"/>
    </row>
    <row r="6131" spans="6:6" x14ac:dyDescent="0.25">
      <c r="F6131"/>
    </row>
    <row r="6132" spans="6:6" x14ac:dyDescent="0.25">
      <c r="F6132"/>
    </row>
    <row r="6133" spans="6:6" x14ac:dyDescent="0.25">
      <c r="F6133"/>
    </row>
    <row r="6134" spans="6:6" x14ac:dyDescent="0.25">
      <c r="F6134"/>
    </row>
    <row r="6135" spans="6:6" x14ac:dyDescent="0.25">
      <c r="F6135"/>
    </row>
    <row r="6136" spans="6:6" x14ac:dyDescent="0.25">
      <c r="F6136"/>
    </row>
    <row r="6137" spans="6:6" x14ac:dyDescent="0.25">
      <c r="F6137"/>
    </row>
    <row r="6138" spans="6:6" x14ac:dyDescent="0.25">
      <c r="F6138"/>
    </row>
    <row r="6139" spans="6:6" x14ac:dyDescent="0.25">
      <c r="F6139"/>
    </row>
    <row r="6140" spans="6:6" x14ac:dyDescent="0.25">
      <c r="F6140"/>
    </row>
    <row r="6141" spans="6:6" x14ac:dyDescent="0.25">
      <c r="F6141"/>
    </row>
    <row r="6142" spans="6:6" x14ac:dyDescent="0.25">
      <c r="F6142"/>
    </row>
    <row r="6143" spans="6:6" x14ac:dyDescent="0.25">
      <c r="F6143"/>
    </row>
    <row r="6144" spans="6:6" x14ac:dyDescent="0.25">
      <c r="F6144"/>
    </row>
    <row r="6145" spans="6:6" x14ac:dyDescent="0.25">
      <c r="F6145"/>
    </row>
    <row r="6146" spans="6:6" x14ac:dyDescent="0.25">
      <c r="F6146"/>
    </row>
    <row r="6147" spans="6:6" x14ac:dyDescent="0.25">
      <c r="F6147"/>
    </row>
    <row r="6148" spans="6:6" x14ac:dyDescent="0.25">
      <c r="F6148"/>
    </row>
    <row r="6149" spans="6:6" x14ac:dyDescent="0.25">
      <c r="F6149"/>
    </row>
    <row r="6150" spans="6:6" x14ac:dyDescent="0.25">
      <c r="F6150"/>
    </row>
    <row r="6151" spans="6:6" x14ac:dyDescent="0.25">
      <c r="F6151"/>
    </row>
    <row r="6152" spans="6:6" x14ac:dyDescent="0.25">
      <c r="F6152"/>
    </row>
    <row r="6153" spans="6:6" x14ac:dyDescent="0.25">
      <c r="F6153"/>
    </row>
    <row r="6154" spans="6:6" x14ac:dyDescent="0.25">
      <c r="F6154"/>
    </row>
    <row r="6155" spans="6:6" x14ac:dyDescent="0.25">
      <c r="F6155"/>
    </row>
    <row r="6156" spans="6:6" x14ac:dyDescent="0.25">
      <c r="F6156"/>
    </row>
    <row r="6157" spans="6:6" x14ac:dyDescent="0.25">
      <c r="F6157"/>
    </row>
    <row r="6158" spans="6:6" x14ac:dyDescent="0.25">
      <c r="F6158"/>
    </row>
    <row r="6159" spans="6:6" x14ac:dyDescent="0.25">
      <c r="F6159"/>
    </row>
    <row r="6160" spans="6:6" x14ac:dyDescent="0.25">
      <c r="F6160"/>
    </row>
    <row r="6161" spans="6:6" x14ac:dyDescent="0.25">
      <c r="F6161"/>
    </row>
    <row r="6162" spans="6:6" x14ac:dyDescent="0.25">
      <c r="F6162"/>
    </row>
    <row r="6163" spans="6:6" x14ac:dyDescent="0.25">
      <c r="F6163"/>
    </row>
    <row r="6164" spans="6:6" x14ac:dyDescent="0.25">
      <c r="F6164"/>
    </row>
    <row r="6165" spans="6:6" x14ac:dyDescent="0.25">
      <c r="F6165"/>
    </row>
    <row r="6166" spans="6:6" x14ac:dyDescent="0.25">
      <c r="F6166"/>
    </row>
    <row r="6167" spans="6:6" x14ac:dyDescent="0.25">
      <c r="F6167"/>
    </row>
    <row r="6168" spans="6:6" x14ac:dyDescent="0.25">
      <c r="F6168"/>
    </row>
    <row r="6169" spans="6:6" x14ac:dyDescent="0.25">
      <c r="F6169"/>
    </row>
    <row r="6170" spans="6:6" x14ac:dyDescent="0.25">
      <c r="F6170"/>
    </row>
    <row r="6171" spans="6:6" x14ac:dyDescent="0.25">
      <c r="F6171"/>
    </row>
    <row r="6172" spans="6:6" x14ac:dyDescent="0.25">
      <c r="F6172"/>
    </row>
    <row r="6173" spans="6:6" x14ac:dyDescent="0.25">
      <c r="F6173"/>
    </row>
    <row r="6174" spans="6:6" x14ac:dyDescent="0.25">
      <c r="F6174"/>
    </row>
    <row r="6175" spans="6:6" x14ac:dyDescent="0.25">
      <c r="F6175"/>
    </row>
    <row r="6176" spans="6:6" x14ac:dyDescent="0.25">
      <c r="F6176"/>
    </row>
    <row r="6177" spans="6:6" x14ac:dyDescent="0.25">
      <c r="F6177"/>
    </row>
    <row r="6178" spans="6:6" x14ac:dyDescent="0.25">
      <c r="F6178"/>
    </row>
    <row r="6179" spans="6:6" x14ac:dyDescent="0.25">
      <c r="F6179"/>
    </row>
    <row r="6180" spans="6:6" x14ac:dyDescent="0.25">
      <c r="F6180"/>
    </row>
    <row r="6181" spans="6:6" x14ac:dyDescent="0.25">
      <c r="F6181"/>
    </row>
    <row r="6182" spans="6:6" x14ac:dyDescent="0.25">
      <c r="F6182"/>
    </row>
    <row r="6183" spans="6:6" x14ac:dyDescent="0.25">
      <c r="F6183"/>
    </row>
    <row r="6184" spans="6:6" x14ac:dyDescent="0.25">
      <c r="F6184"/>
    </row>
    <row r="6185" spans="6:6" x14ac:dyDescent="0.25">
      <c r="F6185"/>
    </row>
    <row r="6186" spans="6:6" x14ac:dyDescent="0.25">
      <c r="F6186"/>
    </row>
    <row r="6187" spans="6:6" x14ac:dyDescent="0.25">
      <c r="F6187"/>
    </row>
    <row r="6188" spans="6:6" x14ac:dyDescent="0.25">
      <c r="F6188"/>
    </row>
    <row r="6189" spans="6:6" x14ac:dyDescent="0.25">
      <c r="F6189"/>
    </row>
    <row r="6190" spans="6:6" x14ac:dyDescent="0.25">
      <c r="F6190"/>
    </row>
    <row r="6191" spans="6:6" x14ac:dyDescent="0.25">
      <c r="F6191"/>
    </row>
    <row r="6192" spans="6:6" x14ac:dyDescent="0.25">
      <c r="F6192"/>
    </row>
    <row r="6193" spans="6:6" x14ac:dyDescent="0.25">
      <c r="F6193"/>
    </row>
    <row r="6194" spans="6:6" x14ac:dyDescent="0.25">
      <c r="F6194"/>
    </row>
    <row r="6195" spans="6:6" x14ac:dyDescent="0.25">
      <c r="F6195"/>
    </row>
    <row r="6196" spans="6:6" x14ac:dyDescent="0.25">
      <c r="F6196"/>
    </row>
    <row r="6197" spans="6:6" x14ac:dyDescent="0.25">
      <c r="F6197"/>
    </row>
    <row r="6198" spans="6:6" x14ac:dyDescent="0.25">
      <c r="F6198"/>
    </row>
    <row r="6199" spans="6:6" x14ac:dyDescent="0.25">
      <c r="F6199"/>
    </row>
    <row r="6200" spans="6:6" x14ac:dyDescent="0.25">
      <c r="F6200"/>
    </row>
    <row r="6201" spans="6:6" x14ac:dyDescent="0.25">
      <c r="F6201"/>
    </row>
    <row r="6202" spans="6:6" x14ac:dyDescent="0.25">
      <c r="F6202"/>
    </row>
    <row r="6203" spans="6:6" x14ac:dyDescent="0.25">
      <c r="F6203"/>
    </row>
    <row r="6204" spans="6:6" x14ac:dyDescent="0.25">
      <c r="F6204"/>
    </row>
    <row r="6205" spans="6:6" x14ac:dyDescent="0.25">
      <c r="F6205"/>
    </row>
    <row r="6206" spans="6:6" x14ac:dyDescent="0.25">
      <c r="F6206"/>
    </row>
    <row r="6207" spans="6:6" x14ac:dyDescent="0.25">
      <c r="F6207"/>
    </row>
    <row r="6208" spans="6:6" x14ac:dyDescent="0.25">
      <c r="F6208"/>
    </row>
    <row r="6209" spans="6:6" x14ac:dyDescent="0.25">
      <c r="F6209"/>
    </row>
    <row r="6210" spans="6:6" x14ac:dyDescent="0.25">
      <c r="F6210"/>
    </row>
    <row r="6211" spans="6:6" x14ac:dyDescent="0.25">
      <c r="F6211"/>
    </row>
    <row r="6212" spans="6:6" x14ac:dyDescent="0.25">
      <c r="F6212"/>
    </row>
    <row r="6213" spans="6:6" x14ac:dyDescent="0.25">
      <c r="F6213"/>
    </row>
    <row r="6214" spans="6:6" x14ac:dyDescent="0.25">
      <c r="F6214"/>
    </row>
    <row r="6215" spans="6:6" x14ac:dyDescent="0.25">
      <c r="F6215"/>
    </row>
    <row r="6216" spans="6:6" x14ac:dyDescent="0.25">
      <c r="F6216"/>
    </row>
    <row r="6217" spans="6:6" x14ac:dyDescent="0.25">
      <c r="F6217"/>
    </row>
    <row r="6218" spans="6:6" x14ac:dyDescent="0.25">
      <c r="F6218"/>
    </row>
    <row r="6219" spans="6:6" x14ac:dyDescent="0.25">
      <c r="F6219"/>
    </row>
    <row r="6220" spans="6:6" x14ac:dyDescent="0.25">
      <c r="F6220"/>
    </row>
    <row r="6221" spans="6:6" x14ac:dyDescent="0.25">
      <c r="F6221"/>
    </row>
    <row r="6222" spans="6:6" x14ac:dyDescent="0.25">
      <c r="F6222"/>
    </row>
    <row r="6223" spans="6:6" x14ac:dyDescent="0.25">
      <c r="F6223"/>
    </row>
    <row r="6224" spans="6:6" x14ac:dyDescent="0.25">
      <c r="F6224"/>
    </row>
    <row r="6225" spans="6:6" x14ac:dyDescent="0.25">
      <c r="F6225"/>
    </row>
    <row r="6226" spans="6:6" x14ac:dyDescent="0.25">
      <c r="F6226"/>
    </row>
    <row r="6227" spans="6:6" x14ac:dyDescent="0.25">
      <c r="F6227"/>
    </row>
    <row r="6228" spans="6:6" x14ac:dyDescent="0.25">
      <c r="F6228"/>
    </row>
    <row r="6229" spans="6:6" x14ac:dyDescent="0.25">
      <c r="F6229"/>
    </row>
    <row r="6230" spans="6:6" x14ac:dyDescent="0.25">
      <c r="F6230"/>
    </row>
    <row r="6231" spans="6:6" x14ac:dyDescent="0.25">
      <c r="F6231"/>
    </row>
    <row r="6232" spans="6:6" x14ac:dyDescent="0.25">
      <c r="F6232"/>
    </row>
    <row r="6233" spans="6:6" x14ac:dyDescent="0.25">
      <c r="F6233"/>
    </row>
    <row r="6234" spans="6:6" x14ac:dyDescent="0.25">
      <c r="F6234"/>
    </row>
    <row r="6235" spans="6:6" x14ac:dyDescent="0.25">
      <c r="F6235"/>
    </row>
    <row r="6236" spans="6:6" x14ac:dyDescent="0.25">
      <c r="F6236"/>
    </row>
    <row r="6237" spans="6:6" x14ac:dyDescent="0.25">
      <c r="F6237"/>
    </row>
    <row r="6238" spans="6:6" x14ac:dyDescent="0.25">
      <c r="F6238"/>
    </row>
    <row r="6239" spans="6:6" x14ac:dyDescent="0.25">
      <c r="F6239"/>
    </row>
    <row r="6240" spans="6:6" x14ac:dyDescent="0.25">
      <c r="F6240"/>
    </row>
    <row r="6241" spans="6:6" x14ac:dyDescent="0.25">
      <c r="F6241"/>
    </row>
    <row r="6242" spans="6:6" x14ac:dyDescent="0.25">
      <c r="F6242"/>
    </row>
    <row r="6243" spans="6:6" x14ac:dyDescent="0.25">
      <c r="F6243"/>
    </row>
    <row r="6244" spans="6:6" x14ac:dyDescent="0.25">
      <c r="F6244"/>
    </row>
    <row r="6245" spans="6:6" x14ac:dyDescent="0.25">
      <c r="F6245"/>
    </row>
    <row r="6246" spans="6:6" x14ac:dyDescent="0.25">
      <c r="F6246"/>
    </row>
    <row r="6247" spans="6:6" x14ac:dyDescent="0.25">
      <c r="F6247"/>
    </row>
    <row r="6248" spans="6:6" x14ac:dyDescent="0.25">
      <c r="F6248"/>
    </row>
    <row r="6249" spans="6:6" x14ac:dyDescent="0.25">
      <c r="F6249"/>
    </row>
    <row r="6250" spans="6:6" x14ac:dyDescent="0.25">
      <c r="F6250"/>
    </row>
    <row r="6251" spans="6:6" x14ac:dyDescent="0.25">
      <c r="F6251"/>
    </row>
    <row r="6252" spans="6:6" x14ac:dyDescent="0.25">
      <c r="F6252"/>
    </row>
    <row r="6253" spans="6:6" x14ac:dyDescent="0.25">
      <c r="F6253"/>
    </row>
    <row r="6254" spans="6:6" x14ac:dyDescent="0.25">
      <c r="F6254"/>
    </row>
    <row r="6255" spans="6:6" x14ac:dyDescent="0.25">
      <c r="F6255"/>
    </row>
    <row r="6256" spans="6:6" x14ac:dyDescent="0.25">
      <c r="F6256"/>
    </row>
    <row r="6257" spans="6:6" x14ac:dyDescent="0.25">
      <c r="F6257"/>
    </row>
    <row r="6258" spans="6:6" x14ac:dyDescent="0.25">
      <c r="F6258"/>
    </row>
    <row r="6259" spans="6:6" x14ac:dyDescent="0.25">
      <c r="F6259"/>
    </row>
    <row r="6260" spans="6:6" x14ac:dyDescent="0.25">
      <c r="F6260"/>
    </row>
    <row r="6261" spans="6:6" x14ac:dyDescent="0.25">
      <c r="F6261"/>
    </row>
    <row r="6262" spans="6:6" x14ac:dyDescent="0.25">
      <c r="F6262"/>
    </row>
    <row r="6263" spans="6:6" x14ac:dyDescent="0.25">
      <c r="F6263"/>
    </row>
    <row r="6264" spans="6:6" x14ac:dyDescent="0.25">
      <c r="F6264"/>
    </row>
    <row r="6265" spans="6:6" x14ac:dyDescent="0.25">
      <c r="F6265"/>
    </row>
    <row r="6266" spans="6:6" x14ac:dyDescent="0.25">
      <c r="F6266"/>
    </row>
    <row r="6267" spans="6:6" x14ac:dyDescent="0.25">
      <c r="F6267"/>
    </row>
    <row r="6268" spans="6:6" x14ac:dyDescent="0.25">
      <c r="F6268"/>
    </row>
    <row r="6269" spans="6:6" x14ac:dyDescent="0.25">
      <c r="F6269"/>
    </row>
    <row r="6270" spans="6:6" x14ac:dyDescent="0.25">
      <c r="F6270"/>
    </row>
    <row r="6271" spans="6:6" x14ac:dyDescent="0.25">
      <c r="F6271"/>
    </row>
    <row r="6272" spans="6:6" x14ac:dyDescent="0.25">
      <c r="F6272"/>
    </row>
    <row r="6273" spans="6:6" x14ac:dyDescent="0.25">
      <c r="F6273"/>
    </row>
    <row r="6274" spans="6:6" x14ac:dyDescent="0.25">
      <c r="F6274"/>
    </row>
    <row r="6275" spans="6:6" x14ac:dyDescent="0.25">
      <c r="F6275"/>
    </row>
    <row r="6276" spans="6:6" x14ac:dyDescent="0.25">
      <c r="F6276"/>
    </row>
    <row r="6277" spans="6:6" x14ac:dyDescent="0.25">
      <c r="F6277"/>
    </row>
    <row r="6278" spans="6:6" x14ac:dyDescent="0.25">
      <c r="F6278"/>
    </row>
    <row r="6279" spans="6:6" x14ac:dyDescent="0.25">
      <c r="F6279"/>
    </row>
    <row r="6280" spans="6:6" x14ac:dyDescent="0.25">
      <c r="F6280"/>
    </row>
    <row r="6281" spans="6:6" x14ac:dyDescent="0.25">
      <c r="F6281"/>
    </row>
    <row r="6282" spans="6:6" x14ac:dyDescent="0.25">
      <c r="F6282"/>
    </row>
    <row r="6283" spans="6:6" x14ac:dyDescent="0.25">
      <c r="F6283"/>
    </row>
    <row r="6284" spans="6:6" x14ac:dyDescent="0.25">
      <c r="F6284"/>
    </row>
    <row r="6285" spans="6:6" x14ac:dyDescent="0.25">
      <c r="F6285"/>
    </row>
    <row r="6286" spans="6:6" x14ac:dyDescent="0.25">
      <c r="F6286"/>
    </row>
    <row r="6287" spans="6:6" x14ac:dyDescent="0.25">
      <c r="F6287"/>
    </row>
    <row r="6288" spans="6:6" x14ac:dyDescent="0.25">
      <c r="F6288"/>
    </row>
    <row r="6289" spans="6:6" x14ac:dyDescent="0.25">
      <c r="F6289"/>
    </row>
    <row r="6290" spans="6:6" x14ac:dyDescent="0.25">
      <c r="F6290"/>
    </row>
    <row r="6291" spans="6:6" x14ac:dyDescent="0.25">
      <c r="F6291"/>
    </row>
    <row r="6292" spans="6:6" x14ac:dyDescent="0.25">
      <c r="F6292"/>
    </row>
    <row r="6293" spans="6:6" x14ac:dyDescent="0.25">
      <c r="F6293"/>
    </row>
    <row r="6294" spans="6:6" x14ac:dyDescent="0.25">
      <c r="F6294"/>
    </row>
    <row r="6295" spans="6:6" x14ac:dyDescent="0.25">
      <c r="F6295"/>
    </row>
    <row r="6296" spans="6:6" x14ac:dyDescent="0.25">
      <c r="F6296"/>
    </row>
    <row r="6297" spans="6:6" x14ac:dyDescent="0.25">
      <c r="F6297"/>
    </row>
    <row r="6298" spans="6:6" x14ac:dyDescent="0.25">
      <c r="F6298"/>
    </row>
    <row r="6299" spans="6:6" x14ac:dyDescent="0.25">
      <c r="F6299"/>
    </row>
    <row r="6300" spans="6:6" x14ac:dyDescent="0.25">
      <c r="F6300"/>
    </row>
    <row r="6301" spans="6:6" x14ac:dyDescent="0.25">
      <c r="F6301"/>
    </row>
    <row r="6302" spans="6:6" x14ac:dyDescent="0.25">
      <c r="F6302"/>
    </row>
    <row r="6303" spans="6:6" x14ac:dyDescent="0.25">
      <c r="F6303"/>
    </row>
    <row r="6304" spans="6:6" x14ac:dyDescent="0.25">
      <c r="F6304"/>
    </row>
    <row r="6305" spans="6:6" x14ac:dyDescent="0.25">
      <c r="F6305"/>
    </row>
    <row r="6306" spans="6:6" x14ac:dyDescent="0.25">
      <c r="F6306"/>
    </row>
    <row r="6307" spans="6:6" x14ac:dyDescent="0.25">
      <c r="F6307"/>
    </row>
    <row r="6308" spans="6:6" x14ac:dyDescent="0.25">
      <c r="F6308"/>
    </row>
    <row r="6309" spans="6:6" x14ac:dyDescent="0.25">
      <c r="F6309"/>
    </row>
    <row r="6310" spans="6:6" x14ac:dyDescent="0.25">
      <c r="F6310"/>
    </row>
    <row r="6311" spans="6:6" x14ac:dyDescent="0.25">
      <c r="F6311"/>
    </row>
    <row r="6312" spans="6:6" x14ac:dyDescent="0.25">
      <c r="F6312"/>
    </row>
    <row r="6313" spans="6:6" x14ac:dyDescent="0.25">
      <c r="F6313"/>
    </row>
    <row r="6314" spans="6:6" x14ac:dyDescent="0.25">
      <c r="F6314"/>
    </row>
    <row r="6315" spans="6:6" x14ac:dyDescent="0.25">
      <c r="F6315"/>
    </row>
    <row r="6316" spans="6:6" x14ac:dyDescent="0.25">
      <c r="F6316"/>
    </row>
    <row r="6317" spans="6:6" x14ac:dyDescent="0.25">
      <c r="F6317"/>
    </row>
    <row r="6318" spans="6:6" x14ac:dyDescent="0.25">
      <c r="F6318"/>
    </row>
    <row r="6319" spans="6:6" x14ac:dyDescent="0.25">
      <c r="F6319"/>
    </row>
    <row r="6320" spans="6:6" x14ac:dyDescent="0.25">
      <c r="F6320"/>
    </row>
    <row r="6321" spans="6:6" x14ac:dyDescent="0.25">
      <c r="F6321"/>
    </row>
    <row r="6322" spans="6:6" x14ac:dyDescent="0.25">
      <c r="F6322"/>
    </row>
    <row r="6323" spans="6:6" x14ac:dyDescent="0.25">
      <c r="F6323"/>
    </row>
    <row r="6324" spans="6:6" x14ac:dyDescent="0.25">
      <c r="F6324"/>
    </row>
    <row r="6325" spans="6:6" x14ac:dyDescent="0.25">
      <c r="F6325"/>
    </row>
    <row r="6326" spans="6:6" x14ac:dyDescent="0.25">
      <c r="F6326"/>
    </row>
    <row r="6327" spans="6:6" x14ac:dyDescent="0.25">
      <c r="F6327"/>
    </row>
    <row r="6328" spans="6:6" x14ac:dyDescent="0.25">
      <c r="F6328"/>
    </row>
    <row r="6329" spans="6:6" x14ac:dyDescent="0.25">
      <c r="F6329"/>
    </row>
    <row r="6330" spans="6:6" x14ac:dyDescent="0.25">
      <c r="F6330"/>
    </row>
    <row r="6331" spans="6:6" x14ac:dyDescent="0.25">
      <c r="F6331"/>
    </row>
    <row r="6332" spans="6:6" x14ac:dyDescent="0.25">
      <c r="F6332"/>
    </row>
    <row r="6333" spans="6:6" x14ac:dyDescent="0.25">
      <c r="F6333"/>
    </row>
    <row r="6334" spans="6:6" x14ac:dyDescent="0.25">
      <c r="F6334"/>
    </row>
    <row r="6335" spans="6:6" x14ac:dyDescent="0.25">
      <c r="F6335"/>
    </row>
    <row r="6336" spans="6:6" x14ac:dyDescent="0.25">
      <c r="F6336"/>
    </row>
    <row r="6337" spans="6:6" x14ac:dyDescent="0.25">
      <c r="F6337"/>
    </row>
    <row r="6338" spans="6:6" x14ac:dyDescent="0.25">
      <c r="F6338"/>
    </row>
    <row r="6339" spans="6:6" x14ac:dyDescent="0.25">
      <c r="F6339"/>
    </row>
    <row r="6340" spans="6:6" x14ac:dyDescent="0.25">
      <c r="F6340"/>
    </row>
    <row r="6341" spans="6:6" x14ac:dyDescent="0.25">
      <c r="F6341"/>
    </row>
    <row r="6342" spans="6:6" x14ac:dyDescent="0.25">
      <c r="F6342"/>
    </row>
    <row r="6343" spans="6:6" x14ac:dyDescent="0.25">
      <c r="F6343"/>
    </row>
    <row r="6344" spans="6:6" x14ac:dyDescent="0.25">
      <c r="F6344"/>
    </row>
    <row r="6345" spans="6:6" x14ac:dyDescent="0.25">
      <c r="F6345"/>
    </row>
    <row r="6346" spans="6:6" x14ac:dyDescent="0.25">
      <c r="F6346"/>
    </row>
    <row r="6347" spans="6:6" x14ac:dyDescent="0.25">
      <c r="F6347"/>
    </row>
    <row r="6348" spans="6:6" x14ac:dyDescent="0.25">
      <c r="F6348"/>
    </row>
    <row r="6349" spans="6:6" x14ac:dyDescent="0.25">
      <c r="F6349"/>
    </row>
    <row r="6350" spans="6:6" x14ac:dyDescent="0.25">
      <c r="F6350"/>
    </row>
    <row r="6351" spans="6:6" x14ac:dyDescent="0.25">
      <c r="F6351"/>
    </row>
    <row r="6352" spans="6:6" x14ac:dyDescent="0.25">
      <c r="F6352"/>
    </row>
    <row r="6353" spans="6:6" x14ac:dyDescent="0.25">
      <c r="F6353"/>
    </row>
    <row r="6354" spans="6:6" x14ac:dyDescent="0.25">
      <c r="F6354"/>
    </row>
    <row r="6355" spans="6:6" x14ac:dyDescent="0.25">
      <c r="F6355"/>
    </row>
    <row r="6356" spans="6:6" x14ac:dyDescent="0.25">
      <c r="F6356"/>
    </row>
    <row r="6357" spans="6:6" x14ac:dyDescent="0.25">
      <c r="F6357"/>
    </row>
    <row r="6358" spans="6:6" x14ac:dyDescent="0.25">
      <c r="F6358"/>
    </row>
    <row r="6359" spans="6:6" x14ac:dyDescent="0.25">
      <c r="F6359"/>
    </row>
    <row r="6360" spans="6:6" x14ac:dyDescent="0.25">
      <c r="F6360"/>
    </row>
    <row r="6361" spans="6:6" x14ac:dyDescent="0.25">
      <c r="F6361"/>
    </row>
    <row r="6362" spans="6:6" x14ac:dyDescent="0.25">
      <c r="F6362"/>
    </row>
    <row r="6363" spans="6:6" x14ac:dyDescent="0.25">
      <c r="F6363"/>
    </row>
    <row r="6364" spans="6:6" x14ac:dyDescent="0.25">
      <c r="F6364"/>
    </row>
    <row r="6365" spans="6:6" x14ac:dyDescent="0.25">
      <c r="F6365"/>
    </row>
    <row r="6366" spans="6:6" x14ac:dyDescent="0.25">
      <c r="F6366"/>
    </row>
    <row r="6367" spans="6:6" x14ac:dyDescent="0.25">
      <c r="F6367"/>
    </row>
    <row r="6368" spans="6:6" x14ac:dyDescent="0.25">
      <c r="F6368"/>
    </row>
    <row r="6369" spans="6:6" x14ac:dyDescent="0.25">
      <c r="F6369"/>
    </row>
    <row r="6370" spans="6:6" x14ac:dyDescent="0.25">
      <c r="F6370"/>
    </row>
    <row r="6371" spans="6:6" x14ac:dyDescent="0.25">
      <c r="F6371"/>
    </row>
    <row r="6372" spans="6:6" x14ac:dyDescent="0.25">
      <c r="F6372"/>
    </row>
    <row r="6373" spans="6:6" x14ac:dyDescent="0.25">
      <c r="F6373"/>
    </row>
    <row r="6374" spans="6:6" x14ac:dyDescent="0.25">
      <c r="F6374"/>
    </row>
    <row r="6375" spans="6:6" x14ac:dyDescent="0.25">
      <c r="F6375"/>
    </row>
    <row r="6376" spans="6:6" x14ac:dyDescent="0.25">
      <c r="F6376"/>
    </row>
    <row r="6377" spans="6:6" x14ac:dyDescent="0.25">
      <c r="F6377"/>
    </row>
    <row r="6378" spans="6:6" x14ac:dyDescent="0.25">
      <c r="F6378"/>
    </row>
    <row r="6379" spans="6:6" x14ac:dyDescent="0.25">
      <c r="F6379"/>
    </row>
    <row r="6380" spans="6:6" x14ac:dyDescent="0.25">
      <c r="F6380"/>
    </row>
    <row r="6381" spans="6:6" x14ac:dyDescent="0.25">
      <c r="F6381"/>
    </row>
    <row r="6382" spans="6:6" x14ac:dyDescent="0.25">
      <c r="F6382"/>
    </row>
    <row r="6383" spans="6:6" x14ac:dyDescent="0.25">
      <c r="F6383"/>
    </row>
    <row r="6384" spans="6:6" x14ac:dyDescent="0.25">
      <c r="F6384"/>
    </row>
    <row r="6385" spans="6:6" x14ac:dyDescent="0.25">
      <c r="F6385"/>
    </row>
    <row r="6386" spans="6:6" x14ac:dyDescent="0.25">
      <c r="F6386"/>
    </row>
    <row r="6387" spans="6:6" x14ac:dyDescent="0.25">
      <c r="F6387"/>
    </row>
    <row r="6388" spans="6:6" x14ac:dyDescent="0.25">
      <c r="F6388"/>
    </row>
    <row r="6389" spans="6:6" x14ac:dyDescent="0.25">
      <c r="F6389"/>
    </row>
    <row r="6390" spans="6:6" x14ac:dyDescent="0.25">
      <c r="F6390"/>
    </row>
    <row r="6391" spans="6:6" x14ac:dyDescent="0.25">
      <c r="F6391"/>
    </row>
    <row r="6392" spans="6:6" x14ac:dyDescent="0.25">
      <c r="F6392"/>
    </row>
    <row r="6393" spans="6:6" x14ac:dyDescent="0.25">
      <c r="F6393"/>
    </row>
    <row r="6394" spans="6:6" x14ac:dyDescent="0.25">
      <c r="F6394"/>
    </row>
    <row r="6395" spans="6:6" x14ac:dyDescent="0.25">
      <c r="F6395"/>
    </row>
    <row r="6396" spans="6:6" x14ac:dyDescent="0.25">
      <c r="F6396"/>
    </row>
    <row r="6397" spans="6:6" x14ac:dyDescent="0.25">
      <c r="F6397"/>
    </row>
    <row r="6398" spans="6:6" x14ac:dyDescent="0.25">
      <c r="F6398"/>
    </row>
    <row r="6399" spans="6:6" x14ac:dyDescent="0.25">
      <c r="F6399"/>
    </row>
    <row r="6400" spans="6:6" x14ac:dyDescent="0.25">
      <c r="F6400"/>
    </row>
    <row r="6401" spans="6:6" x14ac:dyDescent="0.25">
      <c r="F6401"/>
    </row>
    <row r="6402" spans="6:6" x14ac:dyDescent="0.25">
      <c r="F6402"/>
    </row>
    <row r="6403" spans="6:6" x14ac:dyDescent="0.25">
      <c r="F6403"/>
    </row>
    <row r="6404" spans="6:6" x14ac:dyDescent="0.25">
      <c r="F6404"/>
    </row>
    <row r="6405" spans="6:6" x14ac:dyDescent="0.25">
      <c r="F6405"/>
    </row>
    <row r="6406" spans="6:6" x14ac:dyDescent="0.25">
      <c r="F6406"/>
    </row>
    <row r="6407" spans="6:6" x14ac:dyDescent="0.25">
      <c r="F6407"/>
    </row>
    <row r="6408" spans="6:6" x14ac:dyDescent="0.25">
      <c r="F6408"/>
    </row>
    <row r="6409" spans="6:6" x14ac:dyDescent="0.25">
      <c r="F6409"/>
    </row>
    <row r="6410" spans="6:6" x14ac:dyDescent="0.25">
      <c r="F6410"/>
    </row>
    <row r="6411" spans="6:6" x14ac:dyDescent="0.25">
      <c r="F6411"/>
    </row>
    <row r="6412" spans="6:6" x14ac:dyDescent="0.25">
      <c r="F6412"/>
    </row>
    <row r="6413" spans="6:6" x14ac:dyDescent="0.25">
      <c r="F6413"/>
    </row>
    <row r="6414" spans="6:6" x14ac:dyDescent="0.25">
      <c r="F6414"/>
    </row>
    <row r="6415" spans="6:6" x14ac:dyDescent="0.25">
      <c r="F6415"/>
    </row>
    <row r="6416" spans="6:6" x14ac:dyDescent="0.25">
      <c r="F6416"/>
    </row>
    <row r="6417" spans="6:6" x14ac:dyDescent="0.25">
      <c r="F6417"/>
    </row>
    <row r="6418" spans="6:6" x14ac:dyDescent="0.25">
      <c r="F6418"/>
    </row>
    <row r="6419" spans="6:6" x14ac:dyDescent="0.25">
      <c r="F6419"/>
    </row>
    <row r="6420" spans="6:6" x14ac:dyDescent="0.25">
      <c r="F6420"/>
    </row>
    <row r="6421" spans="6:6" x14ac:dyDescent="0.25">
      <c r="F6421"/>
    </row>
    <row r="6422" spans="6:6" x14ac:dyDescent="0.25">
      <c r="F6422"/>
    </row>
    <row r="6423" spans="6:6" x14ac:dyDescent="0.25">
      <c r="F6423"/>
    </row>
    <row r="6424" spans="6:6" x14ac:dyDescent="0.25">
      <c r="F6424"/>
    </row>
    <row r="6425" spans="6:6" x14ac:dyDescent="0.25">
      <c r="F6425"/>
    </row>
    <row r="6426" spans="6:6" x14ac:dyDescent="0.25">
      <c r="F6426"/>
    </row>
    <row r="6427" spans="6:6" x14ac:dyDescent="0.25">
      <c r="F6427"/>
    </row>
    <row r="6428" spans="6:6" x14ac:dyDescent="0.25">
      <c r="F6428"/>
    </row>
    <row r="6429" spans="6:6" x14ac:dyDescent="0.25">
      <c r="F6429"/>
    </row>
    <row r="6430" spans="6:6" x14ac:dyDescent="0.25">
      <c r="F6430"/>
    </row>
    <row r="6431" spans="6:6" x14ac:dyDescent="0.25">
      <c r="F6431"/>
    </row>
    <row r="6432" spans="6:6" x14ac:dyDescent="0.25">
      <c r="F6432"/>
    </row>
    <row r="6433" spans="6:6" x14ac:dyDescent="0.25">
      <c r="F6433"/>
    </row>
    <row r="6434" spans="6:6" x14ac:dyDescent="0.25">
      <c r="F6434"/>
    </row>
    <row r="6435" spans="6:6" x14ac:dyDescent="0.25">
      <c r="F6435"/>
    </row>
    <row r="6436" spans="6:6" x14ac:dyDescent="0.25">
      <c r="F6436"/>
    </row>
    <row r="6437" spans="6:6" x14ac:dyDescent="0.25">
      <c r="F6437"/>
    </row>
    <row r="6438" spans="6:6" x14ac:dyDescent="0.25">
      <c r="F6438"/>
    </row>
    <row r="6439" spans="6:6" x14ac:dyDescent="0.25">
      <c r="F6439"/>
    </row>
    <row r="6440" spans="6:6" x14ac:dyDescent="0.25">
      <c r="F6440"/>
    </row>
    <row r="6441" spans="6:6" x14ac:dyDescent="0.25">
      <c r="F6441"/>
    </row>
    <row r="6442" spans="6:6" x14ac:dyDescent="0.25">
      <c r="F6442"/>
    </row>
    <row r="6443" spans="6:6" x14ac:dyDescent="0.25">
      <c r="F6443"/>
    </row>
    <row r="6444" spans="6:6" x14ac:dyDescent="0.25">
      <c r="F6444"/>
    </row>
    <row r="6445" spans="6:6" x14ac:dyDescent="0.25">
      <c r="F6445"/>
    </row>
    <row r="6446" spans="6:6" x14ac:dyDescent="0.25">
      <c r="F6446"/>
    </row>
    <row r="6447" spans="6:6" x14ac:dyDescent="0.25">
      <c r="F6447"/>
    </row>
    <row r="6448" spans="6:6" x14ac:dyDescent="0.25">
      <c r="F6448"/>
    </row>
    <row r="6449" spans="6:6" x14ac:dyDescent="0.25">
      <c r="F6449"/>
    </row>
    <row r="6450" spans="6:6" x14ac:dyDescent="0.25">
      <c r="F6450"/>
    </row>
    <row r="6451" spans="6:6" x14ac:dyDescent="0.25">
      <c r="F6451"/>
    </row>
    <row r="6452" spans="6:6" x14ac:dyDescent="0.25">
      <c r="F6452"/>
    </row>
    <row r="6453" spans="6:6" x14ac:dyDescent="0.25">
      <c r="F6453"/>
    </row>
    <row r="6454" spans="6:6" x14ac:dyDescent="0.25">
      <c r="F6454"/>
    </row>
    <row r="6455" spans="6:6" x14ac:dyDescent="0.25">
      <c r="F6455"/>
    </row>
    <row r="6456" spans="6:6" x14ac:dyDescent="0.25">
      <c r="F6456"/>
    </row>
    <row r="6457" spans="6:6" x14ac:dyDescent="0.25">
      <c r="F6457"/>
    </row>
    <row r="6458" spans="6:6" x14ac:dyDescent="0.25">
      <c r="F6458"/>
    </row>
    <row r="6459" spans="6:6" x14ac:dyDescent="0.25">
      <c r="F6459"/>
    </row>
    <row r="6460" spans="6:6" x14ac:dyDescent="0.25">
      <c r="F6460"/>
    </row>
    <row r="6461" spans="6:6" x14ac:dyDescent="0.25">
      <c r="F6461"/>
    </row>
    <row r="6462" spans="6:6" x14ac:dyDescent="0.25">
      <c r="F6462"/>
    </row>
    <row r="6463" spans="6:6" x14ac:dyDescent="0.25">
      <c r="F6463"/>
    </row>
    <row r="6464" spans="6:6" x14ac:dyDescent="0.25">
      <c r="F6464"/>
    </row>
    <row r="6465" spans="6:6" x14ac:dyDescent="0.25">
      <c r="F6465"/>
    </row>
    <row r="6466" spans="6:6" x14ac:dyDescent="0.25">
      <c r="F6466"/>
    </row>
    <row r="6467" spans="6:6" x14ac:dyDescent="0.25">
      <c r="F6467"/>
    </row>
    <row r="6468" spans="6:6" x14ac:dyDescent="0.25">
      <c r="F6468"/>
    </row>
    <row r="6469" spans="6:6" x14ac:dyDescent="0.25">
      <c r="F6469"/>
    </row>
    <row r="6470" spans="6:6" x14ac:dyDescent="0.25">
      <c r="F6470"/>
    </row>
    <row r="6471" spans="6:6" x14ac:dyDescent="0.25">
      <c r="F6471"/>
    </row>
    <row r="6472" spans="6:6" x14ac:dyDescent="0.25">
      <c r="F6472"/>
    </row>
    <row r="6473" spans="6:6" x14ac:dyDescent="0.25">
      <c r="F6473"/>
    </row>
    <row r="6474" spans="6:6" x14ac:dyDescent="0.25">
      <c r="F6474"/>
    </row>
    <row r="6475" spans="6:6" x14ac:dyDescent="0.25">
      <c r="F6475"/>
    </row>
    <row r="6476" spans="6:6" x14ac:dyDescent="0.25">
      <c r="F6476"/>
    </row>
    <row r="6477" spans="6:6" x14ac:dyDescent="0.25">
      <c r="F6477"/>
    </row>
    <row r="6478" spans="6:6" x14ac:dyDescent="0.25">
      <c r="F6478"/>
    </row>
    <row r="6479" spans="6:6" x14ac:dyDescent="0.25">
      <c r="F6479"/>
    </row>
    <row r="6480" spans="6:6" x14ac:dyDescent="0.25">
      <c r="F6480"/>
    </row>
    <row r="6481" spans="6:6" x14ac:dyDescent="0.25">
      <c r="F6481"/>
    </row>
    <row r="6482" spans="6:6" x14ac:dyDescent="0.25">
      <c r="F6482"/>
    </row>
    <row r="6483" spans="6:6" x14ac:dyDescent="0.25">
      <c r="F6483"/>
    </row>
    <row r="6484" spans="6:6" x14ac:dyDescent="0.25">
      <c r="F6484"/>
    </row>
    <row r="6485" spans="6:6" x14ac:dyDescent="0.25">
      <c r="F6485"/>
    </row>
    <row r="6486" spans="6:6" x14ac:dyDescent="0.25">
      <c r="F6486"/>
    </row>
    <row r="6487" spans="6:6" x14ac:dyDescent="0.25">
      <c r="F6487"/>
    </row>
    <row r="6488" spans="6:6" x14ac:dyDescent="0.25">
      <c r="F6488"/>
    </row>
    <row r="6489" spans="6:6" x14ac:dyDescent="0.25">
      <c r="F6489"/>
    </row>
    <row r="6490" spans="6:6" x14ac:dyDescent="0.25">
      <c r="F6490"/>
    </row>
    <row r="6491" spans="6:6" x14ac:dyDescent="0.25">
      <c r="F6491"/>
    </row>
    <row r="6492" spans="6:6" x14ac:dyDescent="0.25">
      <c r="F6492"/>
    </row>
    <row r="6493" spans="6:6" x14ac:dyDescent="0.25">
      <c r="F6493"/>
    </row>
    <row r="6494" spans="6:6" x14ac:dyDescent="0.25">
      <c r="F6494"/>
    </row>
    <row r="6495" spans="6:6" x14ac:dyDescent="0.25">
      <c r="F6495"/>
    </row>
    <row r="6496" spans="6:6" x14ac:dyDescent="0.25">
      <c r="F6496"/>
    </row>
    <row r="6497" spans="6:6" x14ac:dyDescent="0.25">
      <c r="F6497"/>
    </row>
    <row r="6498" spans="6:6" x14ac:dyDescent="0.25">
      <c r="F6498"/>
    </row>
    <row r="6499" spans="6:6" x14ac:dyDescent="0.25">
      <c r="F6499"/>
    </row>
    <row r="6500" spans="6:6" x14ac:dyDescent="0.25">
      <c r="F6500"/>
    </row>
    <row r="6501" spans="6:6" x14ac:dyDescent="0.25">
      <c r="F6501"/>
    </row>
    <row r="6502" spans="6:6" x14ac:dyDescent="0.25">
      <c r="F6502"/>
    </row>
    <row r="6503" spans="6:6" x14ac:dyDescent="0.25">
      <c r="F6503"/>
    </row>
    <row r="6504" spans="6:6" x14ac:dyDescent="0.25">
      <c r="F6504"/>
    </row>
    <row r="6505" spans="6:6" x14ac:dyDescent="0.25">
      <c r="F6505"/>
    </row>
    <row r="6506" spans="6:6" x14ac:dyDescent="0.25">
      <c r="F6506"/>
    </row>
    <row r="6507" spans="6:6" x14ac:dyDescent="0.25">
      <c r="F6507"/>
    </row>
    <row r="6508" spans="6:6" x14ac:dyDescent="0.25">
      <c r="F6508"/>
    </row>
    <row r="6509" spans="6:6" x14ac:dyDescent="0.25">
      <c r="F6509"/>
    </row>
    <row r="6510" spans="6:6" x14ac:dyDescent="0.25">
      <c r="F6510"/>
    </row>
    <row r="6511" spans="6:6" x14ac:dyDescent="0.25">
      <c r="F6511"/>
    </row>
    <row r="6512" spans="6:6" x14ac:dyDescent="0.25">
      <c r="F6512"/>
    </row>
    <row r="6513" spans="6:6" x14ac:dyDescent="0.25">
      <c r="F6513"/>
    </row>
    <row r="6514" spans="6:6" x14ac:dyDescent="0.25">
      <c r="F6514"/>
    </row>
    <row r="6515" spans="6:6" x14ac:dyDescent="0.25">
      <c r="F6515"/>
    </row>
    <row r="6516" spans="6:6" x14ac:dyDescent="0.25">
      <c r="F6516"/>
    </row>
    <row r="6517" spans="6:6" x14ac:dyDescent="0.25">
      <c r="F6517"/>
    </row>
    <row r="6518" spans="6:6" x14ac:dyDescent="0.25">
      <c r="F6518"/>
    </row>
    <row r="6519" spans="6:6" x14ac:dyDescent="0.25">
      <c r="F6519"/>
    </row>
    <row r="6520" spans="6:6" x14ac:dyDescent="0.25">
      <c r="F6520"/>
    </row>
    <row r="6521" spans="6:6" x14ac:dyDescent="0.25">
      <c r="F6521"/>
    </row>
    <row r="6522" spans="6:6" x14ac:dyDescent="0.25">
      <c r="F6522"/>
    </row>
    <row r="6523" spans="6:6" x14ac:dyDescent="0.25">
      <c r="F6523"/>
    </row>
    <row r="6524" spans="6:6" x14ac:dyDescent="0.25">
      <c r="F6524"/>
    </row>
    <row r="6525" spans="6:6" x14ac:dyDescent="0.25">
      <c r="F6525"/>
    </row>
    <row r="6526" spans="6:6" x14ac:dyDescent="0.25">
      <c r="F6526"/>
    </row>
    <row r="6527" spans="6:6" x14ac:dyDescent="0.25">
      <c r="F6527"/>
    </row>
    <row r="6528" spans="6:6" x14ac:dyDescent="0.25">
      <c r="F6528"/>
    </row>
    <row r="6529" spans="6:6" x14ac:dyDescent="0.25">
      <c r="F6529"/>
    </row>
    <row r="6530" spans="6:6" x14ac:dyDescent="0.25">
      <c r="F6530"/>
    </row>
    <row r="6531" spans="6:6" x14ac:dyDescent="0.25">
      <c r="F6531"/>
    </row>
    <row r="6532" spans="6:6" x14ac:dyDescent="0.25">
      <c r="F6532"/>
    </row>
    <row r="6533" spans="6:6" x14ac:dyDescent="0.25">
      <c r="F6533"/>
    </row>
    <row r="6534" spans="6:6" x14ac:dyDescent="0.25">
      <c r="F6534"/>
    </row>
    <row r="6535" spans="6:6" x14ac:dyDescent="0.25">
      <c r="F6535"/>
    </row>
    <row r="6536" spans="6:6" x14ac:dyDescent="0.25">
      <c r="F6536"/>
    </row>
    <row r="6537" spans="6:6" x14ac:dyDescent="0.25">
      <c r="F6537"/>
    </row>
    <row r="6538" spans="6:6" x14ac:dyDescent="0.25">
      <c r="F6538"/>
    </row>
    <row r="6539" spans="6:6" x14ac:dyDescent="0.25">
      <c r="F6539"/>
    </row>
    <row r="6540" spans="6:6" x14ac:dyDescent="0.25">
      <c r="F6540"/>
    </row>
    <row r="6541" spans="6:6" x14ac:dyDescent="0.25">
      <c r="F6541"/>
    </row>
    <row r="6542" spans="6:6" x14ac:dyDescent="0.25">
      <c r="F6542"/>
    </row>
    <row r="6543" spans="6:6" x14ac:dyDescent="0.25">
      <c r="F6543"/>
    </row>
    <row r="6544" spans="6:6" x14ac:dyDescent="0.25">
      <c r="F6544"/>
    </row>
    <row r="6545" spans="6:6" x14ac:dyDescent="0.25">
      <c r="F6545"/>
    </row>
    <row r="6546" spans="6:6" x14ac:dyDescent="0.25">
      <c r="F6546"/>
    </row>
    <row r="6547" spans="6:6" x14ac:dyDescent="0.25">
      <c r="F6547"/>
    </row>
    <row r="6548" spans="6:6" x14ac:dyDescent="0.25">
      <c r="F6548"/>
    </row>
    <row r="6549" spans="6:6" x14ac:dyDescent="0.25">
      <c r="F6549"/>
    </row>
    <row r="6550" spans="6:6" x14ac:dyDescent="0.25">
      <c r="F6550"/>
    </row>
    <row r="6551" spans="6:6" x14ac:dyDescent="0.25">
      <c r="F6551"/>
    </row>
    <row r="6552" spans="6:6" x14ac:dyDescent="0.25">
      <c r="F6552"/>
    </row>
    <row r="6553" spans="6:6" x14ac:dyDescent="0.25">
      <c r="F6553"/>
    </row>
    <row r="6554" spans="6:6" x14ac:dyDescent="0.25">
      <c r="F6554"/>
    </row>
    <row r="6555" spans="6:6" x14ac:dyDescent="0.25">
      <c r="F6555"/>
    </row>
    <row r="6556" spans="6:6" x14ac:dyDescent="0.25">
      <c r="F6556"/>
    </row>
    <row r="6557" spans="6:6" x14ac:dyDescent="0.25">
      <c r="F6557"/>
    </row>
    <row r="6558" spans="6:6" x14ac:dyDescent="0.25">
      <c r="F6558"/>
    </row>
    <row r="6559" spans="6:6" x14ac:dyDescent="0.25">
      <c r="F6559"/>
    </row>
    <row r="6560" spans="6:6" x14ac:dyDescent="0.25">
      <c r="F6560"/>
    </row>
    <row r="6561" spans="6:6" x14ac:dyDescent="0.25">
      <c r="F6561"/>
    </row>
    <row r="6562" spans="6:6" x14ac:dyDescent="0.25">
      <c r="F6562"/>
    </row>
    <row r="6563" spans="6:6" x14ac:dyDescent="0.25">
      <c r="F6563"/>
    </row>
    <row r="6564" spans="6:6" x14ac:dyDescent="0.25">
      <c r="F6564"/>
    </row>
    <row r="6565" spans="6:6" x14ac:dyDescent="0.25">
      <c r="F6565"/>
    </row>
    <row r="6566" spans="6:6" x14ac:dyDescent="0.25">
      <c r="F6566"/>
    </row>
    <row r="6567" spans="6:6" x14ac:dyDescent="0.25">
      <c r="F6567"/>
    </row>
    <row r="6568" spans="6:6" x14ac:dyDescent="0.25">
      <c r="F6568"/>
    </row>
    <row r="6569" spans="6:6" x14ac:dyDescent="0.25">
      <c r="F6569"/>
    </row>
    <row r="6570" spans="6:6" x14ac:dyDescent="0.25">
      <c r="F6570"/>
    </row>
    <row r="6571" spans="6:6" x14ac:dyDescent="0.25">
      <c r="F6571"/>
    </row>
    <row r="6572" spans="6:6" x14ac:dyDescent="0.25">
      <c r="F6572"/>
    </row>
    <row r="6573" spans="6:6" x14ac:dyDescent="0.25">
      <c r="F6573"/>
    </row>
    <row r="6574" spans="6:6" x14ac:dyDescent="0.25">
      <c r="F6574"/>
    </row>
    <row r="6575" spans="6:6" x14ac:dyDescent="0.25">
      <c r="F6575"/>
    </row>
    <row r="6576" spans="6:6" x14ac:dyDescent="0.25">
      <c r="F6576"/>
    </row>
    <row r="6577" spans="6:6" x14ac:dyDescent="0.25">
      <c r="F6577"/>
    </row>
    <row r="6578" spans="6:6" x14ac:dyDescent="0.25">
      <c r="F6578"/>
    </row>
    <row r="6579" spans="6:6" x14ac:dyDescent="0.25">
      <c r="F6579"/>
    </row>
    <row r="6580" spans="6:6" x14ac:dyDescent="0.25">
      <c r="F6580"/>
    </row>
    <row r="6581" spans="6:6" x14ac:dyDescent="0.25">
      <c r="F6581"/>
    </row>
    <row r="6582" spans="6:6" x14ac:dyDescent="0.25">
      <c r="F6582"/>
    </row>
    <row r="6583" spans="6:6" x14ac:dyDescent="0.25">
      <c r="F6583"/>
    </row>
    <row r="6584" spans="6:6" x14ac:dyDescent="0.25">
      <c r="F6584"/>
    </row>
    <row r="6585" spans="6:6" x14ac:dyDescent="0.25">
      <c r="F6585"/>
    </row>
    <row r="6586" spans="6:6" x14ac:dyDescent="0.25">
      <c r="F6586"/>
    </row>
    <row r="6587" spans="6:6" x14ac:dyDescent="0.25">
      <c r="F6587"/>
    </row>
    <row r="6588" spans="6:6" x14ac:dyDescent="0.25">
      <c r="F6588"/>
    </row>
    <row r="6589" spans="6:6" x14ac:dyDescent="0.25">
      <c r="F6589"/>
    </row>
    <row r="6590" spans="6:6" x14ac:dyDescent="0.25">
      <c r="F6590"/>
    </row>
    <row r="6591" spans="6:6" x14ac:dyDescent="0.25">
      <c r="F6591"/>
    </row>
    <row r="6592" spans="6:6" x14ac:dyDescent="0.25">
      <c r="F6592"/>
    </row>
    <row r="6593" spans="6:6" x14ac:dyDescent="0.25">
      <c r="F6593"/>
    </row>
    <row r="6594" spans="6:6" x14ac:dyDescent="0.25">
      <c r="F6594"/>
    </row>
    <row r="6595" spans="6:6" x14ac:dyDescent="0.25">
      <c r="F6595"/>
    </row>
    <row r="6596" spans="6:6" x14ac:dyDescent="0.25">
      <c r="F6596"/>
    </row>
    <row r="6597" spans="6:6" x14ac:dyDescent="0.25">
      <c r="F6597"/>
    </row>
    <row r="6598" spans="6:6" x14ac:dyDescent="0.25">
      <c r="F6598"/>
    </row>
    <row r="6599" spans="6:6" x14ac:dyDescent="0.25">
      <c r="F6599"/>
    </row>
    <row r="6600" spans="6:6" x14ac:dyDescent="0.25">
      <c r="F6600"/>
    </row>
    <row r="6601" spans="6:6" x14ac:dyDescent="0.25">
      <c r="F6601"/>
    </row>
    <row r="6602" spans="6:6" x14ac:dyDescent="0.25">
      <c r="F6602"/>
    </row>
    <row r="6603" spans="6:6" x14ac:dyDescent="0.25">
      <c r="F6603"/>
    </row>
    <row r="6604" spans="6:6" x14ac:dyDescent="0.25">
      <c r="F6604"/>
    </row>
    <row r="6605" spans="6:6" x14ac:dyDescent="0.25">
      <c r="F6605"/>
    </row>
    <row r="6606" spans="6:6" x14ac:dyDescent="0.25">
      <c r="F6606"/>
    </row>
    <row r="6607" spans="6:6" x14ac:dyDescent="0.25">
      <c r="F6607"/>
    </row>
    <row r="6608" spans="6:6" x14ac:dyDescent="0.25">
      <c r="F6608"/>
    </row>
    <row r="6609" spans="6:6" x14ac:dyDescent="0.25">
      <c r="F6609"/>
    </row>
    <row r="6610" spans="6:6" x14ac:dyDescent="0.25">
      <c r="F6610"/>
    </row>
    <row r="6611" spans="6:6" x14ac:dyDescent="0.25">
      <c r="F6611"/>
    </row>
    <row r="6612" spans="6:6" x14ac:dyDescent="0.25">
      <c r="F6612"/>
    </row>
    <row r="6613" spans="6:6" x14ac:dyDescent="0.25">
      <c r="F6613"/>
    </row>
    <row r="6614" spans="6:6" x14ac:dyDescent="0.25">
      <c r="F6614"/>
    </row>
    <row r="6615" spans="6:6" x14ac:dyDescent="0.25">
      <c r="F6615"/>
    </row>
    <row r="6616" spans="6:6" x14ac:dyDescent="0.25">
      <c r="F6616"/>
    </row>
    <row r="6617" spans="6:6" x14ac:dyDescent="0.25">
      <c r="F6617"/>
    </row>
    <row r="6618" spans="6:6" x14ac:dyDescent="0.25">
      <c r="F6618"/>
    </row>
    <row r="6619" spans="6:6" x14ac:dyDescent="0.25">
      <c r="F6619"/>
    </row>
    <row r="6620" spans="6:6" x14ac:dyDescent="0.25">
      <c r="F6620"/>
    </row>
    <row r="6621" spans="6:6" x14ac:dyDescent="0.25">
      <c r="F6621"/>
    </row>
    <row r="6622" spans="6:6" x14ac:dyDescent="0.25">
      <c r="F6622"/>
    </row>
    <row r="6623" spans="6:6" x14ac:dyDescent="0.25">
      <c r="F6623"/>
    </row>
    <row r="6624" spans="6:6" x14ac:dyDescent="0.25">
      <c r="F6624"/>
    </row>
    <row r="6625" spans="6:6" x14ac:dyDescent="0.25">
      <c r="F6625"/>
    </row>
    <row r="6626" spans="6:6" x14ac:dyDescent="0.25">
      <c r="F6626"/>
    </row>
    <row r="6627" spans="6:6" x14ac:dyDescent="0.25">
      <c r="F6627"/>
    </row>
    <row r="6628" spans="6:6" x14ac:dyDescent="0.25">
      <c r="F6628"/>
    </row>
    <row r="6629" spans="6:6" x14ac:dyDescent="0.25">
      <c r="F6629"/>
    </row>
    <row r="6630" spans="6:6" x14ac:dyDescent="0.25">
      <c r="F6630"/>
    </row>
    <row r="6631" spans="6:6" x14ac:dyDescent="0.25">
      <c r="F6631"/>
    </row>
    <row r="6632" spans="6:6" x14ac:dyDescent="0.25">
      <c r="F6632"/>
    </row>
    <row r="6633" spans="6:6" x14ac:dyDescent="0.25">
      <c r="F6633"/>
    </row>
    <row r="6634" spans="6:6" x14ac:dyDescent="0.25">
      <c r="F6634"/>
    </row>
    <row r="6635" spans="6:6" x14ac:dyDescent="0.25">
      <c r="F6635"/>
    </row>
    <row r="6636" spans="6:6" x14ac:dyDescent="0.25">
      <c r="F6636"/>
    </row>
    <row r="6637" spans="6:6" x14ac:dyDescent="0.25">
      <c r="F6637"/>
    </row>
    <row r="6638" spans="6:6" x14ac:dyDescent="0.25">
      <c r="F6638"/>
    </row>
    <row r="6639" spans="6:6" x14ac:dyDescent="0.25">
      <c r="F6639"/>
    </row>
    <row r="6640" spans="6:6" x14ac:dyDescent="0.25">
      <c r="F6640"/>
    </row>
    <row r="6641" spans="6:6" x14ac:dyDescent="0.25">
      <c r="F6641"/>
    </row>
    <row r="6642" spans="6:6" x14ac:dyDescent="0.25">
      <c r="F6642"/>
    </row>
    <row r="6643" spans="6:6" x14ac:dyDescent="0.25">
      <c r="F6643"/>
    </row>
    <row r="6644" spans="6:6" x14ac:dyDescent="0.25">
      <c r="F6644"/>
    </row>
    <row r="6645" spans="6:6" x14ac:dyDescent="0.25">
      <c r="F6645"/>
    </row>
    <row r="6646" spans="6:6" x14ac:dyDescent="0.25">
      <c r="F6646"/>
    </row>
    <row r="6647" spans="6:6" x14ac:dyDescent="0.25">
      <c r="F6647"/>
    </row>
    <row r="6648" spans="6:6" x14ac:dyDescent="0.25">
      <c r="F6648"/>
    </row>
    <row r="6649" spans="6:6" x14ac:dyDescent="0.25">
      <c r="F6649"/>
    </row>
    <row r="6650" spans="6:6" x14ac:dyDescent="0.25">
      <c r="F6650"/>
    </row>
    <row r="6651" spans="6:6" x14ac:dyDescent="0.25">
      <c r="F6651"/>
    </row>
    <row r="6652" spans="6:6" x14ac:dyDescent="0.25">
      <c r="F6652"/>
    </row>
    <row r="6653" spans="6:6" x14ac:dyDescent="0.25">
      <c r="F6653"/>
    </row>
    <row r="6654" spans="6:6" x14ac:dyDescent="0.25">
      <c r="F6654"/>
    </row>
    <row r="6655" spans="6:6" x14ac:dyDescent="0.25">
      <c r="F6655"/>
    </row>
    <row r="6656" spans="6:6" x14ac:dyDescent="0.25">
      <c r="F6656"/>
    </row>
    <row r="6657" spans="6:6" x14ac:dyDescent="0.25">
      <c r="F6657"/>
    </row>
    <row r="6658" spans="6:6" x14ac:dyDescent="0.25">
      <c r="F6658"/>
    </row>
    <row r="6659" spans="6:6" x14ac:dyDescent="0.25">
      <c r="F6659"/>
    </row>
    <row r="6660" spans="6:6" x14ac:dyDescent="0.25">
      <c r="F6660"/>
    </row>
    <row r="6661" spans="6:6" x14ac:dyDescent="0.25">
      <c r="F6661"/>
    </row>
    <row r="6662" spans="6:6" x14ac:dyDescent="0.25">
      <c r="F6662"/>
    </row>
    <row r="6663" spans="6:6" x14ac:dyDescent="0.25">
      <c r="F6663"/>
    </row>
    <row r="6664" spans="6:6" x14ac:dyDescent="0.25">
      <c r="F6664"/>
    </row>
    <row r="6665" spans="6:6" x14ac:dyDescent="0.25">
      <c r="F6665"/>
    </row>
    <row r="6666" spans="6:6" x14ac:dyDescent="0.25">
      <c r="F6666"/>
    </row>
    <row r="6667" spans="6:6" x14ac:dyDescent="0.25">
      <c r="F6667"/>
    </row>
    <row r="6668" spans="6:6" x14ac:dyDescent="0.25">
      <c r="F6668"/>
    </row>
    <row r="6669" spans="6:6" x14ac:dyDescent="0.25">
      <c r="F6669"/>
    </row>
    <row r="6670" spans="6:6" x14ac:dyDescent="0.25">
      <c r="F6670"/>
    </row>
    <row r="6671" spans="6:6" x14ac:dyDescent="0.25">
      <c r="F6671"/>
    </row>
    <row r="6672" spans="6:6" x14ac:dyDescent="0.25">
      <c r="F6672"/>
    </row>
    <row r="6673" spans="6:6" x14ac:dyDescent="0.25">
      <c r="F6673"/>
    </row>
    <row r="6674" spans="6:6" x14ac:dyDescent="0.25">
      <c r="F6674"/>
    </row>
    <row r="6675" spans="6:6" x14ac:dyDescent="0.25">
      <c r="F6675"/>
    </row>
    <row r="6676" spans="6:6" x14ac:dyDescent="0.25">
      <c r="F6676"/>
    </row>
    <row r="6677" spans="6:6" x14ac:dyDescent="0.25">
      <c r="F6677"/>
    </row>
    <row r="6678" spans="6:6" x14ac:dyDescent="0.25">
      <c r="F6678"/>
    </row>
    <row r="6679" spans="6:6" x14ac:dyDescent="0.25">
      <c r="F6679"/>
    </row>
    <row r="6680" spans="6:6" x14ac:dyDescent="0.25">
      <c r="F6680"/>
    </row>
    <row r="6681" spans="6:6" x14ac:dyDescent="0.25">
      <c r="F6681"/>
    </row>
    <row r="6682" spans="6:6" x14ac:dyDescent="0.25">
      <c r="F6682"/>
    </row>
    <row r="6683" spans="6:6" x14ac:dyDescent="0.25">
      <c r="F6683"/>
    </row>
    <row r="6684" spans="6:6" x14ac:dyDescent="0.25">
      <c r="F6684"/>
    </row>
    <row r="6685" spans="6:6" x14ac:dyDescent="0.25">
      <c r="F6685"/>
    </row>
    <row r="6686" spans="6:6" x14ac:dyDescent="0.25">
      <c r="F6686"/>
    </row>
    <row r="6687" spans="6:6" x14ac:dyDescent="0.25">
      <c r="F6687"/>
    </row>
    <row r="6688" spans="6:6" x14ac:dyDescent="0.25">
      <c r="F6688"/>
    </row>
    <row r="6689" spans="6:6" x14ac:dyDescent="0.25">
      <c r="F6689"/>
    </row>
    <row r="6690" spans="6:6" x14ac:dyDescent="0.25">
      <c r="F6690"/>
    </row>
    <row r="6691" spans="6:6" x14ac:dyDescent="0.25">
      <c r="F6691"/>
    </row>
    <row r="6692" spans="6:6" x14ac:dyDescent="0.25">
      <c r="F6692"/>
    </row>
    <row r="6693" spans="6:6" x14ac:dyDescent="0.25">
      <c r="F6693"/>
    </row>
    <row r="6694" spans="6:6" x14ac:dyDescent="0.25">
      <c r="F6694"/>
    </row>
    <row r="6695" spans="6:6" x14ac:dyDescent="0.25">
      <c r="F6695"/>
    </row>
    <row r="6696" spans="6:6" x14ac:dyDescent="0.25">
      <c r="F6696"/>
    </row>
    <row r="6697" spans="6:6" x14ac:dyDescent="0.25">
      <c r="F6697"/>
    </row>
    <row r="6698" spans="6:6" x14ac:dyDescent="0.25">
      <c r="F6698"/>
    </row>
    <row r="6699" spans="6:6" x14ac:dyDescent="0.25">
      <c r="F6699"/>
    </row>
    <row r="6700" spans="6:6" x14ac:dyDescent="0.25">
      <c r="F6700"/>
    </row>
    <row r="6701" spans="6:6" x14ac:dyDescent="0.25">
      <c r="F6701"/>
    </row>
    <row r="6702" spans="6:6" x14ac:dyDescent="0.25">
      <c r="F6702"/>
    </row>
    <row r="6703" spans="6:6" x14ac:dyDescent="0.25">
      <c r="F6703"/>
    </row>
    <row r="6704" spans="6:6" x14ac:dyDescent="0.25">
      <c r="F6704"/>
    </row>
    <row r="6705" spans="6:6" x14ac:dyDescent="0.25">
      <c r="F6705"/>
    </row>
    <row r="6706" spans="6:6" x14ac:dyDescent="0.25">
      <c r="F6706"/>
    </row>
    <row r="6707" spans="6:6" x14ac:dyDescent="0.25">
      <c r="F6707"/>
    </row>
    <row r="6708" spans="6:6" x14ac:dyDescent="0.25">
      <c r="F6708"/>
    </row>
    <row r="6709" spans="6:6" x14ac:dyDescent="0.25">
      <c r="F6709"/>
    </row>
    <row r="6710" spans="6:6" x14ac:dyDescent="0.25">
      <c r="F6710"/>
    </row>
    <row r="6711" spans="6:6" x14ac:dyDescent="0.25">
      <c r="F6711"/>
    </row>
    <row r="6712" spans="6:6" x14ac:dyDescent="0.25">
      <c r="F6712"/>
    </row>
    <row r="6713" spans="6:6" x14ac:dyDescent="0.25">
      <c r="F6713"/>
    </row>
    <row r="6714" spans="6:6" x14ac:dyDescent="0.25">
      <c r="F6714"/>
    </row>
    <row r="6715" spans="6:6" x14ac:dyDescent="0.25">
      <c r="F6715"/>
    </row>
    <row r="6716" spans="6:6" x14ac:dyDescent="0.25">
      <c r="F6716"/>
    </row>
    <row r="6717" spans="6:6" x14ac:dyDescent="0.25">
      <c r="F6717"/>
    </row>
    <row r="6718" spans="6:6" x14ac:dyDescent="0.25">
      <c r="F6718"/>
    </row>
    <row r="6719" spans="6:6" x14ac:dyDescent="0.25">
      <c r="F6719"/>
    </row>
    <row r="6720" spans="6:6" x14ac:dyDescent="0.25">
      <c r="F6720"/>
    </row>
    <row r="6721" spans="6:6" x14ac:dyDescent="0.25">
      <c r="F6721"/>
    </row>
    <row r="6722" spans="6:6" x14ac:dyDescent="0.25">
      <c r="F6722"/>
    </row>
    <row r="6723" spans="6:6" x14ac:dyDescent="0.25">
      <c r="F6723"/>
    </row>
    <row r="6724" spans="6:6" x14ac:dyDescent="0.25">
      <c r="F6724"/>
    </row>
    <row r="6725" spans="6:6" x14ac:dyDescent="0.25">
      <c r="F6725"/>
    </row>
    <row r="6726" spans="6:6" x14ac:dyDescent="0.25">
      <c r="F6726"/>
    </row>
    <row r="6727" spans="6:6" x14ac:dyDescent="0.25">
      <c r="F6727"/>
    </row>
    <row r="6728" spans="6:6" x14ac:dyDescent="0.25">
      <c r="F6728"/>
    </row>
    <row r="6729" spans="6:6" x14ac:dyDescent="0.25">
      <c r="F6729"/>
    </row>
    <row r="6730" spans="6:6" x14ac:dyDescent="0.25">
      <c r="F6730"/>
    </row>
    <row r="6731" spans="6:6" x14ac:dyDescent="0.25">
      <c r="F6731"/>
    </row>
    <row r="6732" spans="6:6" x14ac:dyDescent="0.25">
      <c r="F6732"/>
    </row>
    <row r="6733" spans="6:6" x14ac:dyDescent="0.25">
      <c r="F6733"/>
    </row>
    <row r="6734" spans="6:6" x14ac:dyDescent="0.25">
      <c r="F6734"/>
    </row>
    <row r="6735" spans="6:6" x14ac:dyDescent="0.25">
      <c r="F6735"/>
    </row>
    <row r="6736" spans="6:6" x14ac:dyDescent="0.25">
      <c r="F6736"/>
    </row>
    <row r="6737" spans="6:6" x14ac:dyDescent="0.25">
      <c r="F6737"/>
    </row>
    <row r="6738" spans="6:6" x14ac:dyDescent="0.25">
      <c r="F6738"/>
    </row>
    <row r="6739" spans="6:6" x14ac:dyDescent="0.25">
      <c r="F6739"/>
    </row>
    <row r="6740" spans="6:6" x14ac:dyDescent="0.25">
      <c r="F6740"/>
    </row>
    <row r="6741" spans="6:6" x14ac:dyDescent="0.25">
      <c r="F6741"/>
    </row>
    <row r="6742" spans="6:6" x14ac:dyDescent="0.25">
      <c r="F6742"/>
    </row>
    <row r="6743" spans="6:6" x14ac:dyDescent="0.25">
      <c r="F6743"/>
    </row>
    <row r="6744" spans="6:6" x14ac:dyDescent="0.25">
      <c r="F6744"/>
    </row>
    <row r="6745" spans="6:6" x14ac:dyDescent="0.25">
      <c r="F6745"/>
    </row>
    <row r="6746" spans="6:6" x14ac:dyDescent="0.25">
      <c r="F6746"/>
    </row>
    <row r="6747" spans="6:6" x14ac:dyDescent="0.25">
      <c r="F6747"/>
    </row>
    <row r="6748" spans="6:6" x14ac:dyDescent="0.25">
      <c r="F6748"/>
    </row>
    <row r="6749" spans="6:6" x14ac:dyDescent="0.25">
      <c r="F6749"/>
    </row>
    <row r="6750" spans="6:6" x14ac:dyDescent="0.25">
      <c r="F6750"/>
    </row>
    <row r="6751" spans="6:6" x14ac:dyDescent="0.25">
      <c r="F6751"/>
    </row>
    <row r="6752" spans="6:6" x14ac:dyDescent="0.25">
      <c r="F6752"/>
    </row>
    <row r="6753" spans="6:6" x14ac:dyDescent="0.25">
      <c r="F6753"/>
    </row>
    <row r="6754" spans="6:6" x14ac:dyDescent="0.25">
      <c r="F6754"/>
    </row>
    <row r="6755" spans="6:6" x14ac:dyDescent="0.25">
      <c r="F6755"/>
    </row>
    <row r="6756" spans="6:6" x14ac:dyDescent="0.25">
      <c r="F6756"/>
    </row>
    <row r="6757" spans="6:6" x14ac:dyDescent="0.25">
      <c r="F6757"/>
    </row>
    <row r="6758" spans="6:6" x14ac:dyDescent="0.25">
      <c r="F6758"/>
    </row>
    <row r="6759" spans="6:6" x14ac:dyDescent="0.25">
      <c r="F6759"/>
    </row>
    <row r="6760" spans="6:6" x14ac:dyDescent="0.25">
      <c r="F6760"/>
    </row>
    <row r="6761" spans="6:6" x14ac:dyDescent="0.25">
      <c r="F6761"/>
    </row>
    <row r="6762" spans="6:6" x14ac:dyDescent="0.25">
      <c r="F6762"/>
    </row>
    <row r="6763" spans="6:6" x14ac:dyDescent="0.25">
      <c r="F6763"/>
    </row>
    <row r="6764" spans="6:6" x14ac:dyDescent="0.25">
      <c r="F6764"/>
    </row>
    <row r="6765" spans="6:6" x14ac:dyDescent="0.25">
      <c r="F6765"/>
    </row>
    <row r="6766" spans="6:6" x14ac:dyDescent="0.25">
      <c r="F6766"/>
    </row>
    <row r="6767" spans="6:6" x14ac:dyDescent="0.25">
      <c r="F6767"/>
    </row>
    <row r="6768" spans="6:6" x14ac:dyDescent="0.25">
      <c r="F6768"/>
    </row>
    <row r="6769" spans="6:6" x14ac:dyDescent="0.25">
      <c r="F6769"/>
    </row>
    <row r="6770" spans="6:6" x14ac:dyDescent="0.25">
      <c r="F6770"/>
    </row>
    <row r="6771" spans="6:6" x14ac:dyDescent="0.25">
      <c r="F6771"/>
    </row>
    <row r="6772" spans="6:6" x14ac:dyDescent="0.25">
      <c r="F6772"/>
    </row>
    <row r="6773" spans="6:6" x14ac:dyDescent="0.25">
      <c r="F6773"/>
    </row>
    <row r="6774" spans="6:6" x14ac:dyDescent="0.25">
      <c r="F6774"/>
    </row>
    <row r="6775" spans="6:6" x14ac:dyDescent="0.25">
      <c r="F6775"/>
    </row>
    <row r="6776" spans="6:6" x14ac:dyDescent="0.25">
      <c r="F6776"/>
    </row>
    <row r="6777" spans="6:6" x14ac:dyDescent="0.25">
      <c r="F6777"/>
    </row>
    <row r="6778" spans="6:6" x14ac:dyDescent="0.25">
      <c r="F6778"/>
    </row>
    <row r="6779" spans="6:6" x14ac:dyDescent="0.25">
      <c r="F6779"/>
    </row>
    <row r="6780" spans="6:6" x14ac:dyDescent="0.25">
      <c r="F6780"/>
    </row>
    <row r="6781" spans="6:6" x14ac:dyDescent="0.25">
      <c r="F6781"/>
    </row>
    <row r="6782" spans="6:6" x14ac:dyDescent="0.25">
      <c r="F6782"/>
    </row>
    <row r="6783" spans="6:6" x14ac:dyDescent="0.25">
      <c r="F6783"/>
    </row>
    <row r="6784" spans="6:6" x14ac:dyDescent="0.25">
      <c r="F6784"/>
    </row>
    <row r="6785" spans="6:6" x14ac:dyDescent="0.25">
      <c r="F6785"/>
    </row>
    <row r="6786" spans="6:6" x14ac:dyDescent="0.25">
      <c r="F6786"/>
    </row>
    <row r="6787" spans="6:6" x14ac:dyDescent="0.25">
      <c r="F6787"/>
    </row>
    <row r="6788" spans="6:6" x14ac:dyDescent="0.25">
      <c r="F6788"/>
    </row>
    <row r="6789" spans="6:6" x14ac:dyDescent="0.25">
      <c r="F6789"/>
    </row>
    <row r="6790" spans="6:6" x14ac:dyDescent="0.25">
      <c r="F6790"/>
    </row>
    <row r="6791" spans="6:6" x14ac:dyDescent="0.25">
      <c r="F6791"/>
    </row>
    <row r="6792" spans="6:6" x14ac:dyDescent="0.25">
      <c r="F6792"/>
    </row>
    <row r="6793" spans="6:6" x14ac:dyDescent="0.25">
      <c r="F6793"/>
    </row>
    <row r="6794" spans="6:6" x14ac:dyDescent="0.25">
      <c r="F6794"/>
    </row>
    <row r="6795" spans="6:6" x14ac:dyDescent="0.25">
      <c r="F6795"/>
    </row>
    <row r="6796" spans="6:6" x14ac:dyDescent="0.25">
      <c r="F6796"/>
    </row>
    <row r="6797" spans="6:6" x14ac:dyDescent="0.25">
      <c r="F6797"/>
    </row>
    <row r="6798" spans="6:6" x14ac:dyDescent="0.25">
      <c r="F6798"/>
    </row>
    <row r="6799" spans="6:6" x14ac:dyDescent="0.25">
      <c r="F6799"/>
    </row>
    <row r="6800" spans="6:6" x14ac:dyDescent="0.25">
      <c r="F6800"/>
    </row>
    <row r="6801" spans="6:6" x14ac:dyDescent="0.25">
      <c r="F6801"/>
    </row>
    <row r="6802" spans="6:6" x14ac:dyDescent="0.25">
      <c r="F6802"/>
    </row>
    <row r="6803" spans="6:6" x14ac:dyDescent="0.25">
      <c r="F6803"/>
    </row>
    <row r="6804" spans="6:6" x14ac:dyDescent="0.25">
      <c r="F6804"/>
    </row>
    <row r="6805" spans="6:6" x14ac:dyDescent="0.25">
      <c r="F6805"/>
    </row>
    <row r="6806" spans="6:6" x14ac:dyDescent="0.25">
      <c r="F6806"/>
    </row>
    <row r="6807" spans="6:6" x14ac:dyDescent="0.25">
      <c r="F6807"/>
    </row>
    <row r="6808" spans="6:6" x14ac:dyDescent="0.25">
      <c r="F6808"/>
    </row>
    <row r="6809" spans="6:6" x14ac:dyDescent="0.25">
      <c r="F6809"/>
    </row>
    <row r="6810" spans="6:6" x14ac:dyDescent="0.25">
      <c r="F6810"/>
    </row>
    <row r="6811" spans="6:6" x14ac:dyDescent="0.25">
      <c r="F6811"/>
    </row>
    <row r="6812" spans="6:6" x14ac:dyDescent="0.25">
      <c r="F6812"/>
    </row>
    <row r="6813" spans="6:6" x14ac:dyDescent="0.25">
      <c r="F6813"/>
    </row>
    <row r="6814" spans="6:6" x14ac:dyDescent="0.25">
      <c r="F6814"/>
    </row>
    <row r="6815" spans="6:6" x14ac:dyDescent="0.25">
      <c r="F6815"/>
    </row>
    <row r="6816" spans="6:6" x14ac:dyDescent="0.25">
      <c r="F6816"/>
    </row>
    <row r="6817" spans="6:6" x14ac:dyDescent="0.25">
      <c r="F6817"/>
    </row>
    <row r="6818" spans="6:6" x14ac:dyDescent="0.25">
      <c r="F6818"/>
    </row>
    <row r="6819" spans="6:6" x14ac:dyDescent="0.25">
      <c r="F6819"/>
    </row>
    <row r="6820" spans="6:6" x14ac:dyDescent="0.25">
      <c r="F6820"/>
    </row>
    <row r="6821" spans="6:6" x14ac:dyDescent="0.25">
      <c r="F6821"/>
    </row>
    <row r="6822" spans="6:6" x14ac:dyDescent="0.25">
      <c r="F6822"/>
    </row>
    <row r="6823" spans="6:6" x14ac:dyDescent="0.25">
      <c r="F6823"/>
    </row>
    <row r="6824" spans="6:6" x14ac:dyDescent="0.25">
      <c r="F6824"/>
    </row>
    <row r="6825" spans="6:6" x14ac:dyDescent="0.25">
      <c r="F6825"/>
    </row>
    <row r="6826" spans="6:6" x14ac:dyDescent="0.25">
      <c r="F6826"/>
    </row>
    <row r="6827" spans="6:6" x14ac:dyDescent="0.25">
      <c r="F6827"/>
    </row>
    <row r="6828" spans="6:6" x14ac:dyDescent="0.25">
      <c r="F6828"/>
    </row>
    <row r="6829" spans="6:6" x14ac:dyDescent="0.25">
      <c r="F6829"/>
    </row>
    <row r="6830" spans="6:6" x14ac:dyDescent="0.25">
      <c r="F6830"/>
    </row>
    <row r="6831" spans="6:6" x14ac:dyDescent="0.25">
      <c r="F6831"/>
    </row>
    <row r="6832" spans="6:6" x14ac:dyDescent="0.25">
      <c r="F6832"/>
    </row>
    <row r="6833" spans="6:6" x14ac:dyDescent="0.25">
      <c r="F6833"/>
    </row>
    <row r="6834" spans="6:6" x14ac:dyDescent="0.25">
      <c r="F6834"/>
    </row>
    <row r="6835" spans="6:6" x14ac:dyDescent="0.25">
      <c r="F6835"/>
    </row>
    <row r="6836" spans="6:6" x14ac:dyDescent="0.25">
      <c r="F6836"/>
    </row>
    <row r="6837" spans="6:6" x14ac:dyDescent="0.25">
      <c r="F6837"/>
    </row>
    <row r="6838" spans="6:6" x14ac:dyDescent="0.25">
      <c r="F6838"/>
    </row>
    <row r="6839" spans="6:6" x14ac:dyDescent="0.25">
      <c r="F6839"/>
    </row>
    <row r="6840" spans="6:6" x14ac:dyDescent="0.25">
      <c r="F6840"/>
    </row>
    <row r="6841" spans="6:6" x14ac:dyDescent="0.25">
      <c r="F6841"/>
    </row>
    <row r="6842" spans="6:6" x14ac:dyDescent="0.25">
      <c r="F6842"/>
    </row>
    <row r="6843" spans="6:6" x14ac:dyDescent="0.25">
      <c r="F6843"/>
    </row>
    <row r="6844" spans="6:6" x14ac:dyDescent="0.25">
      <c r="F6844"/>
    </row>
    <row r="6845" spans="6:6" x14ac:dyDescent="0.25">
      <c r="F6845"/>
    </row>
    <row r="6846" spans="6:6" x14ac:dyDescent="0.25">
      <c r="F6846"/>
    </row>
    <row r="6847" spans="6:6" x14ac:dyDescent="0.25">
      <c r="F6847"/>
    </row>
    <row r="6848" spans="6:6" x14ac:dyDescent="0.25">
      <c r="F6848"/>
    </row>
    <row r="6849" spans="6:6" x14ac:dyDescent="0.25">
      <c r="F6849"/>
    </row>
    <row r="6850" spans="6:6" x14ac:dyDescent="0.25">
      <c r="F6850"/>
    </row>
    <row r="6851" spans="6:6" x14ac:dyDescent="0.25">
      <c r="F6851"/>
    </row>
    <row r="6852" spans="6:6" x14ac:dyDescent="0.25">
      <c r="F6852"/>
    </row>
    <row r="6853" spans="6:6" x14ac:dyDescent="0.25">
      <c r="F6853"/>
    </row>
    <row r="6854" spans="6:6" x14ac:dyDescent="0.25">
      <c r="F6854"/>
    </row>
    <row r="6855" spans="6:6" x14ac:dyDescent="0.25">
      <c r="F6855"/>
    </row>
    <row r="6856" spans="6:6" x14ac:dyDescent="0.25">
      <c r="F6856"/>
    </row>
    <row r="6857" spans="6:6" x14ac:dyDescent="0.25">
      <c r="F6857"/>
    </row>
    <row r="6858" spans="6:6" x14ac:dyDescent="0.25">
      <c r="F6858"/>
    </row>
    <row r="6859" spans="6:6" x14ac:dyDescent="0.25">
      <c r="F6859"/>
    </row>
    <row r="6860" spans="6:6" x14ac:dyDescent="0.25">
      <c r="F6860"/>
    </row>
    <row r="6861" spans="6:6" x14ac:dyDescent="0.25">
      <c r="F6861"/>
    </row>
    <row r="6862" spans="6:6" x14ac:dyDescent="0.25">
      <c r="F6862"/>
    </row>
    <row r="6863" spans="6:6" x14ac:dyDescent="0.25">
      <c r="F6863"/>
    </row>
    <row r="6864" spans="6:6" x14ac:dyDescent="0.25">
      <c r="F6864"/>
    </row>
    <row r="6865" spans="6:6" x14ac:dyDescent="0.25">
      <c r="F6865"/>
    </row>
    <row r="6866" spans="6:6" x14ac:dyDescent="0.25">
      <c r="F6866"/>
    </row>
    <row r="6867" spans="6:6" x14ac:dyDescent="0.25">
      <c r="F6867"/>
    </row>
    <row r="6868" spans="6:6" x14ac:dyDescent="0.25">
      <c r="F6868"/>
    </row>
    <row r="6869" spans="6:6" x14ac:dyDescent="0.25">
      <c r="F6869"/>
    </row>
    <row r="6870" spans="6:6" x14ac:dyDescent="0.25">
      <c r="F6870"/>
    </row>
    <row r="6871" spans="6:6" x14ac:dyDescent="0.25">
      <c r="F6871"/>
    </row>
    <row r="6872" spans="6:6" x14ac:dyDescent="0.25">
      <c r="F6872"/>
    </row>
    <row r="6873" spans="6:6" x14ac:dyDescent="0.25">
      <c r="F6873"/>
    </row>
    <row r="6874" spans="6:6" x14ac:dyDescent="0.25">
      <c r="F6874"/>
    </row>
    <row r="6875" spans="6:6" x14ac:dyDescent="0.25">
      <c r="F6875"/>
    </row>
    <row r="6876" spans="6:6" x14ac:dyDescent="0.25">
      <c r="F6876"/>
    </row>
    <row r="6877" spans="6:6" x14ac:dyDescent="0.25">
      <c r="F6877"/>
    </row>
    <row r="6878" spans="6:6" x14ac:dyDescent="0.25">
      <c r="F6878"/>
    </row>
    <row r="6879" spans="6:6" x14ac:dyDescent="0.25">
      <c r="F6879"/>
    </row>
    <row r="6880" spans="6:6" x14ac:dyDescent="0.25">
      <c r="F6880"/>
    </row>
    <row r="6881" spans="6:6" x14ac:dyDescent="0.25">
      <c r="F6881"/>
    </row>
    <row r="6882" spans="6:6" x14ac:dyDescent="0.25">
      <c r="F6882"/>
    </row>
    <row r="6883" spans="6:6" x14ac:dyDescent="0.25">
      <c r="F6883"/>
    </row>
    <row r="6884" spans="6:6" x14ac:dyDescent="0.25">
      <c r="F6884"/>
    </row>
    <row r="6885" spans="6:6" x14ac:dyDescent="0.25">
      <c r="F6885"/>
    </row>
    <row r="6886" spans="6:6" x14ac:dyDescent="0.25">
      <c r="F6886"/>
    </row>
    <row r="6887" spans="6:6" x14ac:dyDescent="0.25">
      <c r="F6887"/>
    </row>
    <row r="6888" spans="6:6" x14ac:dyDescent="0.25">
      <c r="F6888"/>
    </row>
    <row r="6889" spans="6:6" x14ac:dyDescent="0.25">
      <c r="F6889"/>
    </row>
    <row r="6890" spans="6:6" x14ac:dyDescent="0.25">
      <c r="F6890"/>
    </row>
    <row r="6891" spans="6:6" x14ac:dyDescent="0.25">
      <c r="F6891"/>
    </row>
    <row r="6892" spans="6:6" x14ac:dyDescent="0.25">
      <c r="F6892"/>
    </row>
    <row r="6893" spans="6:6" x14ac:dyDescent="0.25">
      <c r="F6893"/>
    </row>
    <row r="6894" spans="6:6" x14ac:dyDescent="0.25">
      <c r="F6894"/>
    </row>
    <row r="6895" spans="6:6" x14ac:dyDescent="0.25">
      <c r="F6895"/>
    </row>
    <row r="6896" spans="6:6" x14ac:dyDescent="0.25">
      <c r="F6896"/>
    </row>
    <row r="6897" spans="6:6" x14ac:dyDescent="0.25">
      <c r="F6897"/>
    </row>
    <row r="6898" spans="6:6" x14ac:dyDescent="0.25">
      <c r="F6898"/>
    </row>
    <row r="6899" spans="6:6" x14ac:dyDescent="0.25">
      <c r="F6899"/>
    </row>
    <row r="6900" spans="6:6" x14ac:dyDescent="0.25">
      <c r="F6900"/>
    </row>
    <row r="6901" spans="6:6" x14ac:dyDescent="0.25">
      <c r="F6901"/>
    </row>
    <row r="6902" spans="6:6" x14ac:dyDescent="0.25">
      <c r="F6902"/>
    </row>
    <row r="6903" spans="6:6" x14ac:dyDescent="0.25">
      <c r="F6903"/>
    </row>
    <row r="6904" spans="6:6" x14ac:dyDescent="0.25">
      <c r="F6904"/>
    </row>
    <row r="6905" spans="6:6" x14ac:dyDescent="0.25">
      <c r="F6905"/>
    </row>
    <row r="6906" spans="6:6" x14ac:dyDescent="0.25">
      <c r="F6906"/>
    </row>
    <row r="6907" spans="6:6" x14ac:dyDescent="0.25">
      <c r="F6907"/>
    </row>
    <row r="6908" spans="6:6" x14ac:dyDescent="0.25">
      <c r="F6908"/>
    </row>
    <row r="6909" spans="6:6" x14ac:dyDescent="0.25">
      <c r="F6909"/>
    </row>
    <row r="6910" spans="6:6" x14ac:dyDescent="0.25">
      <c r="F6910"/>
    </row>
    <row r="6911" spans="6:6" x14ac:dyDescent="0.25">
      <c r="F6911"/>
    </row>
    <row r="6912" spans="6:6" x14ac:dyDescent="0.25">
      <c r="F6912"/>
    </row>
    <row r="6913" spans="6:6" x14ac:dyDescent="0.25">
      <c r="F6913"/>
    </row>
    <row r="6914" spans="6:6" x14ac:dyDescent="0.25">
      <c r="F6914"/>
    </row>
    <row r="6915" spans="6:6" x14ac:dyDescent="0.25">
      <c r="F6915"/>
    </row>
    <row r="6916" spans="6:6" x14ac:dyDescent="0.25">
      <c r="F6916"/>
    </row>
    <row r="6917" spans="6:6" x14ac:dyDescent="0.25">
      <c r="F6917"/>
    </row>
    <row r="6918" spans="6:6" x14ac:dyDescent="0.25">
      <c r="F6918"/>
    </row>
    <row r="6919" spans="6:6" x14ac:dyDescent="0.25">
      <c r="F6919"/>
    </row>
    <row r="6920" spans="6:6" x14ac:dyDescent="0.25">
      <c r="F6920"/>
    </row>
    <row r="6921" spans="6:6" x14ac:dyDescent="0.25">
      <c r="F6921"/>
    </row>
    <row r="6922" spans="6:6" x14ac:dyDescent="0.25">
      <c r="F6922"/>
    </row>
    <row r="6923" spans="6:6" x14ac:dyDescent="0.25">
      <c r="F6923"/>
    </row>
    <row r="6924" spans="6:6" x14ac:dyDescent="0.25">
      <c r="F6924"/>
    </row>
    <row r="6925" spans="6:6" x14ac:dyDescent="0.25">
      <c r="F6925"/>
    </row>
    <row r="6926" spans="6:6" x14ac:dyDescent="0.25">
      <c r="F6926"/>
    </row>
    <row r="6927" spans="6:6" x14ac:dyDescent="0.25">
      <c r="F6927"/>
    </row>
    <row r="6928" spans="6:6" x14ac:dyDescent="0.25">
      <c r="F6928"/>
    </row>
    <row r="6929" spans="6:6" x14ac:dyDescent="0.25">
      <c r="F6929"/>
    </row>
    <row r="6930" spans="6:6" x14ac:dyDescent="0.25">
      <c r="F6930"/>
    </row>
    <row r="6931" spans="6:6" x14ac:dyDescent="0.25">
      <c r="F6931"/>
    </row>
    <row r="6932" spans="6:6" x14ac:dyDescent="0.25">
      <c r="F6932"/>
    </row>
    <row r="6933" spans="6:6" x14ac:dyDescent="0.25">
      <c r="F6933"/>
    </row>
    <row r="6934" spans="6:6" x14ac:dyDescent="0.25">
      <c r="F6934"/>
    </row>
    <row r="6935" spans="6:6" x14ac:dyDescent="0.25">
      <c r="F6935"/>
    </row>
    <row r="6936" spans="6:6" x14ac:dyDescent="0.25">
      <c r="F6936"/>
    </row>
    <row r="6937" spans="6:6" x14ac:dyDescent="0.25">
      <c r="F6937"/>
    </row>
    <row r="6938" spans="6:6" x14ac:dyDescent="0.25">
      <c r="F6938"/>
    </row>
    <row r="6939" spans="6:6" x14ac:dyDescent="0.25">
      <c r="F6939"/>
    </row>
    <row r="6940" spans="6:6" x14ac:dyDescent="0.25">
      <c r="F6940"/>
    </row>
    <row r="6941" spans="6:6" x14ac:dyDescent="0.25">
      <c r="F6941"/>
    </row>
    <row r="6942" spans="6:6" x14ac:dyDescent="0.25">
      <c r="F6942"/>
    </row>
    <row r="6943" spans="6:6" x14ac:dyDescent="0.25">
      <c r="F6943"/>
    </row>
    <row r="6944" spans="6:6" x14ac:dyDescent="0.25">
      <c r="F6944"/>
    </row>
    <row r="6945" spans="6:6" x14ac:dyDescent="0.25">
      <c r="F6945"/>
    </row>
    <row r="6946" spans="6:6" x14ac:dyDescent="0.25">
      <c r="F6946"/>
    </row>
    <row r="6947" spans="6:6" x14ac:dyDescent="0.25">
      <c r="F6947"/>
    </row>
    <row r="6948" spans="6:6" x14ac:dyDescent="0.25">
      <c r="F6948"/>
    </row>
    <row r="6949" spans="6:6" x14ac:dyDescent="0.25">
      <c r="F6949"/>
    </row>
    <row r="6950" spans="6:6" x14ac:dyDescent="0.25">
      <c r="F6950"/>
    </row>
    <row r="6951" spans="6:6" x14ac:dyDescent="0.25">
      <c r="F6951"/>
    </row>
    <row r="6952" spans="6:6" x14ac:dyDescent="0.25">
      <c r="F6952"/>
    </row>
    <row r="6953" spans="6:6" x14ac:dyDescent="0.25">
      <c r="F6953"/>
    </row>
    <row r="6954" spans="6:6" x14ac:dyDescent="0.25">
      <c r="F6954"/>
    </row>
    <row r="6955" spans="6:6" x14ac:dyDescent="0.25">
      <c r="F6955"/>
    </row>
    <row r="6956" spans="6:6" x14ac:dyDescent="0.25">
      <c r="F6956"/>
    </row>
    <row r="6957" spans="6:6" x14ac:dyDescent="0.25">
      <c r="F6957"/>
    </row>
    <row r="6958" spans="6:6" x14ac:dyDescent="0.25">
      <c r="F6958"/>
    </row>
    <row r="6959" spans="6:6" x14ac:dyDescent="0.25">
      <c r="F6959"/>
    </row>
    <row r="6960" spans="6:6" x14ac:dyDescent="0.25">
      <c r="F6960"/>
    </row>
    <row r="6961" spans="6:6" x14ac:dyDescent="0.25">
      <c r="F6961"/>
    </row>
    <row r="6962" spans="6:6" x14ac:dyDescent="0.25">
      <c r="F6962"/>
    </row>
    <row r="6963" spans="6:6" x14ac:dyDescent="0.25">
      <c r="F6963"/>
    </row>
    <row r="6964" spans="6:6" x14ac:dyDescent="0.25">
      <c r="F6964"/>
    </row>
    <row r="6965" spans="6:6" x14ac:dyDescent="0.25">
      <c r="F6965"/>
    </row>
    <row r="6966" spans="6:6" x14ac:dyDescent="0.25">
      <c r="F6966"/>
    </row>
    <row r="6967" spans="6:6" x14ac:dyDescent="0.25">
      <c r="F6967"/>
    </row>
    <row r="6968" spans="6:6" x14ac:dyDescent="0.25">
      <c r="F6968"/>
    </row>
    <row r="6969" spans="6:6" x14ac:dyDescent="0.25">
      <c r="F6969"/>
    </row>
    <row r="6970" spans="6:6" x14ac:dyDescent="0.25">
      <c r="F6970"/>
    </row>
    <row r="6971" spans="6:6" x14ac:dyDescent="0.25">
      <c r="F6971"/>
    </row>
    <row r="6972" spans="6:6" x14ac:dyDescent="0.25">
      <c r="F6972"/>
    </row>
    <row r="6973" spans="6:6" x14ac:dyDescent="0.25">
      <c r="F6973"/>
    </row>
    <row r="6974" spans="6:6" x14ac:dyDescent="0.25">
      <c r="F6974"/>
    </row>
    <row r="6975" spans="6:6" x14ac:dyDescent="0.25">
      <c r="F6975"/>
    </row>
    <row r="6976" spans="6:6" x14ac:dyDescent="0.25">
      <c r="F6976"/>
    </row>
    <row r="6977" spans="6:6" x14ac:dyDescent="0.25">
      <c r="F6977"/>
    </row>
    <row r="6978" spans="6:6" x14ac:dyDescent="0.25">
      <c r="F6978"/>
    </row>
    <row r="6979" spans="6:6" x14ac:dyDescent="0.25">
      <c r="F6979"/>
    </row>
    <row r="6980" spans="6:6" x14ac:dyDescent="0.25">
      <c r="F6980"/>
    </row>
    <row r="6981" spans="6:6" x14ac:dyDescent="0.25">
      <c r="F6981"/>
    </row>
    <row r="6982" spans="6:6" x14ac:dyDescent="0.25">
      <c r="F6982"/>
    </row>
    <row r="6983" spans="6:6" x14ac:dyDescent="0.25">
      <c r="F6983"/>
    </row>
    <row r="6984" spans="6:6" x14ac:dyDescent="0.25">
      <c r="F6984"/>
    </row>
    <row r="6985" spans="6:6" x14ac:dyDescent="0.25">
      <c r="F6985"/>
    </row>
    <row r="6986" spans="6:6" x14ac:dyDescent="0.25">
      <c r="F6986"/>
    </row>
    <row r="6987" spans="6:6" x14ac:dyDescent="0.25">
      <c r="F6987"/>
    </row>
    <row r="6988" spans="6:6" x14ac:dyDescent="0.25">
      <c r="F6988"/>
    </row>
    <row r="6989" spans="6:6" x14ac:dyDescent="0.25">
      <c r="F6989"/>
    </row>
    <row r="6990" spans="6:6" x14ac:dyDescent="0.25">
      <c r="F6990"/>
    </row>
    <row r="6991" spans="6:6" x14ac:dyDescent="0.25">
      <c r="F6991"/>
    </row>
    <row r="6992" spans="6:6" x14ac:dyDescent="0.25">
      <c r="F6992"/>
    </row>
    <row r="6993" spans="6:6" x14ac:dyDescent="0.25">
      <c r="F6993"/>
    </row>
    <row r="6994" spans="6:6" x14ac:dyDescent="0.25">
      <c r="F6994"/>
    </row>
    <row r="6995" spans="6:6" x14ac:dyDescent="0.25">
      <c r="F6995"/>
    </row>
    <row r="6996" spans="6:6" x14ac:dyDescent="0.25">
      <c r="F6996"/>
    </row>
    <row r="6997" spans="6:6" x14ac:dyDescent="0.25">
      <c r="F6997"/>
    </row>
    <row r="6998" spans="6:6" x14ac:dyDescent="0.25">
      <c r="F6998"/>
    </row>
    <row r="6999" spans="6:6" x14ac:dyDescent="0.25">
      <c r="F6999"/>
    </row>
    <row r="7000" spans="6:6" x14ac:dyDescent="0.25">
      <c r="F7000"/>
    </row>
    <row r="7001" spans="6:6" x14ac:dyDescent="0.25">
      <c r="F7001"/>
    </row>
    <row r="7002" spans="6:6" x14ac:dyDescent="0.25">
      <c r="F7002"/>
    </row>
    <row r="7003" spans="6:6" x14ac:dyDescent="0.25">
      <c r="F7003"/>
    </row>
    <row r="7004" spans="6:6" x14ac:dyDescent="0.25">
      <c r="F7004"/>
    </row>
    <row r="7005" spans="6:6" x14ac:dyDescent="0.25">
      <c r="F7005"/>
    </row>
    <row r="7006" spans="6:6" x14ac:dyDescent="0.25">
      <c r="F7006"/>
    </row>
    <row r="7007" spans="6:6" x14ac:dyDescent="0.25">
      <c r="F7007"/>
    </row>
    <row r="7008" spans="6:6" x14ac:dyDescent="0.25">
      <c r="F7008"/>
    </row>
    <row r="7009" spans="6:6" x14ac:dyDescent="0.25">
      <c r="F7009"/>
    </row>
    <row r="7010" spans="6:6" x14ac:dyDescent="0.25">
      <c r="F7010"/>
    </row>
    <row r="7011" spans="6:6" x14ac:dyDescent="0.25">
      <c r="F7011"/>
    </row>
    <row r="7012" spans="6:6" x14ac:dyDescent="0.25">
      <c r="F7012"/>
    </row>
    <row r="7013" spans="6:6" x14ac:dyDescent="0.25">
      <c r="F7013"/>
    </row>
    <row r="7014" spans="6:6" x14ac:dyDescent="0.25">
      <c r="F7014"/>
    </row>
    <row r="7015" spans="6:6" x14ac:dyDescent="0.25">
      <c r="F7015"/>
    </row>
    <row r="7016" spans="6:6" x14ac:dyDescent="0.25">
      <c r="F7016"/>
    </row>
    <row r="7017" spans="6:6" x14ac:dyDescent="0.25">
      <c r="F7017"/>
    </row>
    <row r="7018" spans="6:6" x14ac:dyDescent="0.25">
      <c r="F7018"/>
    </row>
    <row r="7019" spans="6:6" x14ac:dyDescent="0.25">
      <c r="F7019"/>
    </row>
    <row r="7020" spans="6:6" x14ac:dyDescent="0.25">
      <c r="F7020"/>
    </row>
    <row r="7021" spans="6:6" x14ac:dyDescent="0.25">
      <c r="F7021"/>
    </row>
    <row r="7022" spans="6:6" x14ac:dyDescent="0.25">
      <c r="F7022"/>
    </row>
    <row r="7023" spans="6:6" x14ac:dyDescent="0.25">
      <c r="F7023"/>
    </row>
    <row r="7024" spans="6:6" x14ac:dyDescent="0.25">
      <c r="F7024"/>
    </row>
    <row r="7025" spans="6:6" x14ac:dyDescent="0.25">
      <c r="F7025"/>
    </row>
    <row r="7026" spans="6:6" x14ac:dyDescent="0.25">
      <c r="F7026"/>
    </row>
    <row r="7027" spans="6:6" x14ac:dyDescent="0.25">
      <c r="F7027"/>
    </row>
    <row r="7028" spans="6:6" x14ac:dyDescent="0.25">
      <c r="F7028"/>
    </row>
    <row r="7029" spans="6:6" x14ac:dyDescent="0.25">
      <c r="F7029"/>
    </row>
    <row r="7030" spans="6:6" x14ac:dyDescent="0.25">
      <c r="F7030"/>
    </row>
    <row r="7031" spans="6:6" x14ac:dyDescent="0.25">
      <c r="F7031"/>
    </row>
    <row r="7032" spans="6:6" x14ac:dyDescent="0.25">
      <c r="F7032"/>
    </row>
    <row r="7033" spans="6:6" x14ac:dyDescent="0.25">
      <c r="F7033"/>
    </row>
    <row r="7034" spans="6:6" x14ac:dyDescent="0.25">
      <c r="F7034"/>
    </row>
    <row r="7035" spans="6:6" x14ac:dyDescent="0.25">
      <c r="F7035"/>
    </row>
    <row r="7036" spans="6:6" x14ac:dyDescent="0.25">
      <c r="F7036"/>
    </row>
    <row r="7037" spans="6:6" x14ac:dyDescent="0.25">
      <c r="F7037"/>
    </row>
    <row r="7038" spans="6:6" x14ac:dyDescent="0.25">
      <c r="F7038"/>
    </row>
    <row r="7039" spans="6:6" x14ac:dyDescent="0.25">
      <c r="F7039"/>
    </row>
    <row r="7040" spans="6:6" x14ac:dyDescent="0.25">
      <c r="F7040"/>
    </row>
    <row r="7041" spans="6:6" x14ac:dyDescent="0.25">
      <c r="F7041"/>
    </row>
    <row r="7042" spans="6:6" x14ac:dyDescent="0.25">
      <c r="F7042"/>
    </row>
    <row r="7043" spans="6:6" x14ac:dyDescent="0.25">
      <c r="F7043"/>
    </row>
    <row r="7044" spans="6:6" x14ac:dyDescent="0.25">
      <c r="F7044"/>
    </row>
    <row r="7045" spans="6:6" x14ac:dyDescent="0.25">
      <c r="F7045"/>
    </row>
    <row r="7046" spans="6:6" x14ac:dyDescent="0.25">
      <c r="F7046"/>
    </row>
    <row r="7047" spans="6:6" x14ac:dyDescent="0.25">
      <c r="F7047"/>
    </row>
    <row r="7048" spans="6:6" x14ac:dyDescent="0.25">
      <c r="F7048"/>
    </row>
    <row r="7049" spans="6:6" x14ac:dyDescent="0.25">
      <c r="F7049"/>
    </row>
    <row r="7050" spans="6:6" x14ac:dyDescent="0.25">
      <c r="F7050"/>
    </row>
    <row r="7051" spans="6:6" x14ac:dyDescent="0.25">
      <c r="F7051"/>
    </row>
    <row r="7052" spans="6:6" x14ac:dyDescent="0.25">
      <c r="F7052"/>
    </row>
    <row r="7053" spans="6:6" x14ac:dyDescent="0.25">
      <c r="F7053"/>
    </row>
    <row r="7054" spans="6:6" x14ac:dyDescent="0.25">
      <c r="F7054"/>
    </row>
    <row r="7055" spans="6:6" x14ac:dyDescent="0.25">
      <c r="F7055"/>
    </row>
    <row r="7056" spans="6:6" x14ac:dyDescent="0.25">
      <c r="F7056"/>
    </row>
    <row r="7057" spans="6:6" x14ac:dyDescent="0.25">
      <c r="F7057"/>
    </row>
    <row r="7058" spans="6:6" x14ac:dyDescent="0.25">
      <c r="F7058"/>
    </row>
    <row r="7059" spans="6:6" x14ac:dyDescent="0.25">
      <c r="F7059"/>
    </row>
    <row r="7060" spans="6:6" x14ac:dyDescent="0.25">
      <c r="F7060"/>
    </row>
    <row r="7061" spans="6:6" x14ac:dyDescent="0.25">
      <c r="F7061"/>
    </row>
    <row r="7062" spans="6:6" x14ac:dyDescent="0.25">
      <c r="F7062"/>
    </row>
    <row r="7063" spans="6:6" x14ac:dyDescent="0.25">
      <c r="F7063"/>
    </row>
    <row r="7064" spans="6:6" x14ac:dyDescent="0.25">
      <c r="F7064"/>
    </row>
    <row r="7065" spans="6:6" x14ac:dyDescent="0.25">
      <c r="F7065"/>
    </row>
    <row r="7066" spans="6:6" x14ac:dyDescent="0.25">
      <c r="F7066"/>
    </row>
    <row r="7067" spans="6:6" x14ac:dyDescent="0.25">
      <c r="F7067"/>
    </row>
    <row r="7068" spans="6:6" x14ac:dyDescent="0.25">
      <c r="F7068"/>
    </row>
    <row r="7069" spans="6:6" x14ac:dyDescent="0.25">
      <c r="F7069"/>
    </row>
    <row r="7070" spans="6:6" x14ac:dyDescent="0.25">
      <c r="F7070"/>
    </row>
    <row r="7071" spans="6:6" x14ac:dyDescent="0.25">
      <c r="F7071"/>
    </row>
    <row r="7072" spans="6:6" x14ac:dyDescent="0.25">
      <c r="F7072"/>
    </row>
    <row r="7073" spans="6:6" x14ac:dyDescent="0.25">
      <c r="F7073"/>
    </row>
    <row r="7074" spans="6:6" x14ac:dyDescent="0.25">
      <c r="F7074"/>
    </row>
    <row r="7075" spans="6:6" x14ac:dyDescent="0.25">
      <c r="F7075"/>
    </row>
    <row r="7076" spans="6:6" x14ac:dyDescent="0.25">
      <c r="F7076"/>
    </row>
    <row r="7077" spans="6:6" x14ac:dyDescent="0.25">
      <c r="F7077"/>
    </row>
    <row r="7078" spans="6:6" x14ac:dyDescent="0.25">
      <c r="F7078"/>
    </row>
    <row r="7079" spans="6:6" x14ac:dyDescent="0.25">
      <c r="F7079"/>
    </row>
    <row r="7080" spans="6:6" x14ac:dyDescent="0.25">
      <c r="F7080"/>
    </row>
    <row r="7081" spans="6:6" x14ac:dyDescent="0.25">
      <c r="F7081"/>
    </row>
    <row r="7082" spans="6:6" x14ac:dyDescent="0.25">
      <c r="F7082"/>
    </row>
    <row r="7083" spans="6:6" x14ac:dyDescent="0.25">
      <c r="F7083"/>
    </row>
    <row r="7084" spans="6:6" x14ac:dyDescent="0.25">
      <c r="F7084"/>
    </row>
    <row r="7085" spans="6:6" x14ac:dyDescent="0.25">
      <c r="F7085"/>
    </row>
    <row r="7086" spans="6:6" x14ac:dyDescent="0.25">
      <c r="F7086"/>
    </row>
    <row r="7087" spans="6:6" x14ac:dyDescent="0.25">
      <c r="F7087"/>
    </row>
    <row r="7088" spans="6:6" x14ac:dyDescent="0.25">
      <c r="F7088"/>
    </row>
    <row r="7089" spans="6:6" x14ac:dyDescent="0.25">
      <c r="F7089"/>
    </row>
    <row r="7090" spans="6:6" x14ac:dyDescent="0.25">
      <c r="F7090"/>
    </row>
    <row r="7091" spans="6:6" x14ac:dyDescent="0.25">
      <c r="F7091"/>
    </row>
    <row r="7092" spans="6:6" x14ac:dyDescent="0.25">
      <c r="F7092"/>
    </row>
    <row r="7093" spans="6:6" x14ac:dyDescent="0.25">
      <c r="F7093"/>
    </row>
    <row r="7094" spans="6:6" x14ac:dyDescent="0.25">
      <c r="F7094"/>
    </row>
    <row r="7095" spans="6:6" x14ac:dyDescent="0.25">
      <c r="F7095"/>
    </row>
    <row r="7096" spans="6:6" x14ac:dyDescent="0.25">
      <c r="F7096"/>
    </row>
    <row r="7097" spans="6:6" x14ac:dyDescent="0.25">
      <c r="F7097"/>
    </row>
    <row r="7098" spans="6:6" x14ac:dyDescent="0.25">
      <c r="F7098"/>
    </row>
    <row r="7099" spans="6:6" x14ac:dyDescent="0.25">
      <c r="F7099"/>
    </row>
    <row r="7100" spans="6:6" x14ac:dyDescent="0.25">
      <c r="F7100"/>
    </row>
    <row r="7101" spans="6:6" x14ac:dyDescent="0.25">
      <c r="F7101"/>
    </row>
    <row r="7102" spans="6:6" x14ac:dyDescent="0.25">
      <c r="F7102"/>
    </row>
    <row r="7103" spans="6:6" x14ac:dyDescent="0.25">
      <c r="F7103"/>
    </row>
    <row r="7104" spans="6:6" x14ac:dyDescent="0.25">
      <c r="F7104"/>
    </row>
    <row r="7105" spans="6:6" x14ac:dyDescent="0.25">
      <c r="F7105"/>
    </row>
    <row r="7106" spans="6:6" x14ac:dyDescent="0.25">
      <c r="F7106"/>
    </row>
    <row r="7107" spans="6:6" x14ac:dyDescent="0.25">
      <c r="F7107"/>
    </row>
    <row r="7108" spans="6:6" x14ac:dyDescent="0.25">
      <c r="F7108"/>
    </row>
    <row r="7109" spans="6:6" x14ac:dyDescent="0.25">
      <c r="F7109"/>
    </row>
    <row r="7110" spans="6:6" x14ac:dyDescent="0.25">
      <c r="F7110"/>
    </row>
    <row r="7111" spans="6:6" x14ac:dyDescent="0.25">
      <c r="F7111"/>
    </row>
    <row r="7112" spans="6:6" x14ac:dyDescent="0.25">
      <c r="F7112"/>
    </row>
    <row r="7113" spans="6:6" x14ac:dyDescent="0.25">
      <c r="F7113"/>
    </row>
    <row r="7114" spans="6:6" x14ac:dyDescent="0.25">
      <c r="F7114"/>
    </row>
    <row r="7115" spans="6:6" x14ac:dyDescent="0.25">
      <c r="F7115"/>
    </row>
    <row r="7116" spans="6:6" x14ac:dyDescent="0.25">
      <c r="F7116"/>
    </row>
    <row r="7117" spans="6:6" x14ac:dyDescent="0.25">
      <c r="F7117"/>
    </row>
    <row r="7118" spans="6:6" x14ac:dyDescent="0.25">
      <c r="F7118"/>
    </row>
    <row r="7119" spans="6:6" x14ac:dyDescent="0.25">
      <c r="F7119"/>
    </row>
    <row r="7120" spans="6:6" x14ac:dyDescent="0.25">
      <c r="F7120"/>
    </row>
    <row r="7121" spans="6:6" x14ac:dyDescent="0.25">
      <c r="F7121"/>
    </row>
    <row r="7122" spans="6:6" x14ac:dyDescent="0.25">
      <c r="F7122"/>
    </row>
    <row r="7123" spans="6:6" x14ac:dyDescent="0.25">
      <c r="F7123"/>
    </row>
    <row r="7124" spans="6:6" x14ac:dyDescent="0.25">
      <c r="F7124"/>
    </row>
    <row r="7125" spans="6:6" x14ac:dyDescent="0.25">
      <c r="F7125"/>
    </row>
    <row r="7126" spans="6:6" x14ac:dyDescent="0.25">
      <c r="F7126"/>
    </row>
    <row r="7127" spans="6:6" x14ac:dyDescent="0.25">
      <c r="F7127"/>
    </row>
    <row r="7128" spans="6:6" x14ac:dyDescent="0.25">
      <c r="F7128"/>
    </row>
    <row r="7129" spans="6:6" x14ac:dyDescent="0.25">
      <c r="F7129"/>
    </row>
    <row r="7130" spans="6:6" x14ac:dyDescent="0.25">
      <c r="F7130"/>
    </row>
    <row r="7131" spans="6:6" x14ac:dyDescent="0.25">
      <c r="F7131"/>
    </row>
    <row r="7132" spans="6:6" x14ac:dyDescent="0.25">
      <c r="F7132"/>
    </row>
    <row r="7133" spans="6:6" x14ac:dyDescent="0.25">
      <c r="F7133"/>
    </row>
    <row r="7134" spans="6:6" x14ac:dyDescent="0.25">
      <c r="F7134"/>
    </row>
    <row r="7135" spans="6:6" x14ac:dyDescent="0.25">
      <c r="F7135"/>
    </row>
    <row r="7136" spans="6:6" x14ac:dyDescent="0.25">
      <c r="F7136"/>
    </row>
    <row r="7137" spans="6:6" x14ac:dyDescent="0.25">
      <c r="F7137"/>
    </row>
    <row r="7138" spans="6:6" x14ac:dyDescent="0.25">
      <c r="F7138"/>
    </row>
    <row r="7139" spans="6:6" x14ac:dyDescent="0.25">
      <c r="F7139"/>
    </row>
    <row r="7140" spans="6:6" x14ac:dyDescent="0.25">
      <c r="F7140"/>
    </row>
    <row r="7141" spans="6:6" x14ac:dyDescent="0.25">
      <c r="F7141"/>
    </row>
    <row r="7142" spans="6:6" x14ac:dyDescent="0.25">
      <c r="F7142"/>
    </row>
    <row r="7143" spans="6:6" x14ac:dyDescent="0.25">
      <c r="F7143"/>
    </row>
    <row r="7144" spans="6:6" x14ac:dyDescent="0.25">
      <c r="F7144"/>
    </row>
    <row r="7145" spans="6:6" x14ac:dyDescent="0.25">
      <c r="F7145"/>
    </row>
    <row r="7146" spans="6:6" x14ac:dyDescent="0.25">
      <c r="F7146"/>
    </row>
    <row r="7147" spans="6:6" x14ac:dyDescent="0.25">
      <c r="F7147"/>
    </row>
    <row r="7148" spans="6:6" x14ac:dyDescent="0.25">
      <c r="F7148"/>
    </row>
    <row r="7149" spans="6:6" x14ac:dyDescent="0.25">
      <c r="F7149"/>
    </row>
    <row r="7150" spans="6:6" x14ac:dyDescent="0.25">
      <c r="F7150"/>
    </row>
    <row r="7151" spans="6:6" x14ac:dyDescent="0.25">
      <c r="F7151"/>
    </row>
    <row r="7152" spans="6:6" x14ac:dyDescent="0.25">
      <c r="F7152"/>
    </row>
    <row r="7153" spans="6:6" x14ac:dyDescent="0.25">
      <c r="F7153"/>
    </row>
    <row r="7154" spans="6:6" x14ac:dyDescent="0.25">
      <c r="F7154"/>
    </row>
    <row r="7155" spans="6:6" x14ac:dyDescent="0.25">
      <c r="F7155"/>
    </row>
    <row r="7156" spans="6:6" x14ac:dyDescent="0.25">
      <c r="F7156"/>
    </row>
    <row r="7157" spans="6:6" x14ac:dyDescent="0.25">
      <c r="F7157"/>
    </row>
    <row r="7158" spans="6:6" x14ac:dyDescent="0.25">
      <c r="F7158"/>
    </row>
    <row r="7159" spans="6:6" x14ac:dyDescent="0.25">
      <c r="F7159"/>
    </row>
    <row r="7160" spans="6:6" x14ac:dyDescent="0.25">
      <c r="F7160"/>
    </row>
    <row r="7161" spans="6:6" x14ac:dyDescent="0.25">
      <c r="F7161"/>
    </row>
    <row r="7162" spans="6:6" x14ac:dyDescent="0.25">
      <c r="F7162"/>
    </row>
    <row r="7163" spans="6:6" x14ac:dyDescent="0.25">
      <c r="F7163"/>
    </row>
    <row r="7164" spans="6:6" x14ac:dyDescent="0.25">
      <c r="F7164"/>
    </row>
    <row r="7165" spans="6:6" x14ac:dyDescent="0.25">
      <c r="F7165"/>
    </row>
    <row r="7166" spans="6:6" x14ac:dyDescent="0.25">
      <c r="F7166"/>
    </row>
    <row r="7167" spans="6:6" x14ac:dyDescent="0.25">
      <c r="F7167"/>
    </row>
    <row r="7168" spans="6:6" x14ac:dyDescent="0.25">
      <c r="F7168"/>
    </row>
    <row r="7169" spans="6:6" x14ac:dyDescent="0.25">
      <c r="F7169"/>
    </row>
    <row r="7170" spans="6:6" x14ac:dyDescent="0.25">
      <c r="F7170"/>
    </row>
    <row r="7171" spans="6:6" x14ac:dyDescent="0.25">
      <c r="F7171"/>
    </row>
    <row r="7172" spans="6:6" x14ac:dyDescent="0.25">
      <c r="F7172"/>
    </row>
    <row r="7173" spans="6:6" x14ac:dyDescent="0.25">
      <c r="F7173"/>
    </row>
    <row r="7174" spans="6:6" x14ac:dyDescent="0.25">
      <c r="F7174"/>
    </row>
    <row r="7175" spans="6:6" x14ac:dyDescent="0.25">
      <c r="F7175"/>
    </row>
    <row r="7176" spans="6:6" x14ac:dyDescent="0.25">
      <c r="F7176"/>
    </row>
    <row r="7177" spans="6:6" x14ac:dyDescent="0.25">
      <c r="F7177"/>
    </row>
    <row r="7178" spans="6:6" x14ac:dyDescent="0.25">
      <c r="F7178"/>
    </row>
    <row r="7179" spans="6:6" x14ac:dyDescent="0.25">
      <c r="F7179"/>
    </row>
    <row r="7180" spans="6:6" x14ac:dyDescent="0.25">
      <c r="F7180"/>
    </row>
    <row r="7181" spans="6:6" x14ac:dyDescent="0.25">
      <c r="F7181"/>
    </row>
    <row r="7182" spans="6:6" x14ac:dyDescent="0.25">
      <c r="F7182"/>
    </row>
    <row r="7183" spans="6:6" x14ac:dyDescent="0.25">
      <c r="F7183"/>
    </row>
    <row r="7184" spans="6:6" x14ac:dyDescent="0.25">
      <c r="F7184"/>
    </row>
    <row r="7185" spans="6:6" x14ac:dyDescent="0.25">
      <c r="F7185"/>
    </row>
    <row r="7186" spans="6:6" x14ac:dyDescent="0.25">
      <c r="F7186"/>
    </row>
    <row r="7187" spans="6:6" x14ac:dyDescent="0.25">
      <c r="F7187"/>
    </row>
    <row r="7188" spans="6:6" x14ac:dyDescent="0.25">
      <c r="F7188"/>
    </row>
    <row r="7189" spans="6:6" x14ac:dyDescent="0.25">
      <c r="F7189"/>
    </row>
    <row r="7190" spans="6:6" x14ac:dyDescent="0.25">
      <c r="F7190"/>
    </row>
    <row r="7191" spans="6:6" x14ac:dyDescent="0.25">
      <c r="F7191"/>
    </row>
    <row r="7192" spans="6:6" x14ac:dyDescent="0.25">
      <c r="F7192"/>
    </row>
    <row r="7193" spans="6:6" x14ac:dyDescent="0.25">
      <c r="F7193"/>
    </row>
    <row r="7194" spans="6:6" x14ac:dyDescent="0.25">
      <c r="F7194"/>
    </row>
    <row r="7195" spans="6:6" x14ac:dyDescent="0.25">
      <c r="F7195"/>
    </row>
    <row r="7196" spans="6:6" x14ac:dyDescent="0.25">
      <c r="F7196"/>
    </row>
    <row r="7197" spans="6:6" x14ac:dyDescent="0.25">
      <c r="F7197"/>
    </row>
    <row r="7198" spans="6:6" x14ac:dyDescent="0.25">
      <c r="F7198"/>
    </row>
    <row r="7199" spans="6:6" x14ac:dyDescent="0.25">
      <c r="F7199"/>
    </row>
    <row r="7200" spans="6:6" x14ac:dyDescent="0.25">
      <c r="F7200"/>
    </row>
    <row r="7201" spans="6:6" x14ac:dyDescent="0.25">
      <c r="F7201"/>
    </row>
    <row r="7202" spans="6:6" x14ac:dyDescent="0.25">
      <c r="F7202"/>
    </row>
    <row r="7203" spans="6:6" x14ac:dyDescent="0.25">
      <c r="F7203"/>
    </row>
    <row r="7204" spans="6:6" x14ac:dyDescent="0.25">
      <c r="F7204"/>
    </row>
    <row r="7205" spans="6:6" x14ac:dyDescent="0.25">
      <c r="F7205"/>
    </row>
    <row r="7206" spans="6:6" x14ac:dyDescent="0.25">
      <c r="F7206"/>
    </row>
    <row r="7207" spans="6:6" x14ac:dyDescent="0.25">
      <c r="F7207"/>
    </row>
    <row r="7208" spans="6:6" x14ac:dyDescent="0.25">
      <c r="F7208"/>
    </row>
    <row r="7209" spans="6:6" x14ac:dyDescent="0.25">
      <c r="F7209"/>
    </row>
    <row r="7210" spans="6:6" x14ac:dyDescent="0.25">
      <c r="F7210"/>
    </row>
    <row r="7211" spans="6:6" x14ac:dyDescent="0.25">
      <c r="F7211"/>
    </row>
    <row r="7212" spans="6:6" x14ac:dyDescent="0.25">
      <c r="F7212"/>
    </row>
    <row r="7213" spans="6:6" x14ac:dyDescent="0.25">
      <c r="F7213"/>
    </row>
    <row r="7214" spans="6:6" x14ac:dyDescent="0.25">
      <c r="F7214"/>
    </row>
    <row r="7215" spans="6:6" x14ac:dyDescent="0.25">
      <c r="F7215"/>
    </row>
    <row r="7216" spans="6:6" x14ac:dyDescent="0.25">
      <c r="F7216"/>
    </row>
    <row r="7217" spans="6:6" x14ac:dyDescent="0.25">
      <c r="F7217"/>
    </row>
    <row r="7218" spans="6:6" x14ac:dyDescent="0.25">
      <c r="F7218"/>
    </row>
    <row r="7219" spans="6:6" x14ac:dyDescent="0.25">
      <c r="F7219"/>
    </row>
    <row r="7220" spans="6:6" x14ac:dyDescent="0.25">
      <c r="F7220"/>
    </row>
    <row r="7221" spans="6:6" x14ac:dyDescent="0.25">
      <c r="F7221"/>
    </row>
    <row r="7222" spans="6:6" x14ac:dyDescent="0.25">
      <c r="F7222"/>
    </row>
    <row r="7223" spans="6:6" x14ac:dyDescent="0.25">
      <c r="F7223"/>
    </row>
    <row r="7224" spans="6:6" x14ac:dyDescent="0.25">
      <c r="F7224"/>
    </row>
    <row r="7225" spans="6:6" x14ac:dyDescent="0.25">
      <c r="F7225"/>
    </row>
    <row r="7226" spans="6:6" x14ac:dyDescent="0.25">
      <c r="F7226"/>
    </row>
    <row r="7227" spans="6:6" x14ac:dyDescent="0.25">
      <c r="F7227"/>
    </row>
    <row r="7228" spans="6:6" x14ac:dyDescent="0.25">
      <c r="F7228"/>
    </row>
    <row r="7229" spans="6:6" x14ac:dyDescent="0.25">
      <c r="F7229"/>
    </row>
    <row r="7230" spans="6:6" x14ac:dyDescent="0.25">
      <c r="F7230"/>
    </row>
    <row r="7231" spans="6:6" x14ac:dyDescent="0.25">
      <c r="F7231"/>
    </row>
    <row r="7232" spans="6:6" x14ac:dyDescent="0.25">
      <c r="F7232"/>
    </row>
    <row r="7233" spans="6:6" x14ac:dyDescent="0.25">
      <c r="F7233"/>
    </row>
    <row r="7234" spans="6:6" x14ac:dyDescent="0.25">
      <c r="F7234"/>
    </row>
    <row r="7235" spans="6:6" x14ac:dyDescent="0.25">
      <c r="F7235"/>
    </row>
    <row r="7236" spans="6:6" x14ac:dyDescent="0.25">
      <c r="F7236"/>
    </row>
    <row r="7237" spans="6:6" x14ac:dyDescent="0.25">
      <c r="F7237"/>
    </row>
    <row r="7238" spans="6:6" x14ac:dyDescent="0.25">
      <c r="F7238"/>
    </row>
    <row r="7239" spans="6:6" x14ac:dyDescent="0.25">
      <c r="F7239"/>
    </row>
    <row r="7240" spans="6:6" x14ac:dyDescent="0.25">
      <c r="F7240"/>
    </row>
    <row r="7241" spans="6:6" x14ac:dyDescent="0.25">
      <c r="F7241"/>
    </row>
    <row r="7242" spans="6:6" x14ac:dyDescent="0.25">
      <c r="F7242"/>
    </row>
    <row r="7243" spans="6:6" x14ac:dyDescent="0.25">
      <c r="F7243"/>
    </row>
    <row r="7244" spans="6:6" x14ac:dyDescent="0.25">
      <c r="F7244"/>
    </row>
    <row r="7245" spans="6:6" x14ac:dyDescent="0.25">
      <c r="F7245"/>
    </row>
    <row r="7246" spans="6:6" x14ac:dyDescent="0.25">
      <c r="F7246"/>
    </row>
    <row r="7247" spans="6:6" x14ac:dyDescent="0.25">
      <c r="F7247"/>
    </row>
    <row r="7248" spans="6:6" x14ac:dyDescent="0.25">
      <c r="F7248"/>
    </row>
    <row r="7249" spans="6:6" x14ac:dyDescent="0.25">
      <c r="F7249"/>
    </row>
    <row r="7250" spans="6:6" x14ac:dyDescent="0.25">
      <c r="F7250"/>
    </row>
    <row r="7251" spans="6:6" x14ac:dyDescent="0.25">
      <c r="F7251"/>
    </row>
    <row r="7252" spans="6:6" x14ac:dyDescent="0.25">
      <c r="F7252"/>
    </row>
    <row r="7253" spans="6:6" x14ac:dyDescent="0.25">
      <c r="F7253"/>
    </row>
    <row r="7254" spans="6:6" x14ac:dyDescent="0.25">
      <c r="F7254"/>
    </row>
    <row r="7255" spans="6:6" x14ac:dyDescent="0.25">
      <c r="F7255"/>
    </row>
    <row r="7256" spans="6:6" x14ac:dyDescent="0.25">
      <c r="F7256"/>
    </row>
    <row r="7257" spans="6:6" x14ac:dyDescent="0.25">
      <c r="F7257"/>
    </row>
    <row r="7258" spans="6:6" x14ac:dyDescent="0.25">
      <c r="F7258"/>
    </row>
    <row r="7259" spans="6:6" x14ac:dyDescent="0.25">
      <c r="F7259"/>
    </row>
    <row r="7260" spans="6:6" x14ac:dyDescent="0.25">
      <c r="F7260"/>
    </row>
    <row r="7261" spans="6:6" x14ac:dyDescent="0.25">
      <c r="F7261"/>
    </row>
    <row r="7262" spans="6:6" x14ac:dyDescent="0.25">
      <c r="F7262"/>
    </row>
    <row r="7263" spans="6:6" x14ac:dyDescent="0.25">
      <c r="F7263"/>
    </row>
    <row r="7264" spans="6:6" x14ac:dyDescent="0.25">
      <c r="F7264"/>
    </row>
    <row r="7265" spans="6:6" x14ac:dyDescent="0.25">
      <c r="F7265"/>
    </row>
    <row r="7266" spans="6:6" x14ac:dyDescent="0.25">
      <c r="F7266"/>
    </row>
    <row r="7267" spans="6:6" x14ac:dyDescent="0.25">
      <c r="F7267"/>
    </row>
    <row r="7268" spans="6:6" x14ac:dyDescent="0.25">
      <c r="F7268"/>
    </row>
    <row r="7269" spans="6:6" x14ac:dyDescent="0.25">
      <c r="F7269"/>
    </row>
    <row r="7270" spans="6:6" x14ac:dyDescent="0.25">
      <c r="F7270"/>
    </row>
    <row r="7271" spans="6:6" x14ac:dyDescent="0.25">
      <c r="F7271"/>
    </row>
    <row r="7272" spans="6:6" x14ac:dyDescent="0.25">
      <c r="F7272"/>
    </row>
    <row r="7273" spans="6:6" x14ac:dyDescent="0.25">
      <c r="F7273"/>
    </row>
    <row r="7274" spans="6:6" x14ac:dyDescent="0.25">
      <c r="F7274"/>
    </row>
    <row r="7275" spans="6:6" x14ac:dyDescent="0.25">
      <c r="F7275"/>
    </row>
    <row r="7276" spans="6:6" x14ac:dyDescent="0.25">
      <c r="F7276"/>
    </row>
    <row r="7277" spans="6:6" x14ac:dyDescent="0.25">
      <c r="F7277"/>
    </row>
    <row r="7278" spans="6:6" x14ac:dyDescent="0.25">
      <c r="F7278"/>
    </row>
    <row r="7279" spans="6:6" x14ac:dyDescent="0.25">
      <c r="F7279"/>
    </row>
    <row r="7280" spans="6:6" x14ac:dyDescent="0.25">
      <c r="F7280"/>
    </row>
    <row r="7281" spans="6:6" x14ac:dyDescent="0.25">
      <c r="F7281"/>
    </row>
    <row r="7282" spans="6:6" x14ac:dyDescent="0.25">
      <c r="F7282"/>
    </row>
    <row r="7283" spans="6:6" x14ac:dyDescent="0.25">
      <c r="F7283"/>
    </row>
    <row r="7284" spans="6:6" x14ac:dyDescent="0.25">
      <c r="F7284"/>
    </row>
    <row r="7285" spans="6:6" x14ac:dyDescent="0.25">
      <c r="F7285"/>
    </row>
    <row r="7286" spans="6:6" x14ac:dyDescent="0.25">
      <c r="F7286"/>
    </row>
    <row r="7287" spans="6:6" x14ac:dyDescent="0.25">
      <c r="F7287"/>
    </row>
    <row r="7288" spans="6:6" x14ac:dyDescent="0.25">
      <c r="F7288"/>
    </row>
    <row r="7289" spans="6:6" x14ac:dyDescent="0.25">
      <c r="F7289"/>
    </row>
    <row r="7290" spans="6:6" x14ac:dyDescent="0.25">
      <c r="F7290"/>
    </row>
    <row r="7291" spans="6:6" x14ac:dyDescent="0.25">
      <c r="F7291"/>
    </row>
    <row r="7292" spans="6:6" x14ac:dyDescent="0.25">
      <c r="F7292"/>
    </row>
    <row r="7293" spans="6:6" x14ac:dyDescent="0.25">
      <c r="F7293"/>
    </row>
    <row r="7294" spans="6:6" x14ac:dyDescent="0.25">
      <c r="F7294"/>
    </row>
    <row r="7295" spans="6:6" x14ac:dyDescent="0.25">
      <c r="F7295"/>
    </row>
    <row r="7296" spans="6:6" x14ac:dyDescent="0.25">
      <c r="F7296"/>
    </row>
    <row r="7297" spans="6:6" x14ac:dyDescent="0.25">
      <c r="F7297"/>
    </row>
    <row r="7298" spans="6:6" x14ac:dyDescent="0.25">
      <c r="F7298"/>
    </row>
    <row r="7299" spans="6:6" x14ac:dyDescent="0.25">
      <c r="F7299"/>
    </row>
    <row r="7300" spans="6:6" x14ac:dyDescent="0.25">
      <c r="F7300"/>
    </row>
    <row r="7301" spans="6:6" x14ac:dyDescent="0.25">
      <c r="F7301"/>
    </row>
    <row r="7302" spans="6:6" x14ac:dyDescent="0.25">
      <c r="F7302"/>
    </row>
    <row r="7303" spans="6:6" x14ac:dyDescent="0.25">
      <c r="F7303"/>
    </row>
    <row r="7304" spans="6:6" x14ac:dyDescent="0.25">
      <c r="F7304"/>
    </row>
    <row r="7305" spans="6:6" x14ac:dyDescent="0.25">
      <c r="F7305"/>
    </row>
    <row r="7306" spans="6:6" x14ac:dyDescent="0.25">
      <c r="F7306"/>
    </row>
    <row r="7307" spans="6:6" x14ac:dyDescent="0.25">
      <c r="F7307"/>
    </row>
    <row r="7308" spans="6:6" x14ac:dyDescent="0.25">
      <c r="F7308"/>
    </row>
    <row r="7309" spans="6:6" x14ac:dyDescent="0.25">
      <c r="F7309"/>
    </row>
    <row r="7310" spans="6:6" x14ac:dyDescent="0.25">
      <c r="F7310"/>
    </row>
    <row r="7311" spans="6:6" x14ac:dyDescent="0.25">
      <c r="F7311"/>
    </row>
    <row r="7312" spans="6:6" x14ac:dyDescent="0.25">
      <c r="F7312"/>
    </row>
    <row r="7313" spans="6:6" x14ac:dyDescent="0.25">
      <c r="F7313"/>
    </row>
    <row r="7314" spans="6:6" x14ac:dyDescent="0.25">
      <c r="F7314"/>
    </row>
    <row r="7315" spans="6:6" x14ac:dyDescent="0.25">
      <c r="F7315"/>
    </row>
    <row r="7316" spans="6:6" x14ac:dyDescent="0.25">
      <c r="F7316"/>
    </row>
    <row r="7317" spans="6:6" x14ac:dyDescent="0.25">
      <c r="F7317"/>
    </row>
    <row r="7318" spans="6:6" x14ac:dyDescent="0.25">
      <c r="F7318"/>
    </row>
    <row r="7319" spans="6:6" x14ac:dyDescent="0.25">
      <c r="F7319"/>
    </row>
    <row r="7320" spans="6:6" x14ac:dyDescent="0.25">
      <c r="F7320"/>
    </row>
    <row r="7321" spans="6:6" x14ac:dyDescent="0.25">
      <c r="F7321"/>
    </row>
    <row r="7322" spans="6:6" x14ac:dyDescent="0.25">
      <c r="F7322"/>
    </row>
    <row r="7323" spans="6:6" x14ac:dyDescent="0.25">
      <c r="F7323"/>
    </row>
    <row r="7324" spans="6:6" x14ac:dyDescent="0.25">
      <c r="F7324"/>
    </row>
    <row r="7325" spans="6:6" x14ac:dyDescent="0.25">
      <c r="F7325"/>
    </row>
    <row r="7326" spans="6:6" x14ac:dyDescent="0.25">
      <c r="F7326"/>
    </row>
    <row r="7327" spans="6:6" x14ac:dyDescent="0.25">
      <c r="F7327"/>
    </row>
    <row r="7328" spans="6:6" x14ac:dyDescent="0.25">
      <c r="F7328"/>
    </row>
    <row r="7329" spans="6:6" x14ac:dyDescent="0.25">
      <c r="F7329"/>
    </row>
    <row r="7330" spans="6:6" x14ac:dyDescent="0.25">
      <c r="F7330"/>
    </row>
    <row r="7331" spans="6:6" x14ac:dyDescent="0.25">
      <c r="F7331"/>
    </row>
    <row r="7332" spans="6:6" x14ac:dyDescent="0.25">
      <c r="F7332"/>
    </row>
    <row r="7333" spans="6:6" x14ac:dyDescent="0.25">
      <c r="F7333"/>
    </row>
    <row r="7334" spans="6:6" x14ac:dyDescent="0.25">
      <c r="F7334"/>
    </row>
    <row r="7335" spans="6:6" x14ac:dyDescent="0.25">
      <c r="F7335"/>
    </row>
    <row r="7336" spans="6:6" x14ac:dyDescent="0.25">
      <c r="F7336"/>
    </row>
    <row r="7337" spans="6:6" x14ac:dyDescent="0.25">
      <c r="F7337"/>
    </row>
    <row r="7338" spans="6:6" x14ac:dyDescent="0.25">
      <c r="F7338"/>
    </row>
    <row r="7339" spans="6:6" x14ac:dyDescent="0.25">
      <c r="F7339"/>
    </row>
    <row r="7340" spans="6:6" x14ac:dyDescent="0.25">
      <c r="F7340"/>
    </row>
    <row r="7341" spans="6:6" x14ac:dyDescent="0.25">
      <c r="F7341"/>
    </row>
    <row r="7342" spans="6:6" x14ac:dyDescent="0.25">
      <c r="F7342"/>
    </row>
    <row r="7343" spans="6:6" x14ac:dyDescent="0.25">
      <c r="F7343"/>
    </row>
    <row r="7344" spans="6:6" x14ac:dyDescent="0.25">
      <c r="F7344"/>
    </row>
    <row r="7345" spans="6:6" x14ac:dyDescent="0.25">
      <c r="F7345"/>
    </row>
    <row r="7346" spans="6:6" x14ac:dyDescent="0.25">
      <c r="F7346"/>
    </row>
    <row r="7347" spans="6:6" x14ac:dyDescent="0.25">
      <c r="F7347"/>
    </row>
    <row r="7348" spans="6:6" x14ac:dyDescent="0.25">
      <c r="F7348"/>
    </row>
    <row r="7349" spans="6:6" x14ac:dyDescent="0.25">
      <c r="F7349"/>
    </row>
    <row r="7350" spans="6:6" x14ac:dyDescent="0.25">
      <c r="F7350"/>
    </row>
    <row r="7351" spans="6:6" x14ac:dyDescent="0.25">
      <c r="F7351"/>
    </row>
    <row r="7352" spans="6:6" x14ac:dyDescent="0.25">
      <c r="F7352"/>
    </row>
    <row r="7353" spans="6:6" x14ac:dyDescent="0.25">
      <c r="F7353"/>
    </row>
    <row r="7354" spans="6:6" x14ac:dyDescent="0.25">
      <c r="F7354"/>
    </row>
    <row r="7355" spans="6:6" x14ac:dyDescent="0.25">
      <c r="F7355"/>
    </row>
    <row r="7356" spans="6:6" x14ac:dyDescent="0.25">
      <c r="F7356"/>
    </row>
    <row r="7357" spans="6:6" x14ac:dyDescent="0.25">
      <c r="F7357"/>
    </row>
    <row r="7358" spans="6:6" x14ac:dyDescent="0.25">
      <c r="F7358"/>
    </row>
    <row r="7359" spans="6:6" x14ac:dyDescent="0.25">
      <c r="F7359"/>
    </row>
    <row r="7360" spans="6:6" x14ac:dyDescent="0.25">
      <c r="F7360"/>
    </row>
    <row r="7361" spans="6:6" x14ac:dyDescent="0.25">
      <c r="F7361"/>
    </row>
    <row r="7362" spans="6:6" x14ac:dyDescent="0.25">
      <c r="F7362"/>
    </row>
    <row r="7363" spans="6:6" x14ac:dyDescent="0.25">
      <c r="F7363"/>
    </row>
    <row r="7364" spans="6:6" x14ac:dyDescent="0.25">
      <c r="F7364"/>
    </row>
    <row r="7365" spans="6:6" x14ac:dyDescent="0.25">
      <c r="F7365"/>
    </row>
    <row r="7366" spans="6:6" x14ac:dyDescent="0.25">
      <c r="F7366"/>
    </row>
    <row r="7367" spans="6:6" x14ac:dyDescent="0.25">
      <c r="F7367"/>
    </row>
    <row r="7368" spans="6:6" x14ac:dyDescent="0.25">
      <c r="F7368"/>
    </row>
    <row r="7369" spans="6:6" x14ac:dyDescent="0.25">
      <c r="F7369"/>
    </row>
    <row r="7370" spans="6:6" x14ac:dyDescent="0.25">
      <c r="F7370"/>
    </row>
    <row r="7371" spans="6:6" x14ac:dyDescent="0.25">
      <c r="F7371"/>
    </row>
    <row r="7372" spans="6:6" x14ac:dyDescent="0.25">
      <c r="F7372"/>
    </row>
    <row r="7373" spans="6:6" x14ac:dyDescent="0.25">
      <c r="F7373"/>
    </row>
    <row r="7374" spans="6:6" x14ac:dyDescent="0.25">
      <c r="F7374"/>
    </row>
    <row r="7375" spans="6:6" x14ac:dyDescent="0.25">
      <c r="F7375"/>
    </row>
    <row r="7376" spans="6:6" x14ac:dyDescent="0.25">
      <c r="F7376"/>
    </row>
    <row r="7377" spans="6:6" x14ac:dyDescent="0.25">
      <c r="F7377"/>
    </row>
    <row r="7378" spans="6:6" x14ac:dyDescent="0.25">
      <c r="F7378"/>
    </row>
    <row r="7379" spans="6:6" x14ac:dyDescent="0.25">
      <c r="F7379"/>
    </row>
    <row r="7380" spans="6:6" x14ac:dyDescent="0.25">
      <c r="F7380"/>
    </row>
    <row r="7381" spans="6:6" x14ac:dyDescent="0.25">
      <c r="F7381"/>
    </row>
    <row r="7382" spans="6:6" x14ac:dyDescent="0.25">
      <c r="F7382"/>
    </row>
    <row r="7383" spans="6:6" x14ac:dyDescent="0.25">
      <c r="F7383"/>
    </row>
    <row r="7384" spans="6:6" x14ac:dyDescent="0.25">
      <c r="F7384"/>
    </row>
    <row r="7385" spans="6:6" x14ac:dyDescent="0.25">
      <c r="F7385"/>
    </row>
    <row r="7386" spans="6:6" x14ac:dyDescent="0.25">
      <c r="F7386"/>
    </row>
    <row r="7387" spans="6:6" x14ac:dyDescent="0.25">
      <c r="F7387"/>
    </row>
    <row r="7388" spans="6:6" x14ac:dyDescent="0.25">
      <c r="F7388"/>
    </row>
    <row r="7389" spans="6:6" x14ac:dyDescent="0.25">
      <c r="F7389"/>
    </row>
    <row r="7390" spans="6:6" x14ac:dyDescent="0.25">
      <c r="F7390"/>
    </row>
    <row r="7391" spans="6:6" x14ac:dyDescent="0.25">
      <c r="F7391"/>
    </row>
    <row r="7392" spans="6:6" x14ac:dyDescent="0.25">
      <c r="F7392"/>
    </row>
    <row r="7393" spans="6:6" x14ac:dyDescent="0.25">
      <c r="F7393"/>
    </row>
    <row r="7394" spans="6:6" x14ac:dyDescent="0.25">
      <c r="F7394"/>
    </row>
    <row r="7395" spans="6:6" x14ac:dyDescent="0.25">
      <c r="F7395"/>
    </row>
    <row r="7396" spans="6:6" x14ac:dyDescent="0.25">
      <c r="F7396"/>
    </row>
    <row r="7397" spans="6:6" x14ac:dyDescent="0.25">
      <c r="F7397"/>
    </row>
    <row r="7398" spans="6:6" x14ac:dyDescent="0.25">
      <c r="F7398"/>
    </row>
    <row r="7399" spans="6:6" x14ac:dyDescent="0.25">
      <c r="F7399"/>
    </row>
    <row r="7400" spans="6:6" x14ac:dyDescent="0.25">
      <c r="F7400"/>
    </row>
    <row r="7401" spans="6:6" x14ac:dyDescent="0.25">
      <c r="F7401"/>
    </row>
    <row r="7402" spans="6:6" x14ac:dyDescent="0.25">
      <c r="F7402"/>
    </row>
    <row r="7403" spans="6:6" x14ac:dyDescent="0.25">
      <c r="F7403"/>
    </row>
    <row r="7404" spans="6:6" x14ac:dyDescent="0.25">
      <c r="F7404"/>
    </row>
    <row r="7405" spans="6:6" x14ac:dyDescent="0.25">
      <c r="F7405"/>
    </row>
    <row r="7406" spans="6:6" x14ac:dyDescent="0.25">
      <c r="F7406"/>
    </row>
    <row r="7407" spans="6:6" x14ac:dyDescent="0.25">
      <c r="F7407"/>
    </row>
    <row r="7408" spans="6:6" x14ac:dyDescent="0.25">
      <c r="F7408"/>
    </row>
    <row r="7409" spans="6:6" x14ac:dyDescent="0.25">
      <c r="F7409"/>
    </row>
    <row r="7410" spans="6:6" x14ac:dyDescent="0.25">
      <c r="F7410"/>
    </row>
    <row r="7411" spans="6:6" x14ac:dyDescent="0.25">
      <c r="F7411"/>
    </row>
    <row r="7412" spans="6:6" x14ac:dyDescent="0.25">
      <c r="F7412"/>
    </row>
    <row r="7413" spans="6:6" x14ac:dyDescent="0.25">
      <c r="F7413"/>
    </row>
    <row r="7414" spans="6:6" x14ac:dyDescent="0.25">
      <c r="F7414"/>
    </row>
    <row r="7415" spans="6:6" x14ac:dyDescent="0.25">
      <c r="F7415"/>
    </row>
    <row r="7416" spans="6:6" x14ac:dyDescent="0.25">
      <c r="F7416"/>
    </row>
    <row r="7417" spans="6:6" x14ac:dyDescent="0.25">
      <c r="F7417"/>
    </row>
    <row r="7418" spans="6:6" x14ac:dyDescent="0.25">
      <c r="F7418"/>
    </row>
    <row r="7419" spans="6:6" x14ac:dyDescent="0.25">
      <c r="F7419"/>
    </row>
    <row r="7420" spans="6:6" x14ac:dyDescent="0.25">
      <c r="F7420"/>
    </row>
    <row r="7421" spans="6:6" x14ac:dyDescent="0.25">
      <c r="F7421"/>
    </row>
    <row r="7422" spans="6:6" x14ac:dyDescent="0.25">
      <c r="F7422"/>
    </row>
    <row r="7423" spans="6:6" x14ac:dyDescent="0.25">
      <c r="F7423"/>
    </row>
    <row r="7424" spans="6:6" x14ac:dyDescent="0.25">
      <c r="F7424"/>
    </row>
    <row r="7425" spans="6:6" x14ac:dyDescent="0.25">
      <c r="F7425"/>
    </row>
    <row r="7426" spans="6:6" x14ac:dyDescent="0.25">
      <c r="F7426"/>
    </row>
    <row r="7427" spans="6:6" x14ac:dyDescent="0.25">
      <c r="F7427"/>
    </row>
    <row r="7428" spans="6:6" x14ac:dyDescent="0.25">
      <c r="F7428"/>
    </row>
    <row r="7429" spans="6:6" x14ac:dyDescent="0.25">
      <c r="F7429"/>
    </row>
    <row r="7430" spans="6:6" x14ac:dyDescent="0.25">
      <c r="F7430"/>
    </row>
    <row r="7431" spans="6:6" x14ac:dyDescent="0.25">
      <c r="F7431"/>
    </row>
    <row r="7432" spans="6:6" x14ac:dyDescent="0.25">
      <c r="F7432"/>
    </row>
    <row r="7433" spans="6:6" x14ac:dyDescent="0.25">
      <c r="F7433"/>
    </row>
    <row r="7434" spans="6:6" x14ac:dyDescent="0.25">
      <c r="F7434"/>
    </row>
    <row r="7435" spans="6:6" x14ac:dyDescent="0.25">
      <c r="F7435"/>
    </row>
    <row r="7436" spans="6:6" x14ac:dyDescent="0.25">
      <c r="F7436"/>
    </row>
    <row r="7437" spans="6:6" x14ac:dyDescent="0.25">
      <c r="F7437"/>
    </row>
    <row r="7438" spans="6:6" x14ac:dyDescent="0.25">
      <c r="F7438"/>
    </row>
    <row r="7439" spans="6:6" x14ac:dyDescent="0.25">
      <c r="F7439"/>
    </row>
    <row r="7440" spans="6:6" x14ac:dyDescent="0.25">
      <c r="F7440"/>
    </row>
    <row r="7441" spans="6:6" x14ac:dyDescent="0.25">
      <c r="F7441"/>
    </row>
    <row r="7442" spans="6:6" x14ac:dyDescent="0.25">
      <c r="F7442"/>
    </row>
    <row r="7443" spans="6:6" x14ac:dyDescent="0.25">
      <c r="F7443"/>
    </row>
    <row r="7444" spans="6:6" x14ac:dyDescent="0.25">
      <c r="F7444"/>
    </row>
    <row r="7445" spans="6:6" x14ac:dyDescent="0.25">
      <c r="F7445"/>
    </row>
    <row r="7446" spans="6:6" x14ac:dyDescent="0.25">
      <c r="F7446"/>
    </row>
    <row r="7447" spans="6:6" x14ac:dyDescent="0.25">
      <c r="F7447"/>
    </row>
    <row r="7448" spans="6:6" x14ac:dyDescent="0.25">
      <c r="F7448"/>
    </row>
    <row r="7449" spans="6:6" x14ac:dyDescent="0.25">
      <c r="F7449"/>
    </row>
    <row r="7450" spans="6:6" x14ac:dyDescent="0.25">
      <c r="F7450"/>
    </row>
    <row r="7451" spans="6:6" x14ac:dyDescent="0.25">
      <c r="F7451"/>
    </row>
    <row r="7452" spans="6:6" x14ac:dyDescent="0.25">
      <c r="F7452"/>
    </row>
    <row r="7453" spans="6:6" x14ac:dyDescent="0.25">
      <c r="F7453"/>
    </row>
    <row r="7454" spans="6:6" x14ac:dyDescent="0.25">
      <c r="F7454"/>
    </row>
    <row r="7455" spans="6:6" x14ac:dyDescent="0.25">
      <c r="F7455"/>
    </row>
    <row r="7456" spans="6:6" x14ac:dyDescent="0.25">
      <c r="F7456"/>
    </row>
    <row r="7457" spans="6:6" x14ac:dyDescent="0.25">
      <c r="F7457"/>
    </row>
    <row r="7458" spans="6:6" x14ac:dyDescent="0.25">
      <c r="F7458"/>
    </row>
    <row r="7459" spans="6:6" x14ac:dyDescent="0.25">
      <c r="F7459"/>
    </row>
    <row r="7460" spans="6:6" x14ac:dyDescent="0.25">
      <c r="F7460"/>
    </row>
    <row r="7461" spans="6:6" x14ac:dyDescent="0.25">
      <c r="F7461"/>
    </row>
    <row r="7462" spans="6:6" x14ac:dyDescent="0.25">
      <c r="F7462"/>
    </row>
    <row r="7463" spans="6:6" x14ac:dyDescent="0.25">
      <c r="F7463"/>
    </row>
    <row r="7464" spans="6:6" x14ac:dyDescent="0.25">
      <c r="F7464"/>
    </row>
    <row r="7465" spans="6:6" x14ac:dyDescent="0.25">
      <c r="F7465"/>
    </row>
    <row r="7466" spans="6:6" x14ac:dyDescent="0.25">
      <c r="F7466"/>
    </row>
    <row r="7467" spans="6:6" x14ac:dyDescent="0.25">
      <c r="F7467"/>
    </row>
    <row r="7468" spans="6:6" x14ac:dyDescent="0.25">
      <c r="F7468"/>
    </row>
    <row r="7469" spans="6:6" x14ac:dyDescent="0.25">
      <c r="F7469"/>
    </row>
    <row r="7470" spans="6:6" x14ac:dyDescent="0.25">
      <c r="F7470"/>
    </row>
    <row r="7471" spans="6:6" x14ac:dyDescent="0.25">
      <c r="F7471"/>
    </row>
    <row r="7472" spans="6:6" x14ac:dyDescent="0.25">
      <c r="F7472"/>
    </row>
    <row r="7473" spans="6:6" x14ac:dyDescent="0.25">
      <c r="F7473"/>
    </row>
    <row r="7474" spans="6:6" x14ac:dyDescent="0.25">
      <c r="F7474"/>
    </row>
    <row r="7475" spans="6:6" x14ac:dyDescent="0.25">
      <c r="F7475"/>
    </row>
    <row r="7476" spans="6:6" x14ac:dyDescent="0.25">
      <c r="F7476"/>
    </row>
    <row r="7477" spans="6:6" x14ac:dyDescent="0.25">
      <c r="F7477"/>
    </row>
    <row r="7478" spans="6:6" x14ac:dyDescent="0.25">
      <c r="F7478"/>
    </row>
    <row r="7479" spans="6:6" x14ac:dyDescent="0.25">
      <c r="F7479"/>
    </row>
    <row r="7480" spans="6:6" x14ac:dyDescent="0.25">
      <c r="F7480"/>
    </row>
    <row r="7481" spans="6:6" x14ac:dyDescent="0.25">
      <c r="F7481"/>
    </row>
    <row r="7482" spans="6:6" x14ac:dyDescent="0.25">
      <c r="F7482"/>
    </row>
    <row r="7483" spans="6:6" x14ac:dyDescent="0.25">
      <c r="F7483"/>
    </row>
    <row r="7484" spans="6:6" x14ac:dyDescent="0.25">
      <c r="F7484"/>
    </row>
    <row r="7485" spans="6:6" x14ac:dyDescent="0.25">
      <c r="F7485"/>
    </row>
    <row r="7486" spans="6:6" x14ac:dyDescent="0.25">
      <c r="F7486"/>
    </row>
    <row r="7487" spans="6:6" x14ac:dyDescent="0.25">
      <c r="F7487"/>
    </row>
    <row r="7488" spans="6:6" x14ac:dyDescent="0.25">
      <c r="F7488"/>
    </row>
    <row r="7489" spans="6:6" x14ac:dyDescent="0.25">
      <c r="F7489"/>
    </row>
    <row r="7490" spans="6:6" x14ac:dyDescent="0.25">
      <c r="F7490"/>
    </row>
    <row r="7491" spans="6:6" x14ac:dyDescent="0.25">
      <c r="F7491"/>
    </row>
    <row r="7492" spans="6:6" x14ac:dyDescent="0.25">
      <c r="F7492"/>
    </row>
    <row r="7493" spans="6:6" x14ac:dyDescent="0.25">
      <c r="F7493"/>
    </row>
    <row r="7494" spans="6:6" x14ac:dyDescent="0.25">
      <c r="F7494"/>
    </row>
    <row r="7495" spans="6:6" x14ac:dyDescent="0.25">
      <c r="F7495"/>
    </row>
    <row r="7496" spans="6:6" x14ac:dyDescent="0.25">
      <c r="F7496"/>
    </row>
    <row r="7497" spans="6:6" x14ac:dyDescent="0.25">
      <c r="F7497"/>
    </row>
    <row r="7498" spans="6:6" x14ac:dyDescent="0.25">
      <c r="F7498"/>
    </row>
    <row r="7499" spans="6:6" x14ac:dyDescent="0.25">
      <c r="F7499"/>
    </row>
    <row r="7500" spans="6:6" x14ac:dyDescent="0.25">
      <c r="F7500"/>
    </row>
    <row r="7501" spans="6:6" x14ac:dyDescent="0.25">
      <c r="F7501"/>
    </row>
    <row r="7502" spans="6:6" x14ac:dyDescent="0.25">
      <c r="F7502"/>
    </row>
    <row r="7503" spans="6:6" x14ac:dyDescent="0.25">
      <c r="F7503"/>
    </row>
    <row r="7504" spans="6:6" x14ac:dyDescent="0.25">
      <c r="F7504"/>
    </row>
    <row r="7505" spans="6:6" x14ac:dyDescent="0.25">
      <c r="F7505"/>
    </row>
    <row r="7506" spans="6:6" x14ac:dyDescent="0.25">
      <c r="F7506"/>
    </row>
    <row r="7507" spans="6:6" x14ac:dyDescent="0.25">
      <c r="F7507"/>
    </row>
    <row r="7508" spans="6:6" x14ac:dyDescent="0.25">
      <c r="F7508"/>
    </row>
    <row r="7509" spans="6:6" x14ac:dyDescent="0.25">
      <c r="F7509"/>
    </row>
    <row r="7510" spans="6:6" x14ac:dyDescent="0.25">
      <c r="F7510"/>
    </row>
    <row r="7511" spans="6:6" x14ac:dyDescent="0.25">
      <c r="F7511"/>
    </row>
    <row r="7512" spans="6:6" x14ac:dyDescent="0.25">
      <c r="F7512"/>
    </row>
    <row r="7513" spans="6:6" x14ac:dyDescent="0.25">
      <c r="F7513"/>
    </row>
    <row r="7514" spans="6:6" x14ac:dyDescent="0.25">
      <c r="F7514"/>
    </row>
    <row r="7515" spans="6:6" x14ac:dyDescent="0.25">
      <c r="F7515"/>
    </row>
    <row r="7516" spans="6:6" x14ac:dyDescent="0.25">
      <c r="F7516"/>
    </row>
    <row r="7517" spans="6:6" x14ac:dyDescent="0.25">
      <c r="F7517"/>
    </row>
    <row r="7518" spans="6:6" x14ac:dyDescent="0.25">
      <c r="F7518"/>
    </row>
    <row r="7519" spans="6:6" x14ac:dyDescent="0.25">
      <c r="F7519"/>
    </row>
    <row r="7520" spans="6:6" x14ac:dyDescent="0.25">
      <c r="F7520"/>
    </row>
    <row r="7521" spans="6:6" x14ac:dyDescent="0.25">
      <c r="F7521"/>
    </row>
    <row r="7522" spans="6:6" x14ac:dyDescent="0.25">
      <c r="F7522"/>
    </row>
    <row r="7523" spans="6:6" x14ac:dyDescent="0.25">
      <c r="F7523"/>
    </row>
    <row r="7524" spans="6:6" x14ac:dyDescent="0.25">
      <c r="F7524"/>
    </row>
    <row r="7525" spans="6:6" x14ac:dyDescent="0.25">
      <c r="F7525"/>
    </row>
    <row r="7526" spans="6:6" x14ac:dyDescent="0.25">
      <c r="F7526"/>
    </row>
    <row r="7527" spans="6:6" x14ac:dyDescent="0.25">
      <c r="F7527"/>
    </row>
    <row r="7528" spans="6:6" x14ac:dyDescent="0.25">
      <c r="F7528"/>
    </row>
    <row r="7529" spans="6:6" x14ac:dyDescent="0.25">
      <c r="F7529"/>
    </row>
    <row r="7530" spans="6:6" x14ac:dyDescent="0.25">
      <c r="F7530"/>
    </row>
    <row r="7531" spans="6:6" x14ac:dyDescent="0.25">
      <c r="F7531"/>
    </row>
    <row r="7532" spans="6:6" x14ac:dyDescent="0.25">
      <c r="F7532"/>
    </row>
    <row r="7533" spans="6:6" x14ac:dyDescent="0.25">
      <c r="F7533"/>
    </row>
    <row r="7534" spans="6:6" x14ac:dyDescent="0.25">
      <c r="F7534"/>
    </row>
    <row r="7535" spans="6:6" x14ac:dyDescent="0.25">
      <c r="F7535"/>
    </row>
    <row r="7536" spans="6:6" x14ac:dyDescent="0.25">
      <c r="F7536"/>
    </row>
    <row r="7537" spans="6:6" x14ac:dyDescent="0.25">
      <c r="F7537"/>
    </row>
    <row r="7538" spans="6:6" x14ac:dyDescent="0.25">
      <c r="F7538"/>
    </row>
    <row r="7539" spans="6:6" x14ac:dyDescent="0.25">
      <c r="F7539"/>
    </row>
    <row r="7540" spans="6:6" x14ac:dyDescent="0.25">
      <c r="F7540"/>
    </row>
    <row r="7541" spans="6:6" x14ac:dyDescent="0.25">
      <c r="F7541"/>
    </row>
    <row r="7542" spans="6:6" x14ac:dyDescent="0.25">
      <c r="F7542"/>
    </row>
    <row r="7543" spans="6:6" x14ac:dyDescent="0.25">
      <c r="F7543"/>
    </row>
    <row r="7544" spans="6:6" x14ac:dyDescent="0.25">
      <c r="F7544"/>
    </row>
    <row r="7545" spans="6:6" x14ac:dyDescent="0.25">
      <c r="F7545"/>
    </row>
    <row r="7546" spans="6:6" x14ac:dyDescent="0.25">
      <c r="F7546"/>
    </row>
    <row r="7547" spans="6:6" x14ac:dyDescent="0.25">
      <c r="F7547"/>
    </row>
    <row r="7548" spans="6:6" x14ac:dyDescent="0.25">
      <c r="F7548"/>
    </row>
    <row r="7549" spans="6:6" x14ac:dyDescent="0.25">
      <c r="F7549"/>
    </row>
    <row r="7550" spans="6:6" x14ac:dyDescent="0.25">
      <c r="F7550"/>
    </row>
    <row r="7551" spans="6:6" x14ac:dyDescent="0.25">
      <c r="F7551"/>
    </row>
    <row r="7552" spans="6:6" x14ac:dyDescent="0.25">
      <c r="F7552"/>
    </row>
    <row r="7553" spans="6:6" x14ac:dyDescent="0.25">
      <c r="F7553"/>
    </row>
    <row r="7554" spans="6:6" x14ac:dyDescent="0.25">
      <c r="F7554"/>
    </row>
    <row r="7555" spans="6:6" x14ac:dyDescent="0.25">
      <c r="F7555"/>
    </row>
    <row r="7556" spans="6:6" x14ac:dyDescent="0.25">
      <c r="F7556"/>
    </row>
    <row r="7557" spans="6:6" x14ac:dyDescent="0.25">
      <c r="F7557"/>
    </row>
    <row r="7558" spans="6:6" x14ac:dyDescent="0.25">
      <c r="F7558"/>
    </row>
    <row r="7559" spans="6:6" x14ac:dyDescent="0.25">
      <c r="F7559"/>
    </row>
    <row r="7560" spans="6:6" x14ac:dyDescent="0.25">
      <c r="F7560"/>
    </row>
    <row r="7561" spans="6:6" x14ac:dyDescent="0.25">
      <c r="F7561"/>
    </row>
    <row r="7562" spans="6:6" x14ac:dyDescent="0.25">
      <c r="F7562"/>
    </row>
    <row r="7563" spans="6:6" x14ac:dyDescent="0.25">
      <c r="F7563"/>
    </row>
    <row r="7564" spans="6:6" x14ac:dyDescent="0.25">
      <c r="F7564"/>
    </row>
    <row r="7565" spans="6:6" x14ac:dyDescent="0.25">
      <c r="F7565"/>
    </row>
    <row r="7566" spans="6:6" x14ac:dyDescent="0.25">
      <c r="F7566"/>
    </row>
    <row r="7567" spans="6:6" x14ac:dyDescent="0.25">
      <c r="F7567"/>
    </row>
    <row r="7568" spans="6:6" x14ac:dyDescent="0.25">
      <c r="F7568"/>
    </row>
    <row r="7569" spans="6:6" x14ac:dyDescent="0.25">
      <c r="F7569"/>
    </row>
    <row r="7570" spans="6:6" x14ac:dyDescent="0.25">
      <c r="F7570"/>
    </row>
    <row r="7571" spans="6:6" x14ac:dyDescent="0.25">
      <c r="F7571"/>
    </row>
    <row r="7572" spans="6:6" x14ac:dyDescent="0.25">
      <c r="F7572"/>
    </row>
    <row r="7573" spans="6:6" x14ac:dyDescent="0.25">
      <c r="F7573"/>
    </row>
    <row r="7574" spans="6:6" x14ac:dyDescent="0.25">
      <c r="F7574"/>
    </row>
    <row r="7575" spans="6:6" x14ac:dyDescent="0.25">
      <c r="F7575"/>
    </row>
    <row r="7576" spans="6:6" x14ac:dyDescent="0.25">
      <c r="F7576"/>
    </row>
    <row r="7577" spans="6:6" x14ac:dyDescent="0.25">
      <c r="F7577"/>
    </row>
    <row r="7578" spans="6:6" x14ac:dyDescent="0.25">
      <c r="F7578"/>
    </row>
    <row r="7579" spans="6:6" x14ac:dyDescent="0.25">
      <c r="F7579"/>
    </row>
    <row r="7580" spans="6:6" x14ac:dyDescent="0.25">
      <c r="F7580"/>
    </row>
    <row r="7581" spans="6:6" x14ac:dyDescent="0.25">
      <c r="F7581"/>
    </row>
    <row r="7582" spans="6:6" x14ac:dyDescent="0.25">
      <c r="F7582"/>
    </row>
    <row r="7583" spans="6:6" x14ac:dyDescent="0.25">
      <c r="F7583"/>
    </row>
    <row r="7584" spans="6:6" x14ac:dyDescent="0.25">
      <c r="F7584"/>
    </row>
    <row r="7585" spans="6:6" x14ac:dyDescent="0.25">
      <c r="F7585"/>
    </row>
    <row r="7586" spans="6:6" x14ac:dyDescent="0.25">
      <c r="F7586"/>
    </row>
    <row r="7587" spans="6:6" x14ac:dyDescent="0.25">
      <c r="F7587"/>
    </row>
    <row r="7588" spans="6:6" x14ac:dyDescent="0.25">
      <c r="F7588"/>
    </row>
    <row r="7589" spans="6:6" x14ac:dyDescent="0.25">
      <c r="F7589"/>
    </row>
    <row r="7590" spans="6:6" x14ac:dyDescent="0.25">
      <c r="F7590"/>
    </row>
    <row r="7591" spans="6:6" x14ac:dyDescent="0.25">
      <c r="F7591"/>
    </row>
    <row r="7592" spans="6:6" x14ac:dyDescent="0.25">
      <c r="F7592"/>
    </row>
    <row r="7593" spans="6:6" x14ac:dyDescent="0.25">
      <c r="F7593"/>
    </row>
    <row r="7594" spans="6:6" x14ac:dyDescent="0.25">
      <c r="F7594"/>
    </row>
    <row r="7595" spans="6:6" x14ac:dyDescent="0.25">
      <c r="F7595"/>
    </row>
    <row r="7596" spans="6:6" x14ac:dyDescent="0.25">
      <c r="F7596"/>
    </row>
    <row r="7597" spans="6:6" x14ac:dyDescent="0.25">
      <c r="F7597"/>
    </row>
    <row r="7598" spans="6:6" x14ac:dyDescent="0.25">
      <c r="F7598"/>
    </row>
    <row r="7599" spans="6:6" x14ac:dyDescent="0.25">
      <c r="F7599"/>
    </row>
    <row r="7600" spans="6:6" x14ac:dyDescent="0.25">
      <c r="F7600"/>
    </row>
    <row r="7601" spans="6:6" x14ac:dyDescent="0.25">
      <c r="F7601"/>
    </row>
    <row r="7602" spans="6:6" x14ac:dyDescent="0.25">
      <c r="F7602"/>
    </row>
    <row r="7603" spans="6:6" x14ac:dyDescent="0.25">
      <c r="F7603"/>
    </row>
    <row r="7604" spans="6:6" x14ac:dyDescent="0.25">
      <c r="F7604"/>
    </row>
    <row r="7605" spans="6:6" x14ac:dyDescent="0.25">
      <c r="F7605"/>
    </row>
    <row r="7606" spans="6:6" x14ac:dyDescent="0.25">
      <c r="F7606"/>
    </row>
    <row r="7607" spans="6:6" x14ac:dyDescent="0.25">
      <c r="F7607"/>
    </row>
    <row r="7608" spans="6:6" x14ac:dyDescent="0.25">
      <c r="F7608"/>
    </row>
    <row r="7609" spans="6:6" x14ac:dyDescent="0.25">
      <c r="F7609"/>
    </row>
    <row r="7610" spans="6:6" x14ac:dyDescent="0.25">
      <c r="F7610"/>
    </row>
    <row r="7611" spans="6:6" x14ac:dyDescent="0.25">
      <c r="F7611"/>
    </row>
    <row r="7612" spans="6:6" x14ac:dyDescent="0.25">
      <c r="F7612"/>
    </row>
    <row r="7613" spans="6:6" x14ac:dyDescent="0.25">
      <c r="F7613"/>
    </row>
    <row r="7614" spans="6:6" x14ac:dyDescent="0.25">
      <c r="F7614"/>
    </row>
    <row r="7615" spans="6:6" x14ac:dyDescent="0.25">
      <c r="F7615"/>
    </row>
    <row r="7616" spans="6:6" x14ac:dyDescent="0.25">
      <c r="F7616"/>
    </row>
    <row r="7617" spans="6:6" x14ac:dyDescent="0.25">
      <c r="F7617"/>
    </row>
    <row r="7618" spans="6:6" x14ac:dyDescent="0.25">
      <c r="F7618"/>
    </row>
    <row r="7619" spans="6:6" x14ac:dyDescent="0.25">
      <c r="F7619"/>
    </row>
    <row r="7620" spans="6:6" x14ac:dyDescent="0.25">
      <c r="F7620"/>
    </row>
    <row r="7621" spans="6:6" x14ac:dyDescent="0.25">
      <c r="F7621"/>
    </row>
    <row r="7622" spans="6:6" x14ac:dyDescent="0.25">
      <c r="F7622"/>
    </row>
    <row r="7623" spans="6:6" x14ac:dyDescent="0.25">
      <c r="F7623"/>
    </row>
    <row r="7624" spans="6:6" x14ac:dyDescent="0.25">
      <c r="F7624"/>
    </row>
    <row r="7625" spans="6:6" x14ac:dyDescent="0.25">
      <c r="F7625"/>
    </row>
    <row r="7626" spans="6:6" x14ac:dyDescent="0.25">
      <c r="F7626"/>
    </row>
    <row r="7627" spans="6:6" x14ac:dyDescent="0.25">
      <c r="F7627"/>
    </row>
    <row r="7628" spans="6:6" x14ac:dyDescent="0.25">
      <c r="F7628"/>
    </row>
    <row r="7629" spans="6:6" x14ac:dyDescent="0.25">
      <c r="F7629"/>
    </row>
    <row r="7630" spans="6:6" x14ac:dyDescent="0.25">
      <c r="F7630"/>
    </row>
    <row r="7631" spans="6:6" x14ac:dyDescent="0.25">
      <c r="F7631"/>
    </row>
    <row r="7632" spans="6:6" x14ac:dyDescent="0.25">
      <c r="F7632"/>
    </row>
    <row r="7633" spans="6:6" x14ac:dyDescent="0.25">
      <c r="F7633"/>
    </row>
    <row r="7634" spans="6:6" x14ac:dyDescent="0.25">
      <c r="F7634"/>
    </row>
    <row r="7635" spans="6:6" x14ac:dyDescent="0.25">
      <c r="F7635"/>
    </row>
    <row r="7636" spans="6:6" x14ac:dyDescent="0.25">
      <c r="F7636"/>
    </row>
    <row r="7637" spans="6:6" x14ac:dyDescent="0.25">
      <c r="F7637"/>
    </row>
    <row r="7638" spans="6:6" x14ac:dyDescent="0.25">
      <c r="F7638"/>
    </row>
    <row r="7639" spans="6:6" x14ac:dyDescent="0.25">
      <c r="F7639"/>
    </row>
    <row r="7640" spans="6:6" x14ac:dyDescent="0.25">
      <c r="F7640"/>
    </row>
    <row r="7641" spans="6:6" x14ac:dyDescent="0.25">
      <c r="F7641"/>
    </row>
    <row r="7642" spans="6:6" x14ac:dyDescent="0.25">
      <c r="F7642"/>
    </row>
    <row r="7643" spans="6:6" x14ac:dyDescent="0.25">
      <c r="F7643"/>
    </row>
    <row r="7644" spans="6:6" x14ac:dyDescent="0.25">
      <c r="F7644"/>
    </row>
    <row r="7645" spans="6:6" x14ac:dyDescent="0.25">
      <c r="F7645"/>
    </row>
    <row r="7646" spans="6:6" x14ac:dyDescent="0.25">
      <c r="F7646"/>
    </row>
    <row r="7647" spans="6:6" x14ac:dyDescent="0.25">
      <c r="F7647"/>
    </row>
    <row r="7648" spans="6:6" x14ac:dyDescent="0.25">
      <c r="F7648"/>
    </row>
    <row r="7649" spans="6:6" x14ac:dyDescent="0.25">
      <c r="F7649"/>
    </row>
    <row r="7650" spans="6:6" x14ac:dyDescent="0.25">
      <c r="F7650"/>
    </row>
    <row r="7651" spans="6:6" x14ac:dyDescent="0.25">
      <c r="F7651"/>
    </row>
    <row r="7652" spans="6:6" x14ac:dyDescent="0.25">
      <c r="F7652"/>
    </row>
    <row r="7653" spans="6:6" x14ac:dyDescent="0.25">
      <c r="F7653"/>
    </row>
    <row r="7654" spans="6:6" x14ac:dyDescent="0.25">
      <c r="F7654"/>
    </row>
    <row r="7655" spans="6:6" x14ac:dyDescent="0.25">
      <c r="F7655"/>
    </row>
    <row r="7656" spans="6:6" x14ac:dyDescent="0.25">
      <c r="F7656"/>
    </row>
    <row r="7657" spans="6:6" x14ac:dyDescent="0.25">
      <c r="F7657"/>
    </row>
    <row r="7658" spans="6:6" x14ac:dyDescent="0.25">
      <c r="F7658"/>
    </row>
    <row r="7659" spans="6:6" x14ac:dyDescent="0.25">
      <c r="F7659"/>
    </row>
    <row r="7660" spans="6:6" x14ac:dyDescent="0.25">
      <c r="F7660"/>
    </row>
    <row r="7661" spans="6:6" x14ac:dyDescent="0.25">
      <c r="F7661"/>
    </row>
    <row r="7662" spans="6:6" x14ac:dyDescent="0.25">
      <c r="F7662"/>
    </row>
    <row r="7663" spans="6:6" x14ac:dyDescent="0.25">
      <c r="F7663"/>
    </row>
    <row r="7664" spans="6:6" x14ac:dyDescent="0.25">
      <c r="F7664"/>
    </row>
    <row r="7665" spans="6:6" x14ac:dyDescent="0.25">
      <c r="F7665"/>
    </row>
    <row r="7666" spans="6:6" x14ac:dyDescent="0.25">
      <c r="F7666"/>
    </row>
    <row r="7667" spans="6:6" x14ac:dyDescent="0.25">
      <c r="F7667"/>
    </row>
    <row r="7668" spans="6:6" x14ac:dyDescent="0.25">
      <c r="F7668"/>
    </row>
    <row r="7669" spans="6:6" x14ac:dyDescent="0.25">
      <c r="F7669"/>
    </row>
    <row r="7670" spans="6:6" x14ac:dyDescent="0.25">
      <c r="F7670"/>
    </row>
    <row r="7671" spans="6:6" x14ac:dyDescent="0.25">
      <c r="F7671"/>
    </row>
    <row r="7672" spans="6:6" x14ac:dyDescent="0.25">
      <c r="F7672"/>
    </row>
    <row r="7673" spans="6:6" x14ac:dyDescent="0.25">
      <c r="F7673"/>
    </row>
    <row r="7674" spans="6:6" x14ac:dyDescent="0.25">
      <c r="F7674"/>
    </row>
    <row r="7675" spans="6:6" x14ac:dyDescent="0.25">
      <c r="F7675"/>
    </row>
    <row r="7676" spans="6:6" x14ac:dyDescent="0.25">
      <c r="F7676"/>
    </row>
    <row r="7677" spans="6:6" x14ac:dyDescent="0.25">
      <c r="F7677"/>
    </row>
    <row r="7678" spans="6:6" x14ac:dyDescent="0.25">
      <c r="F7678"/>
    </row>
    <row r="7679" spans="6:6" x14ac:dyDescent="0.25">
      <c r="F7679"/>
    </row>
    <row r="7680" spans="6:6" x14ac:dyDescent="0.25">
      <c r="F7680"/>
    </row>
    <row r="7681" spans="6:6" x14ac:dyDescent="0.25">
      <c r="F7681"/>
    </row>
    <row r="7682" spans="6:6" x14ac:dyDescent="0.25">
      <c r="F7682"/>
    </row>
    <row r="7683" spans="6:6" x14ac:dyDescent="0.25">
      <c r="F7683"/>
    </row>
    <row r="7684" spans="6:6" x14ac:dyDescent="0.25">
      <c r="F7684"/>
    </row>
    <row r="7685" spans="6:6" x14ac:dyDescent="0.25">
      <c r="F7685"/>
    </row>
    <row r="7686" spans="6:6" x14ac:dyDescent="0.25">
      <c r="F7686"/>
    </row>
    <row r="7687" spans="6:6" x14ac:dyDescent="0.25">
      <c r="F7687"/>
    </row>
    <row r="7688" spans="6:6" x14ac:dyDescent="0.25">
      <c r="F7688"/>
    </row>
    <row r="7689" spans="6:6" x14ac:dyDescent="0.25">
      <c r="F7689"/>
    </row>
    <row r="7690" spans="6:6" x14ac:dyDescent="0.25">
      <c r="F7690"/>
    </row>
    <row r="7691" spans="6:6" x14ac:dyDescent="0.25">
      <c r="F7691"/>
    </row>
    <row r="7692" spans="6:6" x14ac:dyDescent="0.25">
      <c r="F7692"/>
    </row>
    <row r="7693" spans="6:6" x14ac:dyDescent="0.25">
      <c r="F7693"/>
    </row>
    <row r="7694" spans="6:6" x14ac:dyDescent="0.25">
      <c r="F7694"/>
    </row>
    <row r="7695" spans="6:6" x14ac:dyDescent="0.25">
      <c r="F7695"/>
    </row>
    <row r="7696" spans="6:6" x14ac:dyDescent="0.25">
      <c r="F7696"/>
    </row>
    <row r="7697" spans="6:6" x14ac:dyDescent="0.25">
      <c r="F7697"/>
    </row>
    <row r="7698" spans="6:6" x14ac:dyDescent="0.25">
      <c r="F7698"/>
    </row>
    <row r="7699" spans="6:6" x14ac:dyDescent="0.25">
      <c r="F7699"/>
    </row>
    <row r="7700" spans="6:6" x14ac:dyDescent="0.25">
      <c r="F7700"/>
    </row>
    <row r="7701" spans="6:6" x14ac:dyDescent="0.25">
      <c r="F7701"/>
    </row>
    <row r="7702" spans="6:6" x14ac:dyDescent="0.25">
      <c r="F7702"/>
    </row>
    <row r="7703" spans="6:6" x14ac:dyDescent="0.25">
      <c r="F7703"/>
    </row>
    <row r="7704" spans="6:6" x14ac:dyDescent="0.25">
      <c r="F7704"/>
    </row>
    <row r="7705" spans="6:6" x14ac:dyDescent="0.25">
      <c r="F7705"/>
    </row>
    <row r="7706" spans="6:6" x14ac:dyDescent="0.25">
      <c r="F7706"/>
    </row>
    <row r="7707" spans="6:6" x14ac:dyDescent="0.25">
      <c r="F7707"/>
    </row>
    <row r="7708" spans="6:6" x14ac:dyDescent="0.25">
      <c r="F7708"/>
    </row>
    <row r="7709" spans="6:6" x14ac:dyDescent="0.25">
      <c r="F7709"/>
    </row>
    <row r="7710" spans="6:6" x14ac:dyDescent="0.25">
      <c r="F7710"/>
    </row>
    <row r="7711" spans="6:6" x14ac:dyDescent="0.25">
      <c r="F7711"/>
    </row>
    <row r="7712" spans="6:6" x14ac:dyDescent="0.25">
      <c r="F7712"/>
    </row>
    <row r="7713" spans="6:6" x14ac:dyDescent="0.25">
      <c r="F7713"/>
    </row>
    <row r="7714" spans="6:6" x14ac:dyDescent="0.25">
      <c r="F7714"/>
    </row>
    <row r="7715" spans="6:6" x14ac:dyDescent="0.25">
      <c r="F7715"/>
    </row>
    <row r="7716" spans="6:6" x14ac:dyDescent="0.25">
      <c r="F7716"/>
    </row>
    <row r="7717" spans="6:6" x14ac:dyDescent="0.25">
      <c r="F7717"/>
    </row>
    <row r="7718" spans="6:6" x14ac:dyDescent="0.25">
      <c r="F7718"/>
    </row>
    <row r="7719" spans="6:6" x14ac:dyDescent="0.25">
      <c r="F7719"/>
    </row>
    <row r="7720" spans="6:6" x14ac:dyDescent="0.25">
      <c r="F7720"/>
    </row>
    <row r="7721" spans="6:6" x14ac:dyDescent="0.25">
      <c r="F7721"/>
    </row>
    <row r="7722" spans="6:6" x14ac:dyDescent="0.25">
      <c r="F7722"/>
    </row>
    <row r="7723" spans="6:6" x14ac:dyDescent="0.25">
      <c r="F7723"/>
    </row>
    <row r="7724" spans="6:6" x14ac:dyDescent="0.25">
      <c r="F7724"/>
    </row>
    <row r="7725" spans="6:6" x14ac:dyDescent="0.25">
      <c r="F7725"/>
    </row>
    <row r="7726" spans="6:6" x14ac:dyDescent="0.25">
      <c r="F7726"/>
    </row>
    <row r="7727" spans="6:6" x14ac:dyDescent="0.25">
      <c r="F7727"/>
    </row>
    <row r="7728" spans="6:6" x14ac:dyDescent="0.25">
      <c r="F7728"/>
    </row>
    <row r="7729" spans="6:6" x14ac:dyDescent="0.25">
      <c r="F7729"/>
    </row>
    <row r="7730" spans="6:6" x14ac:dyDescent="0.25">
      <c r="F7730"/>
    </row>
    <row r="7731" spans="6:6" x14ac:dyDescent="0.25">
      <c r="F7731"/>
    </row>
    <row r="7732" spans="6:6" x14ac:dyDescent="0.25">
      <c r="F7732"/>
    </row>
    <row r="7733" spans="6:6" x14ac:dyDescent="0.25">
      <c r="F7733"/>
    </row>
    <row r="7734" spans="6:6" x14ac:dyDescent="0.25">
      <c r="F7734"/>
    </row>
    <row r="7735" spans="6:6" x14ac:dyDescent="0.25">
      <c r="F7735"/>
    </row>
    <row r="7736" spans="6:6" x14ac:dyDescent="0.25">
      <c r="F7736"/>
    </row>
    <row r="7737" spans="6:6" x14ac:dyDescent="0.25">
      <c r="F7737"/>
    </row>
    <row r="7738" spans="6:6" x14ac:dyDescent="0.25">
      <c r="F7738"/>
    </row>
    <row r="7739" spans="6:6" x14ac:dyDescent="0.25">
      <c r="F7739"/>
    </row>
    <row r="7740" spans="6:6" x14ac:dyDescent="0.25">
      <c r="F7740"/>
    </row>
    <row r="7741" spans="6:6" x14ac:dyDescent="0.25">
      <c r="F7741"/>
    </row>
    <row r="7742" spans="6:6" x14ac:dyDescent="0.25">
      <c r="F7742"/>
    </row>
    <row r="7743" spans="6:6" x14ac:dyDescent="0.25">
      <c r="F7743"/>
    </row>
    <row r="7744" spans="6:6" x14ac:dyDescent="0.25">
      <c r="F7744"/>
    </row>
    <row r="7745" spans="6:6" x14ac:dyDescent="0.25">
      <c r="F7745"/>
    </row>
    <row r="7746" spans="6:6" x14ac:dyDescent="0.25">
      <c r="F7746"/>
    </row>
    <row r="7747" spans="6:6" x14ac:dyDescent="0.25">
      <c r="F7747"/>
    </row>
    <row r="7748" spans="6:6" x14ac:dyDescent="0.25">
      <c r="F7748"/>
    </row>
    <row r="7749" spans="6:6" x14ac:dyDescent="0.25">
      <c r="F7749"/>
    </row>
    <row r="7750" spans="6:6" x14ac:dyDescent="0.25">
      <c r="F7750"/>
    </row>
    <row r="7751" spans="6:6" x14ac:dyDescent="0.25">
      <c r="F7751"/>
    </row>
    <row r="7752" spans="6:6" x14ac:dyDescent="0.25">
      <c r="F7752"/>
    </row>
    <row r="7753" spans="6:6" x14ac:dyDescent="0.25">
      <c r="F7753"/>
    </row>
    <row r="7754" spans="6:6" x14ac:dyDescent="0.25">
      <c r="F7754"/>
    </row>
    <row r="7755" spans="6:6" x14ac:dyDescent="0.25">
      <c r="F7755"/>
    </row>
    <row r="7756" spans="6:6" x14ac:dyDescent="0.25">
      <c r="F7756"/>
    </row>
    <row r="7757" spans="6:6" x14ac:dyDescent="0.25">
      <c r="F7757"/>
    </row>
    <row r="7758" spans="6:6" x14ac:dyDescent="0.25">
      <c r="F7758"/>
    </row>
    <row r="7759" spans="6:6" x14ac:dyDescent="0.25">
      <c r="F7759"/>
    </row>
    <row r="7760" spans="6:6" x14ac:dyDescent="0.25">
      <c r="F7760"/>
    </row>
    <row r="7761" spans="6:6" x14ac:dyDescent="0.25">
      <c r="F7761"/>
    </row>
    <row r="7762" spans="6:6" x14ac:dyDescent="0.25">
      <c r="F7762"/>
    </row>
    <row r="7763" spans="6:6" x14ac:dyDescent="0.25">
      <c r="F7763"/>
    </row>
    <row r="7764" spans="6:6" x14ac:dyDescent="0.25">
      <c r="F7764"/>
    </row>
    <row r="7765" spans="6:6" x14ac:dyDescent="0.25">
      <c r="F7765"/>
    </row>
    <row r="7766" spans="6:6" x14ac:dyDescent="0.25">
      <c r="F7766"/>
    </row>
    <row r="7767" spans="6:6" x14ac:dyDescent="0.25">
      <c r="F7767"/>
    </row>
    <row r="7768" spans="6:6" x14ac:dyDescent="0.25">
      <c r="F7768"/>
    </row>
    <row r="7769" spans="6:6" x14ac:dyDescent="0.25">
      <c r="F7769"/>
    </row>
    <row r="7770" spans="6:6" x14ac:dyDescent="0.25">
      <c r="F7770"/>
    </row>
    <row r="7771" spans="6:6" x14ac:dyDescent="0.25">
      <c r="F7771"/>
    </row>
    <row r="7772" spans="6:6" x14ac:dyDescent="0.25">
      <c r="F7772"/>
    </row>
    <row r="7773" spans="6:6" x14ac:dyDescent="0.25">
      <c r="F7773"/>
    </row>
    <row r="7774" spans="6:6" x14ac:dyDescent="0.25">
      <c r="F7774"/>
    </row>
    <row r="7775" spans="6:6" x14ac:dyDescent="0.25">
      <c r="F7775"/>
    </row>
    <row r="7776" spans="6:6" x14ac:dyDescent="0.25">
      <c r="F7776"/>
    </row>
    <row r="7777" spans="6:6" x14ac:dyDescent="0.25">
      <c r="F7777"/>
    </row>
    <row r="7778" spans="6:6" x14ac:dyDescent="0.25">
      <c r="F7778"/>
    </row>
    <row r="7779" spans="6:6" x14ac:dyDescent="0.25">
      <c r="F7779"/>
    </row>
    <row r="7780" spans="6:6" x14ac:dyDescent="0.25">
      <c r="F7780"/>
    </row>
    <row r="7781" spans="6:6" x14ac:dyDescent="0.25">
      <c r="F7781"/>
    </row>
    <row r="7782" spans="6:6" x14ac:dyDescent="0.25">
      <c r="F7782"/>
    </row>
    <row r="7783" spans="6:6" x14ac:dyDescent="0.25">
      <c r="F7783"/>
    </row>
    <row r="7784" spans="6:6" x14ac:dyDescent="0.25">
      <c r="F7784"/>
    </row>
    <row r="7785" spans="6:6" x14ac:dyDescent="0.25">
      <c r="F7785"/>
    </row>
    <row r="7786" spans="6:6" x14ac:dyDescent="0.25">
      <c r="F7786"/>
    </row>
    <row r="7787" spans="6:6" x14ac:dyDescent="0.25">
      <c r="F7787"/>
    </row>
    <row r="7788" spans="6:6" x14ac:dyDescent="0.25">
      <c r="F7788"/>
    </row>
    <row r="7789" spans="6:6" x14ac:dyDescent="0.25">
      <c r="F7789"/>
    </row>
    <row r="7790" spans="6:6" x14ac:dyDescent="0.25">
      <c r="F7790"/>
    </row>
    <row r="7791" spans="6:6" x14ac:dyDescent="0.25">
      <c r="F7791"/>
    </row>
    <row r="7792" spans="6:6" x14ac:dyDescent="0.25">
      <c r="F7792"/>
    </row>
    <row r="7793" spans="6:6" x14ac:dyDescent="0.25">
      <c r="F7793"/>
    </row>
    <row r="7794" spans="6:6" x14ac:dyDescent="0.25">
      <c r="F7794"/>
    </row>
    <row r="7795" spans="6:6" x14ac:dyDescent="0.25">
      <c r="F7795"/>
    </row>
    <row r="7796" spans="6:6" x14ac:dyDescent="0.25">
      <c r="F7796"/>
    </row>
    <row r="7797" spans="6:6" x14ac:dyDescent="0.25">
      <c r="F7797"/>
    </row>
    <row r="7798" spans="6:6" x14ac:dyDescent="0.25">
      <c r="F7798"/>
    </row>
    <row r="7799" spans="6:6" x14ac:dyDescent="0.25">
      <c r="F7799"/>
    </row>
    <row r="7800" spans="6:6" x14ac:dyDescent="0.25">
      <c r="F7800"/>
    </row>
    <row r="7801" spans="6:6" x14ac:dyDescent="0.25">
      <c r="F7801"/>
    </row>
    <row r="7802" spans="6:6" x14ac:dyDescent="0.25">
      <c r="F7802"/>
    </row>
    <row r="7803" spans="6:6" x14ac:dyDescent="0.25">
      <c r="F7803"/>
    </row>
    <row r="7804" spans="6:6" x14ac:dyDescent="0.25">
      <c r="F7804"/>
    </row>
    <row r="7805" spans="6:6" x14ac:dyDescent="0.25">
      <c r="F7805"/>
    </row>
    <row r="7806" spans="6:6" x14ac:dyDescent="0.25">
      <c r="F7806"/>
    </row>
    <row r="7807" spans="6:6" x14ac:dyDescent="0.25">
      <c r="F7807"/>
    </row>
    <row r="7808" spans="6:6" x14ac:dyDescent="0.25">
      <c r="F7808"/>
    </row>
    <row r="7809" spans="6:6" x14ac:dyDescent="0.25">
      <c r="F7809"/>
    </row>
    <row r="7810" spans="6:6" x14ac:dyDescent="0.25">
      <c r="F7810"/>
    </row>
    <row r="7811" spans="6:6" x14ac:dyDescent="0.25">
      <c r="F7811"/>
    </row>
    <row r="7812" spans="6:6" x14ac:dyDescent="0.25">
      <c r="F7812"/>
    </row>
    <row r="7813" spans="6:6" x14ac:dyDescent="0.25">
      <c r="F7813"/>
    </row>
    <row r="7814" spans="6:6" x14ac:dyDescent="0.25">
      <c r="F7814"/>
    </row>
    <row r="7815" spans="6:6" x14ac:dyDescent="0.25">
      <c r="F7815"/>
    </row>
    <row r="7816" spans="6:6" x14ac:dyDescent="0.25">
      <c r="F7816"/>
    </row>
    <row r="7817" spans="6:6" x14ac:dyDescent="0.25">
      <c r="F7817"/>
    </row>
    <row r="7818" spans="6:6" x14ac:dyDescent="0.25">
      <c r="F7818"/>
    </row>
    <row r="7819" spans="6:6" x14ac:dyDescent="0.25">
      <c r="F7819"/>
    </row>
    <row r="7820" spans="6:6" x14ac:dyDescent="0.25">
      <c r="F7820"/>
    </row>
    <row r="7821" spans="6:6" x14ac:dyDescent="0.25">
      <c r="F7821"/>
    </row>
    <row r="7822" spans="6:6" x14ac:dyDescent="0.25">
      <c r="F7822"/>
    </row>
    <row r="7823" spans="6:6" x14ac:dyDescent="0.25">
      <c r="F7823"/>
    </row>
    <row r="7824" spans="6:6" x14ac:dyDescent="0.25">
      <c r="F7824"/>
    </row>
    <row r="7825" spans="6:6" x14ac:dyDescent="0.25">
      <c r="F7825"/>
    </row>
    <row r="7826" spans="6:6" x14ac:dyDescent="0.25">
      <c r="F7826"/>
    </row>
    <row r="7827" spans="6:6" x14ac:dyDescent="0.25">
      <c r="F7827"/>
    </row>
    <row r="7828" spans="6:6" x14ac:dyDescent="0.25">
      <c r="F7828"/>
    </row>
    <row r="7829" spans="6:6" x14ac:dyDescent="0.25">
      <c r="F7829"/>
    </row>
    <row r="7830" spans="6:6" x14ac:dyDescent="0.25">
      <c r="F7830"/>
    </row>
    <row r="7831" spans="6:6" x14ac:dyDescent="0.25">
      <c r="F7831"/>
    </row>
    <row r="7832" spans="6:6" x14ac:dyDescent="0.25">
      <c r="F7832"/>
    </row>
    <row r="7833" spans="6:6" x14ac:dyDescent="0.25">
      <c r="F7833"/>
    </row>
    <row r="7834" spans="6:6" x14ac:dyDescent="0.25">
      <c r="F7834"/>
    </row>
    <row r="7835" spans="6:6" x14ac:dyDescent="0.25">
      <c r="F7835"/>
    </row>
    <row r="7836" spans="6:6" x14ac:dyDescent="0.25">
      <c r="F7836"/>
    </row>
    <row r="7837" spans="6:6" x14ac:dyDescent="0.25">
      <c r="F7837"/>
    </row>
    <row r="7838" spans="6:6" x14ac:dyDescent="0.25">
      <c r="F7838"/>
    </row>
    <row r="7839" spans="6:6" x14ac:dyDescent="0.25">
      <c r="F7839"/>
    </row>
    <row r="7840" spans="6:6" x14ac:dyDescent="0.25">
      <c r="F7840"/>
    </row>
    <row r="7841" spans="6:6" x14ac:dyDescent="0.25">
      <c r="F7841"/>
    </row>
    <row r="7842" spans="6:6" x14ac:dyDescent="0.25">
      <c r="F7842"/>
    </row>
    <row r="7843" spans="6:6" x14ac:dyDescent="0.25">
      <c r="F7843"/>
    </row>
    <row r="7844" spans="6:6" x14ac:dyDescent="0.25">
      <c r="F7844"/>
    </row>
    <row r="7845" spans="6:6" x14ac:dyDescent="0.25">
      <c r="F7845"/>
    </row>
    <row r="7846" spans="6:6" x14ac:dyDescent="0.25">
      <c r="F7846"/>
    </row>
    <row r="7847" spans="6:6" x14ac:dyDescent="0.25">
      <c r="F7847"/>
    </row>
    <row r="7848" spans="6:6" x14ac:dyDescent="0.25">
      <c r="F7848"/>
    </row>
    <row r="7849" spans="6:6" x14ac:dyDescent="0.25">
      <c r="F7849"/>
    </row>
    <row r="7850" spans="6:6" x14ac:dyDescent="0.25">
      <c r="F7850"/>
    </row>
    <row r="7851" spans="6:6" x14ac:dyDescent="0.25">
      <c r="F7851"/>
    </row>
    <row r="7852" spans="6:6" x14ac:dyDescent="0.25">
      <c r="F7852"/>
    </row>
    <row r="7853" spans="6:6" x14ac:dyDescent="0.25">
      <c r="F7853"/>
    </row>
    <row r="7854" spans="6:6" x14ac:dyDescent="0.25">
      <c r="F7854"/>
    </row>
    <row r="7855" spans="6:6" x14ac:dyDescent="0.25">
      <c r="F7855"/>
    </row>
    <row r="7856" spans="6:6" x14ac:dyDescent="0.25">
      <c r="F7856"/>
    </row>
    <row r="7857" spans="6:6" x14ac:dyDescent="0.25">
      <c r="F7857"/>
    </row>
    <row r="7858" spans="6:6" x14ac:dyDescent="0.25">
      <c r="F7858"/>
    </row>
    <row r="7859" spans="6:6" x14ac:dyDescent="0.25">
      <c r="F7859"/>
    </row>
    <row r="7860" spans="6:6" x14ac:dyDescent="0.25">
      <c r="F7860"/>
    </row>
    <row r="7861" spans="6:6" x14ac:dyDescent="0.25">
      <c r="F7861"/>
    </row>
    <row r="7862" spans="6:6" x14ac:dyDescent="0.25">
      <c r="F7862"/>
    </row>
    <row r="7863" spans="6:6" x14ac:dyDescent="0.25">
      <c r="F7863"/>
    </row>
    <row r="7864" spans="6:6" x14ac:dyDescent="0.25">
      <c r="F7864"/>
    </row>
    <row r="7865" spans="6:6" x14ac:dyDescent="0.25">
      <c r="F7865"/>
    </row>
    <row r="7866" spans="6:6" x14ac:dyDescent="0.25">
      <c r="F7866"/>
    </row>
    <row r="7867" spans="6:6" x14ac:dyDescent="0.25">
      <c r="F7867"/>
    </row>
    <row r="7868" spans="6:6" x14ac:dyDescent="0.25">
      <c r="F7868"/>
    </row>
    <row r="7869" spans="6:6" x14ac:dyDescent="0.25">
      <c r="F7869"/>
    </row>
    <row r="7870" spans="6:6" x14ac:dyDescent="0.25">
      <c r="F7870"/>
    </row>
    <row r="7871" spans="6:6" x14ac:dyDescent="0.25">
      <c r="F7871"/>
    </row>
    <row r="7872" spans="6:6" x14ac:dyDescent="0.25">
      <c r="F7872"/>
    </row>
    <row r="7873" spans="6:6" x14ac:dyDescent="0.25">
      <c r="F7873"/>
    </row>
    <row r="7874" spans="6:6" x14ac:dyDescent="0.25">
      <c r="F7874"/>
    </row>
    <row r="7875" spans="6:6" x14ac:dyDescent="0.25">
      <c r="F7875"/>
    </row>
    <row r="7876" spans="6:6" x14ac:dyDescent="0.25">
      <c r="F7876"/>
    </row>
    <row r="7877" spans="6:6" x14ac:dyDescent="0.25">
      <c r="F7877"/>
    </row>
    <row r="7878" spans="6:6" x14ac:dyDescent="0.25">
      <c r="F7878"/>
    </row>
    <row r="7879" spans="6:6" x14ac:dyDescent="0.25">
      <c r="F7879"/>
    </row>
    <row r="7880" spans="6:6" x14ac:dyDescent="0.25">
      <c r="F7880"/>
    </row>
    <row r="7881" spans="6:6" x14ac:dyDescent="0.25">
      <c r="F7881"/>
    </row>
    <row r="7882" spans="6:6" x14ac:dyDescent="0.25">
      <c r="F7882"/>
    </row>
    <row r="7883" spans="6:6" x14ac:dyDescent="0.25">
      <c r="F7883"/>
    </row>
    <row r="7884" spans="6:6" x14ac:dyDescent="0.25">
      <c r="F7884"/>
    </row>
    <row r="7885" spans="6:6" x14ac:dyDescent="0.25">
      <c r="F7885"/>
    </row>
    <row r="7886" spans="6:6" x14ac:dyDescent="0.25">
      <c r="F7886"/>
    </row>
    <row r="7887" spans="6:6" x14ac:dyDescent="0.25">
      <c r="F7887"/>
    </row>
    <row r="7888" spans="6:6" x14ac:dyDescent="0.25">
      <c r="F7888"/>
    </row>
    <row r="7889" spans="6:6" x14ac:dyDescent="0.25">
      <c r="F7889"/>
    </row>
    <row r="7890" spans="6:6" x14ac:dyDescent="0.25">
      <c r="F7890"/>
    </row>
    <row r="7891" spans="6:6" x14ac:dyDescent="0.25">
      <c r="F7891"/>
    </row>
    <row r="7892" spans="6:6" x14ac:dyDescent="0.25">
      <c r="F7892"/>
    </row>
    <row r="7893" spans="6:6" x14ac:dyDescent="0.25">
      <c r="F7893"/>
    </row>
    <row r="7894" spans="6:6" x14ac:dyDescent="0.25">
      <c r="F7894"/>
    </row>
    <row r="7895" spans="6:6" x14ac:dyDescent="0.25">
      <c r="F7895"/>
    </row>
    <row r="7896" spans="6:6" x14ac:dyDescent="0.25">
      <c r="F7896"/>
    </row>
    <row r="7897" spans="6:6" x14ac:dyDescent="0.25">
      <c r="F7897"/>
    </row>
    <row r="7898" spans="6:6" x14ac:dyDescent="0.25">
      <c r="F7898"/>
    </row>
    <row r="7899" spans="6:6" x14ac:dyDescent="0.25">
      <c r="F7899"/>
    </row>
    <row r="7900" spans="6:6" x14ac:dyDescent="0.25">
      <c r="F7900"/>
    </row>
    <row r="7901" spans="6:6" x14ac:dyDescent="0.25">
      <c r="F7901"/>
    </row>
    <row r="7902" spans="6:6" x14ac:dyDescent="0.25">
      <c r="F7902"/>
    </row>
    <row r="7903" spans="6:6" x14ac:dyDescent="0.25">
      <c r="F7903"/>
    </row>
    <row r="7904" spans="6:6" x14ac:dyDescent="0.25">
      <c r="F7904"/>
    </row>
    <row r="7905" spans="6:6" x14ac:dyDescent="0.25">
      <c r="F7905"/>
    </row>
    <row r="7906" spans="6:6" x14ac:dyDescent="0.25">
      <c r="F7906"/>
    </row>
    <row r="7907" spans="6:6" x14ac:dyDescent="0.25">
      <c r="F7907"/>
    </row>
    <row r="7908" spans="6:6" x14ac:dyDescent="0.25">
      <c r="F7908"/>
    </row>
    <row r="7909" spans="6:6" x14ac:dyDescent="0.25">
      <c r="F7909"/>
    </row>
    <row r="7910" spans="6:6" x14ac:dyDescent="0.25">
      <c r="F7910"/>
    </row>
    <row r="7911" spans="6:6" x14ac:dyDescent="0.25">
      <c r="F7911"/>
    </row>
    <row r="7912" spans="6:6" x14ac:dyDescent="0.25">
      <c r="F7912"/>
    </row>
    <row r="7913" spans="6:6" x14ac:dyDescent="0.25">
      <c r="F7913"/>
    </row>
    <row r="7914" spans="6:6" x14ac:dyDescent="0.25">
      <c r="F7914"/>
    </row>
    <row r="7915" spans="6:6" x14ac:dyDescent="0.25">
      <c r="F7915"/>
    </row>
    <row r="7916" spans="6:6" x14ac:dyDescent="0.25">
      <c r="F7916"/>
    </row>
    <row r="7917" spans="6:6" x14ac:dyDescent="0.25">
      <c r="F7917"/>
    </row>
    <row r="7918" spans="6:6" x14ac:dyDescent="0.25">
      <c r="F7918"/>
    </row>
    <row r="7919" spans="6:6" x14ac:dyDescent="0.25">
      <c r="F7919"/>
    </row>
    <row r="7920" spans="6:6" x14ac:dyDescent="0.25">
      <c r="F7920"/>
    </row>
    <row r="7921" spans="6:6" x14ac:dyDescent="0.25">
      <c r="F7921"/>
    </row>
    <row r="7922" spans="6:6" x14ac:dyDescent="0.25">
      <c r="F7922"/>
    </row>
    <row r="7923" spans="6:6" x14ac:dyDescent="0.25">
      <c r="F7923"/>
    </row>
    <row r="7924" spans="6:6" x14ac:dyDescent="0.25">
      <c r="F7924"/>
    </row>
    <row r="7925" spans="6:6" x14ac:dyDescent="0.25">
      <c r="F7925"/>
    </row>
    <row r="7926" spans="6:6" x14ac:dyDescent="0.25">
      <c r="F7926"/>
    </row>
    <row r="7927" spans="6:6" x14ac:dyDescent="0.25">
      <c r="F7927"/>
    </row>
    <row r="7928" spans="6:6" x14ac:dyDescent="0.25">
      <c r="F7928"/>
    </row>
    <row r="7929" spans="6:6" x14ac:dyDescent="0.25">
      <c r="F7929"/>
    </row>
    <row r="7930" spans="6:6" x14ac:dyDescent="0.25">
      <c r="F7930"/>
    </row>
    <row r="7931" spans="6:6" x14ac:dyDescent="0.25">
      <c r="F7931"/>
    </row>
    <row r="7932" spans="6:6" x14ac:dyDescent="0.25">
      <c r="F7932"/>
    </row>
    <row r="7933" spans="6:6" x14ac:dyDescent="0.25">
      <c r="F7933"/>
    </row>
    <row r="7934" spans="6:6" x14ac:dyDescent="0.25">
      <c r="F7934"/>
    </row>
    <row r="7935" spans="6:6" x14ac:dyDescent="0.25">
      <c r="F7935"/>
    </row>
    <row r="7936" spans="6:6" x14ac:dyDescent="0.25">
      <c r="F7936"/>
    </row>
    <row r="7937" spans="6:6" x14ac:dyDescent="0.25">
      <c r="F7937"/>
    </row>
    <row r="7938" spans="6:6" x14ac:dyDescent="0.25">
      <c r="F7938"/>
    </row>
    <row r="7939" spans="6:6" x14ac:dyDescent="0.25">
      <c r="F7939"/>
    </row>
    <row r="7940" spans="6:6" x14ac:dyDescent="0.25">
      <c r="F7940"/>
    </row>
    <row r="7941" spans="6:6" x14ac:dyDescent="0.25">
      <c r="F7941"/>
    </row>
    <row r="7942" spans="6:6" x14ac:dyDescent="0.25">
      <c r="F7942"/>
    </row>
    <row r="7943" spans="6:6" x14ac:dyDescent="0.25">
      <c r="F7943"/>
    </row>
    <row r="7944" spans="6:6" x14ac:dyDescent="0.25">
      <c r="F7944"/>
    </row>
    <row r="7945" spans="6:6" x14ac:dyDescent="0.25">
      <c r="F7945"/>
    </row>
    <row r="7946" spans="6:6" x14ac:dyDescent="0.25">
      <c r="F7946"/>
    </row>
    <row r="7947" spans="6:6" x14ac:dyDescent="0.25">
      <c r="F7947"/>
    </row>
    <row r="7948" spans="6:6" x14ac:dyDescent="0.25">
      <c r="F7948"/>
    </row>
    <row r="7949" spans="6:6" x14ac:dyDescent="0.25">
      <c r="F7949"/>
    </row>
    <row r="7950" spans="6:6" x14ac:dyDescent="0.25">
      <c r="F7950"/>
    </row>
    <row r="7951" spans="6:6" x14ac:dyDescent="0.25">
      <c r="F7951"/>
    </row>
    <row r="7952" spans="6:6" x14ac:dyDescent="0.25">
      <c r="F7952"/>
    </row>
    <row r="7953" spans="6:6" x14ac:dyDescent="0.25">
      <c r="F7953"/>
    </row>
    <row r="7954" spans="6:6" x14ac:dyDescent="0.25">
      <c r="F7954"/>
    </row>
    <row r="7955" spans="6:6" x14ac:dyDescent="0.25">
      <c r="F7955"/>
    </row>
    <row r="7956" spans="6:6" x14ac:dyDescent="0.25">
      <c r="F7956"/>
    </row>
    <row r="7957" spans="6:6" x14ac:dyDescent="0.25">
      <c r="F7957"/>
    </row>
    <row r="7958" spans="6:6" x14ac:dyDescent="0.25">
      <c r="F7958"/>
    </row>
    <row r="7959" spans="6:6" x14ac:dyDescent="0.25">
      <c r="F7959"/>
    </row>
    <row r="7960" spans="6:6" x14ac:dyDescent="0.25">
      <c r="F7960"/>
    </row>
    <row r="7961" spans="6:6" x14ac:dyDescent="0.25">
      <c r="F7961"/>
    </row>
    <row r="7962" spans="6:6" x14ac:dyDescent="0.25">
      <c r="F7962"/>
    </row>
    <row r="7963" spans="6:6" x14ac:dyDescent="0.25">
      <c r="F7963"/>
    </row>
    <row r="7964" spans="6:6" x14ac:dyDescent="0.25">
      <c r="F7964"/>
    </row>
    <row r="7965" spans="6:6" x14ac:dyDescent="0.25">
      <c r="F7965"/>
    </row>
    <row r="7966" spans="6:6" x14ac:dyDescent="0.25">
      <c r="F7966"/>
    </row>
    <row r="7967" spans="6:6" x14ac:dyDescent="0.25">
      <c r="F7967"/>
    </row>
    <row r="7968" spans="6:6" x14ac:dyDescent="0.25">
      <c r="F7968"/>
    </row>
    <row r="7969" spans="6:6" x14ac:dyDescent="0.25">
      <c r="F7969"/>
    </row>
    <row r="7970" spans="6:6" x14ac:dyDescent="0.25">
      <c r="F7970"/>
    </row>
    <row r="7971" spans="6:6" x14ac:dyDescent="0.25">
      <c r="F7971"/>
    </row>
    <row r="7972" spans="6:6" x14ac:dyDescent="0.25">
      <c r="F7972"/>
    </row>
    <row r="7973" spans="6:6" x14ac:dyDescent="0.25">
      <c r="F7973"/>
    </row>
    <row r="7974" spans="6:6" x14ac:dyDescent="0.25">
      <c r="F7974"/>
    </row>
    <row r="7975" spans="6:6" x14ac:dyDescent="0.25">
      <c r="F7975"/>
    </row>
    <row r="7976" spans="6:6" x14ac:dyDescent="0.25">
      <c r="F7976"/>
    </row>
    <row r="7977" spans="6:6" x14ac:dyDescent="0.25">
      <c r="F7977"/>
    </row>
    <row r="7978" spans="6:6" x14ac:dyDescent="0.25">
      <c r="F7978"/>
    </row>
    <row r="7979" spans="6:6" x14ac:dyDescent="0.25">
      <c r="F7979"/>
    </row>
    <row r="7980" spans="6:6" x14ac:dyDescent="0.25">
      <c r="F7980"/>
    </row>
    <row r="7981" spans="6:6" x14ac:dyDescent="0.25">
      <c r="F7981"/>
    </row>
    <row r="7982" spans="6:6" x14ac:dyDescent="0.25">
      <c r="F7982"/>
    </row>
    <row r="7983" spans="6:6" x14ac:dyDescent="0.25">
      <c r="F7983"/>
    </row>
    <row r="7984" spans="6:6" x14ac:dyDescent="0.25">
      <c r="F7984"/>
    </row>
    <row r="7985" spans="6:6" x14ac:dyDescent="0.25">
      <c r="F7985"/>
    </row>
    <row r="7986" spans="6:6" x14ac:dyDescent="0.25">
      <c r="F7986"/>
    </row>
    <row r="7987" spans="6:6" x14ac:dyDescent="0.25">
      <c r="F7987"/>
    </row>
    <row r="7988" spans="6:6" x14ac:dyDescent="0.25">
      <c r="F7988"/>
    </row>
    <row r="7989" spans="6:6" x14ac:dyDescent="0.25">
      <c r="F7989"/>
    </row>
    <row r="7990" spans="6:6" x14ac:dyDescent="0.25">
      <c r="F7990"/>
    </row>
    <row r="7991" spans="6:6" x14ac:dyDescent="0.25">
      <c r="F7991"/>
    </row>
    <row r="7992" spans="6:6" x14ac:dyDescent="0.25">
      <c r="F7992"/>
    </row>
    <row r="7993" spans="6:6" x14ac:dyDescent="0.25">
      <c r="F7993"/>
    </row>
    <row r="7994" spans="6:6" x14ac:dyDescent="0.25">
      <c r="F7994"/>
    </row>
    <row r="7995" spans="6:6" x14ac:dyDescent="0.25">
      <c r="F7995"/>
    </row>
    <row r="7996" spans="6:6" x14ac:dyDescent="0.25">
      <c r="F7996"/>
    </row>
    <row r="7997" spans="6:6" x14ac:dyDescent="0.25">
      <c r="F7997"/>
    </row>
    <row r="7998" spans="6:6" x14ac:dyDescent="0.25">
      <c r="F7998"/>
    </row>
    <row r="7999" spans="6:6" x14ac:dyDescent="0.25">
      <c r="F7999"/>
    </row>
    <row r="8000" spans="6:6" x14ac:dyDescent="0.25">
      <c r="F8000"/>
    </row>
    <row r="8001" spans="6:6" x14ac:dyDescent="0.25">
      <c r="F8001"/>
    </row>
    <row r="8002" spans="6:6" x14ac:dyDescent="0.25">
      <c r="F8002"/>
    </row>
    <row r="8003" spans="6:6" x14ac:dyDescent="0.25">
      <c r="F8003"/>
    </row>
    <row r="8004" spans="6:6" x14ac:dyDescent="0.25">
      <c r="F8004"/>
    </row>
    <row r="8005" spans="6:6" x14ac:dyDescent="0.25">
      <c r="F8005"/>
    </row>
    <row r="8006" spans="6:6" x14ac:dyDescent="0.25">
      <c r="F8006"/>
    </row>
    <row r="8007" spans="6:6" x14ac:dyDescent="0.25">
      <c r="F8007"/>
    </row>
    <row r="8008" spans="6:6" x14ac:dyDescent="0.25">
      <c r="F8008"/>
    </row>
    <row r="8009" spans="6:6" x14ac:dyDescent="0.25">
      <c r="F8009"/>
    </row>
    <row r="8010" spans="6:6" x14ac:dyDescent="0.25">
      <c r="F8010"/>
    </row>
    <row r="8011" spans="6:6" x14ac:dyDescent="0.25">
      <c r="F8011"/>
    </row>
    <row r="8012" spans="6:6" x14ac:dyDescent="0.25">
      <c r="F8012"/>
    </row>
    <row r="8013" spans="6:6" x14ac:dyDescent="0.25">
      <c r="F8013"/>
    </row>
    <row r="8014" spans="6:6" x14ac:dyDescent="0.25">
      <c r="F8014"/>
    </row>
    <row r="8015" spans="6:6" x14ac:dyDescent="0.25">
      <c r="F8015"/>
    </row>
    <row r="8016" spans="6:6" x14ac:dyDescent="0.25">
      <c r="F8016"/>
    </row>
    <row r="8017" spans="6:6" x14ac:dyDescent="0.25">
      <c r="F8017"/>
    </row>
    <row r="8018" spans="6:6" x14ac:dyDescent="0.25">
      <c r="F8018"/>
    </row>
    <row r="8019" spans="6:6" x14ac:dyDescent="0.25">
      <c r="F8019"/>
    </row>
    <row r="8020" spans="6:6" x14ac:dyDescent="0.25">
      <c r="F8020"/>
    </row>
    <row r="8021" spans="6:6" x14ac:dyDescent="0.25">
      <c r="F8021"/>
    </row>
    <row r="8022" spans="6:6" x14ac:dyDescent="0.25">
      <c r="F8022"/>
    </row>
    <row r="8023" spans="6:6" x14ac:dyDescent="0.25">
      <c r="F8023"/>
    </row>
    <row r="8024" spans="6:6" x14ac:dyDescent="0.25">
      <c r="F8024"/>
    </row>
    <row r="8025" spans="6:6" x14ac:dyDescent="0.25">
      <c r="F8025"/>
    </row>
    <row r="8026" spans="6:6" x14ac:dyDescent="0.25">
      <c r="F8026"/>
    </row>
    <row r="8027" spans="6:6" x14ac:dyDescent="0.25">
      <c r="F8027"/>
    </row>
    <row r="8028" spans="6:6" x14ac:dyDescent="0.25">
      <c r="F8028"/>
    </row>
    <row r="8029" spans="6:6" x14ac:dyDescent="0.25">
      <c r="F8029"/>
    </row>
    <row r="8030" spans="6:6" x14ac:dyDescent="0.25">
      <c r="F8030"/>
    </row>
    <row r="8031" spans="6:6" x14ac:dyDescent="0.25">
      <c r="F8031"/>
    </row>
    <row r="8032" spans="6:6" x14ac:dyDescent="0.25">
      <c r="F8032"/>
    </row>
    <row r="8033" spans="6:6" x14ac:dyDescent="0.25">
      <c r="F8033"/>
    </row>
    <row r="8034" spans="6:6" x14ac:dyDescent="0.25">
      <c r="F8034"/>
    </row>
    <row r="8035" spans="6:6" x14ac:dyDescent="0.25">
      <c r="F8035"/>
    </row>
    <row r="8036" spans="6:6" x14ac:dyDescent="0.25">
      <c r="F8036"/>
    </row>
    <row r="8037" spans="6:6" x14ac:dyDescent="0.25">
      <c r="F8037"/>
    </row>
    <row r="8038" spans="6:6" x14ac:dyDescent="0.25">
      <c r="F8038"/>
    </row>
    <row r="8039" spans="6:6" x14ac:dyDescent="0.25">
      <c r="F8039"/>
    </row>
    <row r="8040" spans="6:6" x14ac:dyDescent="0.25">
      <c r="F8040"/>
    </row>
    <row r="8041" spans="6:6" x14ac:dyDescent="0.25">
      <c r="F8041"/>
    </row>
    <row r="8042" spans="6:6" x14ac:dyDescent="0.25">
      <c r="F8042"/>
    </row>
    <row r="8043" spans="6:6" x14ac:dyDescent="0.25">
      <c r="F8043"/>
    </row>
    <row r="8044" spans="6:6" x14ac:dyDescent="0.25">
      <c r="F8044"/>
    </row>
    <row r="8045" spans="6:6" x14ac:dyDescent="0.25">
      <c r="F8045"/>
    </row>
    <row r="8046" spans="6:6" x14ac:dyDescent="0.25">
      <c r="F8046"/>
    </row>
    <row r="8047" spans="6:6" x14ac:dyDescent="0.25">
      <c r="F8047"/>
    </row>
    <row r="8048" spans="6:6" x14ac:dyDescent="0.25">
      <c r="F8048"/>
    </row>
    <row r="8049" spans="6:6" x14ac:dyDescent="0.25">
      <c r="F8049"/>
    </row>
    <row r="8050" spans="6:6" x14ac:dyDescent="0.25">
      <c r="F8050"/>
    </row>
    <row r="8051" spans="6:6" x14ac:dyDescent="0.25">
      <c r="F8051"/>
    </row>
    <row r="8052" spans="6:6" x14ac:dyDescent="0.25">
      <c r="F8052"/>
    </row>
    <row r="8053" spans="6:6" x14ac:dyDescent="0.25">
      <c r="F8053"/>
    </row>
    <row r="8054" spans="6:6" x14ac:dyDescent="0.25">
      <c r="F8054"/>
    </row>
    <row r="8055" spans="6:6" x14ac:dyDescent="0.25">
      <c r="F8055"/>
    </row>
    <row r="8056" spans="6:6" x14ac:dyDescent="0.25">
      <c r="F8056"/>
    </row>
    <row r="8057" spans="6:6" x14ac:dyDescent="0.25">
      <c r="F8057"/>
    </row>
    <row r="8058" spans="6:6" x14ac:dyDescent="0.25">
      <c r="F8058"/>
    </row>
    <row r="8059" spans="6:6" x14ac:dyDescent="0.25">
      <c r="F8059"/>
    </row>
    <row r="8060" spans="6:6" x14ac:dyDescent="0.25">
      <c r="F8060"/>
    </row>
    <row r="8061" spans="6:6" x14ac:dyDescent="0.25">
      <c r="F8061"/>
    </row>
    <row r="8062" spans="6:6" x14ac:dyDescent="0.25">
      <c r="F8062"/>
    </row>
    <row r="8063" spans="6:6" x14ac:dyDescent="0.25">
      <c r="F8063"/>
    </row>
    <row r="8064" spans="6:6" x14ac:dyDescent="0.25">
      <c r="F8064"/>
    </row>
    <row r="8065" spans="6:6" x14ac:dyDescent="0.25">
      <c r="F8065"/>
    </row>
    <row r="8066" spans="6:6" x14ac:dyDescent="0.25">
      <c r="F8066"/>
    </row>
    <row r="8067" spans="6:6" x14ac:dyDescent="0.25">
      <c r="F8067"/>
    </row>
    <row r="8068" spans="6:6" x14ac:dyDescent="0.25">
      <c r="F8068"/>
    </row>
    <row r="8069" spans="6:6" x14ac:dyDescent="0.25">
      <c r="F8069"/>
    </row>
    <row r="8070" spans="6:6" x14ac:dyDescent="0.25">
      <c r="F8070"/>
    </row>
    <row r="8071" spans="6:6" x14ac:dyDescent="0.25">
      <c r="F8071"/>
    </row>
    <row r="8072" spans="6:6" x14ac:dyDescent="0.25">
      <c r="F8072"/>
    </row>
    <row r="8073" spans="6:6" x14ac:dyDescent="0.25">
      <c r="F8073"/>
    </row>
    <row r="8074" spans="6:6" x14ac:dyDescent="0.25">
      <c r="F8074"/>
    </row>
    <row r="8075" spans="6:6" x14ac:dyDescent="0.25">
      <c r="F8075"/>
    </row>
    <row r="8076" spans="6:6" x14ac:dyDescent="0.25">
      <c r="F8076"/>
    </row>
    <row r="8077" spans="6:6" x14ac:dyDescent="0.25">
      <c r="F8077"/>
    </row>
    <row r="8078" spans="6:6" x14ac:dyDescent="0.25">
      <c r="F8078"/>
    </row>
    <row r="8079" spans="6:6" x14ac:dyDescent="0.25">
      <c r="F8079"/>
    </row>
    <row r="8080" spans="6:6" x14ac:dyDescent="0.25">
      <c r="F8080"/>
    </row>
    <row r="8081" spans="6:6" x14ac:dyDescent="0.25">
      <c r="F8081"/>
    </row>
    <row r="8082" spans="6:6" x14ac:dyDescent="0.25">
      <c r="F8082"/>
    </row>
    <row r="8083" spans="6:6" x14ac:dyDescent="0.25">
      <c r="F8083"/>
    </row>
    <row r="8084" spans="6:6" x14ac:dyDescent="0.25">
      <c r="F8084"/>
    </row>
    <row r="8085" spans="6:6" x14ac:dyDescent="0.25">
      <c r="F8085"/>
    </row>
    <row r="8086" spans="6:6" x14ac:dyDescent="0.25">
      <c r="F8086"/>
    </row>
    <row r="8087" spans="6:6" x14ac:dyDescent="0.25">
      <c r="F8087"/>
    </row>
    <row r="8088" spans="6:6" x14ac:dyDescent="0.25">
      <c r="F8088"/>
    </row>
    <row r="8089" spans="6:6" x14ac:dyDescent="0.25">
      <c r="F8089"/>
    </row>
    <row r="8090" spans="6:6" x14ac:dyDescent="0.25">
      <c r="F8090"/>
    </row>
    <row r="8091" spans="6:6" x14ac:dyDescent="0.25">
      <c r="F8091"/>
    </row>
    <row r="8092" spans="6:6" x14ac:dyDescent="0.25">
      <c r="F8092"/>
    </row>
    <row r="8093" spans="6:6" x14ac:dyDescent="0.25">
      <c r="F8093"/>
    </row>
    <row r="8094" spans="6:6" x14ac:dyDescent="0.25">
      <c r="F8094"/>
    </row>
    <row r="8095" spans="6:6" x14ac:dyDescent="0.25">
      <c r="F8095"/>
    </row>
    <row r="8096" spans="6:6" x14ac:dyDescent="0.25">
      <c r="F8096"/>
    </row>
    <row r="8097" spans="6:6" x14ac:dyDescent="0.25">
      <c r="F8097"/>
    </row>
    <row r="8098" spans="6:6" x14ac:dyDescent="0.25">
      <c r="F8098"/>
    </row>
    <row r="8099" spans="6:6" x14ac:dyDescent="0.25">
      <c r="F8099"/>
    </row>
    <row r="8100" spans="6:6" x14ac:dyDescent="0.25">
      <c r="F8100"/>
    </row>
    <row r="8101" spans="6:6" x14ac:dyDescent="0.25">
      <c r="F8101"/>
    </row>
    <row r="8102" spans="6:6" x14ac:dyDescent="0.25">
      <c r="F8102"/>
    </row>
    <row r="8103" spans="6:6" x14ac:dyDescent="0.25">
      <c r="F8103"/>
    </row>
    <row r="8104" spans="6:6" x14ac:dyDescent="0.25">
      <c r="F8104"/>
    </row>
    <row r="8105" spans="6:6" x14ac:dyDescent="0.25">
      <c r="F8105"/>
    </row>
    <row r="8106" spans="6:6" x14ac:dyDescent="0.25">
      <c r="F8106"/>
    </row>
    <row r="8107" spans="6:6" x14ac:dyDescent="0.25">
      <c r="F8107"/>
    </row>
    <row r="8108" spans="6:6" x14ac:dyDescent="0.25">
      <c r="F8108"/>
    </row>
    <row r="8109" spans="6:6" x14ac:dyDescent="0.25">
      <c r="F8109"/>
    </row>
    <row r="8110" spans="6:6" x14ac:dyDescent="0.25">
      <c r="F8110"/>
    </row>
    <row r="8111" spans="6:6" x14ac:dyDescent="0.25">
      <c r="F8111"/>
    </row>
    <row r="8112" spans="6:6" x14ac:dyDescent="0.25">
      <c r="F8112"/>
    </row>
    <row r="8113" spans="6:6" x14ac:dyDescent="0.25">
      <c r="F8113"/>
    </row>
    <row r="8114" spans="6:6" x14ac:dyDescent="0.25">
      <c r="F8114"/>
    </row>
    <row r="8115" spans="6:6" x14ac:dyDescent="0.25">
      <c r="F8115"/>
    </row>
    <row r="8116" spans="6:6" x14ac:dyDescent="0.25">
      <c r="F8116"/>
    </row>
    <row r="8117" spans="6:6" x14ac:dyDescent="0.25">
      <c r="F8117"/>
    </row>
    <row r="8118" spans="6:6" x14ac:dyDescent="0.25">
      <c r="F8118"/>
    </row>
    <row r="8119" spans="6:6" x14ac:dyDescent="0.25">
      <c r="F8119"/>
    </row>
    <row r="8120" spans="6:6" x14ac:dyDescent="0.25">
      <c r="F8120"/>
    </row>
    <row r="8121" spans="6:6" x14ac:dyDescent="0.25">
      <c r="F8121"/>
    </row>
    <row r="8122" spans="6:6" x14ac:dyDescent="0.25">
      <c r="F8122"/>
    </row>
    <row r="8123" spans="6:6" x14ac:dyDescent="0.25">
      <c r="F8123"/>
    </row>
    <row r="8124" spans="6:6" x14ac:dyDescent="0.25">
      <c r="F8124"/>
    </row>
    <row r="8125" spans="6:6" x14ac:dyDescent="0.25">
      <c r="F8125"/>
    </row>
    <row r="8126" spans="6:6" x14ac:dyDescent="0.25">
      <c r="F8126"/>
    </row>
    <row r="8127" spans="6:6" x14ac:dyDescent="0.25">
      <c r="F8127"/>
    </row>
    <row r="8128" spans="6:6" x14ac:dyDescent="0.25">
      <c r="F8128"/>
    </row>
    <row r="8129" spans="6:6" x14ac:dyDescent="0.25">
      <c r="F8129"/>
    </row>
    <row r="8130" spans="6:6" x14ac:dyDescent="0.25">
      <c r="F8130"/>
    </row>
    <row r="8131" spans="6:6" x14ac:dyDescent="0.25">
      <c r="F8131"/>
    </row>
    <row r="8132" spans="6:6" x14ac:dyDescent="0.25">
      <c r="F8132"/>
    </row>
    <row r="8133" spans="6:6" x14ac:dyDescent="0.25">
      <c r="F8133"/>
    </row>
    <row r="8134" spans="6:6" x14ac:dyDescent="0.25">
      <c r="F8134"/>
    </row>
    <row r="8135" spans="6:6" x14ac:dyDescent="0.25">
      <c r="F8135"/>
    </row>
    <row r="8136" spans="6:6" x14ac:dyDescent="0.25">
      <c r="F8136"/>
    </row>
    <row r="8137" spans="6:6" x14ac:dyDescent="0.25">
      <c r="F8137"/>
    </row>
    <row r="8138" spans="6:6" x14ac:dyDescent="0.25">
      <c r="F8138"/>
    </row>
    <row r="8139" spans="6:6" x14ac:dyDescent="0.25">
      <c r="F8139"/>
    </row>
    <row r="8140" spans="6:6" x14ac:dyDescent="0.25">
      <c r="F8140"/>
    </row>
    <row r="8141" spans="6:6" x14ac:dyDescent="0.25">
      <c r="F8141"/>
    </row>
    <row r="8142" spans="6:6" x14ac:dyDescent="0.25">
      <c r="F8142"/>
    </row>
    <row r="8143" spans="6:6" x14ac:dyDescent="0.25">
      <c r="F8143"/>
    </row>
    <row r="8144" spans="6:6" x14ac:dyDescent="0.25">
      <c r="F8144"/>
    </row>
    <row r="8145" spans="6:6" x14ac:dyDescent="0.25">
      <c r="F8145"/>
    </row>
    <row r="8146" spans="6:6" x14ac:dyDescent="0.25">
      <c r="F8146"/>
    </row>
    <row r="8147" spans="6:6" x14ac:dyDescent="0.25">
      <c r="F8147"/>
    </row>
    <row r="8148" spans="6:6" x14ac:dyDescent="0.25">
      <c r="F8148"/>
    </row>
    <row r="8149" spans="6:6" x14ac:dyDescent="0.25">
      <c r="F8149"/>
    </row>
    <row r="8150" spans="6:6" x14ac:dyDescent="0.25">
      <c r="F8150"/>
    </row>
    <row r="8151" spans="6:6" x14ac:dyDescent="0.25">
      <c r="F8151"/>
    </row>
    <row r="8152" spans="6:6" x14ac:dyDescent="0.25">
      <c r="F8152"/>
    </row>
    <row r="8153" spans="6:6" x14ac:dyDescent="0.25">
      <c r="F8153"/>
    </row>
    <row r="8154" spans="6:6" x14ac:dyDescent="0.25">
      <c r="F8154"/>
    </row>
    <row r="8155" spans="6:6" x14ac:dyDescent="0.25">
      <c r="F8155"/>
    </row>
    <row r="8156" spans="6:6" x14ac:dyDescent="0.25">
      <c r="F8156"/>
    </row>
    <row r="8157" spans="6:6" x14ac:dyDescent="0.25">
      <c r="F8157"/>
    </row>
    <row r="8158" spans="6:6" x14ac:dyDescent="0.25">
      <c r="F8158"/>
    </row>
    <row r="8159" spans="6:6" x14ac:dyDescent="0.25">
      <c r="F8159"/>
    </row>
    <row r="8160" spans="6:6" x14ac:dyDescent="0.25">
      <c r="F8160"/>
    </row>
    <row r="8161" spans="6:6" x14ac:dyDescent="0.25">
      <c r="F8161"/>
    </row>
    <row r="8162" spans="6:6" x14ac:dyDescent="0.25">
      <c r="F8162"/>
    </row>
    <row r="8163" spans="6:6" x14ac:dyDescent="0.25">
      <c r="F8163"/>
    </row>
    <row r="8164" spans="6:6" x14ac:dyDescent="0.25">
      <c r="F8164"/>
    </row>
    <row r="8165" spans="6:6" x14ac:dyDescent="0.25">
      <c r="F8165"/>
    </row>
    <row r="8166" spans="6:6" x14ac:dyDescent="0.25">
      <c r="F8166"/>
    </row>
    <row r="8167" spans="6:6" x14ac:dyDescent="0.25">
      <c r="F8167"/>
    </row>
    <row r="8168" spans="6:6" x14ac:dyDescent="0.25">
      <c r="F8168"/>
    </row>
    <row r="8169" spans="6:6" x14ac:dyDescent="0.25">
      <c r="F8169"/>
    </row>
    <row r="8170" spans="6:6" x14ac:dyDescent="0.25">
      <c r="F8170"/>
    </row>
    <row r="8171" spans="6:6" x14ac:dyDescent="0.25">
      <c r="F8171"/>
    </row>
    <row r="8172" spans="6:6" x14ac:dyDescent="0.25">
      <c r="F8172"/>
    </row>
    <row r="8173" spans="6:6" x14ac:dyDescent="0.25">
      <c r="F8173"/>
    </row>
    <row r="8174" spans="6:6" x14ac:dyDescent="0.25">
      <c r="F8174"/>
    </row>
    <row r="8175" spans="6:6" x14ac:dyDescent="0.25">
      <c r="F8175"/>
    </row>
    <row r="8176" spans="6:6" x14ac:dyDescent="0.25">
      <c r="F8176"/>
    </row>
    <row r="8177" spans="6:6" x14ac:dyDescent="0.25">
      <c r="F8177"/>
    </row>
    <row r="8178" spans="6:6" x14ac:dyDescent="0.25">
      <c r="F8178"/>
    </row>
    <row r="8179" spans="6:6" x14ac:dyDescent="0.25">
      <c r="F8179"/>
    </row>
    <row r="8180" spans="6:6" x14ac:dyDescent="0.25">
      <c r="F8180"/>
    </row>
    <row r="8181" spans="6:6" x14ac:dyDescent="0.25">
      <c r="F8181"/>
    </row>
    <row r="8182" spans="6:6" x14ac:dyDescent="0.25">
      <c r="F8182"/>
    </row>
    <row r="8183" spans="6:6" x14ac:dyDescent="0.25">
      <c r="F8183"/>
    </row>
    <row r="8184" spans="6:6" x14ac:dyDescent="0.25">
      <c r="F8184"/>
    </row>
    <row r="8185" spans="6:6" x14ac:dyDescent="0.25">
      <c r="F8185"/>
    </row>
    <row r="8186" spans="6:6" x14ac:dyDescent="0.25">
      <c r="F8186"/>
    </row>
    <row r="8187" spans="6:6" x14ac:dyDescent="0.25">
      <c r="F8187"/>
    </row>
    <row r="8188" spans="6:6" x14ac:dyDescent="0.25">
      <c r="F8188"/>
    </row>
    <row r="8189" spans="6:6" x14ac:dyDescent="0.25">
      <c r="F8189"/>
    </row>
    <row r="8190" spans="6:6" x14ac:dyDescent="0.25">
      <c r="F8190"/>
    </row>
    <row r="8191" spans="6:6" x14ac:dyDescent="0.25">
      <c r="F8191"/>
    </row>
    <row r="8192" spans="6:6" x14ac:dyDescent="0.25">
      <c r="F8192"/>
    </row>
    <row r="8193" spans="6:6" x14ac:dyDescent="0.25">
      <c r="F8193"/>
    </row>
    <row r="8194" spans="6:6" x14ac:dyDescent="0.25">
      <c r="F8194"/>
    </row>
    <row r="8195" spans="6:6" x14ac:dyDescent="0.25">
      <c r="F8195"/>
    </row>
    <row r="8196" spans="6:6" x14ac:dyDescent="0.25">
      <c r="F8196"/>
    </row>
    <row r="8197" spans="6:6" x14ac:dyDescent="0.25">
      <c r="F8197"/>
    </row>
    <row r="8198" spans="6:6" x14ac:dyDescent="0.25">
      <c r="F8198"/>
    </row>
    <row r="8199" spans="6:6" x14ac:dyDescent="0.25">
      <c r="F8199"/>
    </row>
    <row r="8200" spans="6:6" x14ac:dyDescent="0.25">
      <c r="F8200"/>
    </row>
    <row r="8201" spans="6:6" x14ac:dyDescent="0.25">
      <c r="F8201"/>
    </row>
    <row r="8202" spans="6:6" x14ac:dyDescent="0.25">
      <c r="F8202"/>
    </row>
    <row r="8203" spans="6:6" x14ac:dyDescent="0.25">
      <c r="F8203"/>
    </row>
    <row r="8204" spans="6:6" x14ac:dyDescent="0.25">
      <c r="F8204"/>
    </row>
    <row r="8205" spans="6:6" x14ac:dyDescent="0.25">
      <c r="F8205"/>
    </row>
    <row r="8206" spans="6:6" x14ac:dyDescent="0.25">
      <c r="F8206"/>
    </row>
    <row r="8207" spans="6:6" x14ac:dyDescent="0.25">
      <c r="F8207"/>
    </row>
    <row r="8208" spans="6:6" x14ac:dyDescent="0.25">
      <c r="F8208"/>
    </row>
    <row r="8209" spans="6:6" x14ac:dyDescent="0.25">
      <c r="F8209"/>
    </row>
    <row r="8210" spans="6:6" x14ac:dyDescent="0.25">
      <c r="F8210"/>
    </row>
    <row r="8211" spans="6:6" x14ac:dyDescent="0.25">
      <c r="F8211"/>
    </row>
    <row r="8212" spans="6:6" x14ac:dyDescent="0.25">
      <c r="F8212"/>
    </row>
    <row r="8213" spans="6:6" x14ac:dyDescent="0.25">
      <c r="F8213"/>
    </row>
    <row r="8214" spans="6:6" x14ac:dyDescent="0.25">
      <c r="F8214"/>
    </row>
    <row r="8215" spans="6:6" x14ac:dyDescent="0.25">
      <c r="F8215"/>
    </row>
    <row r="8216" spans="6:6" x14ac:dyDescent="0.25">
      <c r="F8216"/>
    </row>
    <row r="8217" spans="6:6" x14ac:dyDescent="0.25">
      <c r="F8217"/>
    </row>
    <row r="8218" spans="6:6" x14ac:dyDescent="0.25">
      <c r="F8218"/>
    </row>
    <row r="8219" spans="6:6" x14ac:dyDescent="0.25">
      <c r="F8219"/>
    </row>
    <row r="8220" spans="6:6" x14ac:dyDescent="0.25">
      <c r="F8220"/>
    </row>
    <row r="8221" spans="6:6" x14ac:dyDescent="0.25">
      <c r="F8221"/>
    </row>
    <row r="8222" spans="6:6" x14ac:dyDescent="0.25">
      <c r="F8222"/>
    </row>
    <row r="8223" spans="6:6" x14ac:dyDescent="0.25">
      <c r="F8223"/>
    </row>
    <row r="8224" spans="6:6" x14ac:dyDescent="0.25">
      <c r="F8224"/>
    </row>
    <row r="8225" spans="6:6" x14ac:dyDescent="0.25">
      <c r="F8225"/>
    </row>
    <row r="8226" spans="6:6" x14ac:dyDescent="0.25">
      <c r="F8226"/>
    </row>
    <row r="8227" spans="6:6" x14ac:dyDescent="0.25">
      <c r="F8227"/>
    </row>
    <row r="8228" spans="6:6" x14ac:dyDescent="0.25">
      <c r="F8228"/>
    </row>
    <row r="8229" spans="6:6" x14ac:dyDescent="0.25">
      <c r="F8229"/>
    </row>
    <row r="8230" spans="6:6" x14ac:dyDescent="0.25">
      <c r="F8230"/>
    </row>
    <row r="8231" spans="6:6" x14ac:dyDescent="0.25">
      <c r="F8231"/>
    </row>
    <row r="8232" spans="6:6" x14ac:dyDescent="0.25">
      <c r="F8232"/>
    </row>
    <row r="8233" spans="6:6" x14ac:dyDescent="0.25">
      <c r="F8233"/>
    </row>
    <row r="8234" spans="6:6" x14ac:dyDescent="0.25">
      <c r="F8234"/>
    </row>
    <row r="8235" spans="6:6" x14ac:dyDescent="0.25">
      <c r="F8235"/>
    </row>
    <row r="8236" spans="6:6" x14ac:dyDescent="0.25">
      <c r="F8236"/>
    </row>
    <row r="8237" spans="6:6" x14ac:dyDescent="0.25">
      <c r="F8237"/>
    </row>
    <row r="8238" spans="6:6" x14ac:dyDescent="0.25">
      <c r="F8238"/>
    </row>
    <row r="8239" spans="6:6" x14ac:dyDescent="0.25">
      <c r="F8239"/>
    </row>
    <row r="8240" spans="6:6" x14ac:dyDescent="0.25">
      <c r="F8240"/>
    </row>
    <row r="8241" spans="6:6" x14ac:dyDescent="0.25">
      <c r="F8241"/>
    </row>
    <row r="8242" spans="6:6" x14ac:dyDescent="0.25">
      <c r="F8242"/>
    </row>
    <row r="8243" spans="6:6" x14ac:dyDescent="0.25">
      <c r="F8243"/>
    </row>
    <row r="8244" spans="6:6" x14ac:dyDescent="0.25">
      <c r="F8244"/>
    </row>
    <row r="8245" spans="6:6" x14ac:dyDescent="0.25">
      <c r="F8245"/>
    </row>
    <row r="8246" spans="6:6" x14ac:dyDescent="0.25">
      <c r="F8246"/>
    </row>
    <row r="8247" spans="6:6" x14ac:dyDescent="0.25">
      <c r="F8247"/>
    </row>
    <row r="8248" spans="6:6" x14ac:dyDescent="0.25">
      <c r="F8248"/>
    </row>
    <row r="8249" spans="6:6" x14ac:dyDescent="0.25">
      <c r="F8249"/>
    </row>
    <row r="8250" spans="6:6" x14ac:dyDescent="0.25">
      <c r="F8250"/>
    </row>
    <row r="8251" spans="6:6" x14ac:dyDescent="0.25">
      <c r="F8251"/>
    </row>
    <row r="8252" spans="6:6" x14ac:dyDescent="0.25">
      <c r="F8252"/>
    </row>
    <row r="8253" spans="6:6" x14ac:dyDescent="0.25">
      <c r="F8253"/>
    </row>
    <row r="8254" spans="6:6" x14ac:dyDescent="0.25">
      <c r="F8254"/>
    </row>
    <row r="8255" spans="6:6" x14ac:dyDescent="0.25">
      <c r="F8255"/>
    </row>
    <row r="8256" spans="6:6" x14ac:dyDescent="0.25">
      <c r="F8256"/>
    </row>
    <row r="8257" spans="6:6" x14ac:dyDescent="0.25">
      <c r="F8257"/>
    </row>
    <row r="8258" spans="6:6" x14ac:dyDescent="0.25">
      <c r="F8258"/>
    </row>
    <row r="8259" spans="6:6" x14ac:dyDescent="0.25">
      <c r="F8259"/>
    </row>
    <row r="8260" spans="6:6" x14ac:dyDescent="0.25">
      <c r="F8260"/>
    </row>
    <row r="8261" spans="6:6" x14ac:dyDescent="0.25">
      <c r="F8261"/>
    </row>
    <row r="8262" spans="6:6" x14ac:dyDescent="0.25">
      <c r="F8262"/>
    </row>
    <row r="8263" spans="6:6" x14ac:dyDescent="0.25">
      <c r="F8263"/>
    </row>
    <row r="8264" spans="6:6" x14ac:dyDescent="0.25">
      <c r="F8264"/>
    </row>
    <row r="8265" spans="6:6" x14ac:dyDescent="0.25">
      <c r="F8265"/>
    </row>
    <row r="8266" spans="6:6" x14ac:dyDescent="0.25">
      <c r="F8266"/>
    </row>
    <row r="8267" spans="6:6" x14ac:dyDescent="0.25">
      <c r="F8267"/>
    </row>
    <row r="8268" spans="6:6" x14ac:dyDescent="0.25">
      <c r="F8268"/>
    </row>
    <row r="8269" spans="6:6" x14ac:dyDescent="0.25">
      <c r="F8269"/>
    </row>
    <row r="8270" spans="6:6" x14ac:dyDescent="0.25">
      <c r="F8270"/>
    </row>
    <row r="8271" spans="6:6" x14ac:dyDescent="0.25">
      <c r="F8271"/>
    </row>
    <row r="8272" spans="6:6" x14ac:dyDescent="0.25">
      <c r="F8272"/>
    </row>
    <row r="8273" spans="6:6" x14ac:dyDescent="0.25">
      <c r="F8273"/>
    </row>
    <row r="8274" spans="6:6" x14ac:dyDescent="0.25">
      <c r="F8274"/>
    </row>
    <row r="8275" spans="6:6" x14ac:dyDescent="0.25">
      <c r="F8275"/>
    </row>
    <row r="8276" spans="6:6" x14ac:dyDescent="0.25">
      <c r="F8276"/>
    </row>
    <row r="8277" spans="6:6" x14ac:dyDescent="0.25">
      <c r="F8277"/>
    </row>
    <row r="8278" spans="6:6" x14ac:dyDescent="0.25">
      <c r="F8278"/>
    </row>
    <row r="8279" spans="6:6" x14ac:dyDescent="0.25">
      <c r="F8279"/>
    </row>
    <row r="8280" spans="6:6" x14ac:dyDescent="0.25">
      <c r="F8280"/>
    </row>
    <row r="8281" spans="6:6" x14ac:dyDescent="0.25">
      <c r="F8281"/>
    </row>
    <row r="8282" spans="6:6" x14ac:dyDescent="0.25">
      <c r="F8282"/>
    </row>
    <row r="8283" spans="6:6" x14ac:dyDescent="0.25">
      <c r="F8283"/>
    </row>
    <row r="8284" spans="6:6" x14ac:dyDescent="0.25">
      <c r="F8284"/>
    </row>
    <row r="8285" spans="6:6" x14ac:dyDescent="0.25">
      <c r="F8285"/>
    </row>
    <row r="8286" spans="6:6" x14ac:dyDescent="0.25">
      <c r="F8286"/>
    </row>
    <row r="8287" spans="6:6" x14ac:dyDescent="0.25">
      <c r="F8287"/>
    </row>
    <row r="8288" spans="6:6" x14ac:dyDescent="0.25">
      <c r="F8288"/>
    </row>
    <row r="8289" spans="6:6" x14ac:dyDescent="0.25">
      <c r="F8289"/>
    </row>
    <row r="8290" spans="6:6" x14ac:dyDescent="0.25">
      <c r="F8290"/>
    </row>
    <row r="8291" spans="6:6" x14ac:dyDescent="0.25">
      <c r="F8291"/>
    </row>
    <row r="8292" spans="6:6" x14ac:dyDescent="0.25">
      <c r="F8292"/>
    </row>
    <row r="8293" spans="6:6" x14ac:dyDescent="0.25">
      <c r="F8293"/>
    </row>
    <row r="8294" spans="6:6" x14ac:dyDescent="0.25">
      <c r="F8294"/>
    </row>
    <row r="8295" spans="6:6" x14ac:dyDescent="0.25">
      <c r="F8295"/>
    </row>
    <row r="8296" spans="6:6" x14ac:dyDescent="0.25">
      <c r="F8296"/>
    </row>
    <row r="8297" spans="6:6" x14ac:dyDescent="0.25">
      <c r="F8297"/>
    </row>
    <row r="8298" spans="6:6" x14ac:dyDescent="0.25">
      <c r="F8298"/>
    </row>
    <row r="8299" spans="6:6" x14ac:dyDescent="0.25">
      <c r="F8299"/>
    </row>
    <row r="8300" spans="6:6" x14ac:dyDescent="0.25">
      <c r="F8300"/>
    </row>
    <row r="8301" spans="6:6" x14ac:dyDescent="0.25">
      <c r="F8301"/>
    </row>
    <row r="8302" spans="6:6" x14ac:dyDescent="0.25">
      <c r="F8302"/>
    </row>
    <row r="8303" spans="6:6" x14ac:dyDescent="0.25">
      <c r="F8303"/>
    </row>
    <row r="8304" spans="6:6" x14ac:dyDescent="0.25">
      <c r="F8304"/>
    </row>
    <row r="8305" spans="6:6" x14ac:dyDescent="0.25">
      <c r="F8305"/>
    </row>
    <row r="8306" spans="6:6" x14ac:dyDescent="0.25">
      <c r="F8306"/>
    </row>
    <row r="8307" spans="6:6" x14ac:dyDescent="0.25">
      <c r="F8307"/>
    </row>
    <row r="8308" spans="6:6" x14ac:dyDescent="0.25">
      <c r="F8308"/>
    </row>
    <row r="8309" spans="6:6" x14ac:dyDescent="0.25">
      <c r="F8309"/>
    </row>
    <row r="8310" spans="6:6" x14ac:dyDescent="0.25">
      <c r="F8310"/>
    </row>
    <row r="8311" spans="6:6" x14ac:dyDescent="0.25">
      <c r="F8311"/>
    </row>
    <row r="8312" spans="6:6" x14ac:dyDescent="0.25">
      <c r="F8312"/>
    </row>
    <row r="8313" spans="6:6" x14ac:dyDescent="0.25">
      <c r="F8313"/>
    </row>
    <row r="8314" spans="6:6" x14ac:dyDescent="0.25">
      <c r="F8314"/>
    </row>
    <row r="8315" spans="6:6" x14ac:dyDescent="0.25">
      <c r="F8315"/>
    </row>
    <row r="8316" spans="6:6" x14ac:dyDescent="0.25">
      <c r="F8316"/>
    </row>
    <row r="8317" spans="6:6" x14ac:dyDescent="0.25">
      <c r="F8317"/>
    </row>
    <row r="8318" spans="6:6" x14ac:dyDescent="0.25">
      <c r="F8318"/>
    </row>
    <row r="8319" spans="6:6" x14ac:dyDescent="0.25">
      <c r="F8319"/>
    </row>
    <row r="8320" spans="6:6" x14ac:dyDescent="0.25">
      <c r="F8320"/>
    </row>
    <row r="8321" spans="6:6" x14ac:dyDescent="0.25">
      <c r="F8321"/>
    </row>
    <row r="8322" spans="6:6" x14ac:dyDescent="0.25">
      <c r="F8322"/>
    </row>
    <row r="8323" spans="6:6" x14ac:dyDescent="0.25">
      <c r="F8323"/>
    </row>
    <row r="8324" spans="6:6" x14ac:dyDescent="0.25">
      <c r="F8324"/>
    </row>
    <row r="8325" spans="6:6" x14ac:dyDescent="0.25">
      <c r="F8325"/>
    </row>
    <row r="8326" spans="6:6" x14ac:dyDescent="0.25">
      <c r="F8326"/>
    </row>
    <row r="8327" spans="6:6" x14ac:dyDescent="0.25">
      <c r="F8327"/>
    </row>
    <row r="8328" spans="6:6" x14ac:dyDescent="0.25">
      <c r="F8328"/>
    </row>
    <row r="8329" spans="6:6" x14ac:dyDescent="0.25">
      <c r="F8329"/>
    </row>
    <row r="8330" spans="6:6" x14ac:dyDescent="0.25">
      <c r="F8330"/>
    </row>
    <row r="8331" spans="6:6" x14ac:dyDescent="0.25">
      <c r="F8331"/>
    </row>
    <row r="8332" spans="6:6" x14ac:dyDescent="0.25">
      <c r="F8332"/>
    </row>
    <row r="8333" spans="6:6" x14ac:dyDescent="0.25">
      <c r="F8333"/>
    </row>
    <row r="8334" spans="6:6" x14ac:dyDescent="0.25">
      <c r="F8334"/>
    </row>
    <row r="8335" spans="6:6" x14ac:dyDescent="0.25">
      <c r="F8335"/>
    </row>
    <row r="8336" spans="6:6" x14ac:dyDescent="0.25">
      <c r="F8336"/>
    </row>
    <row r="8337" spans="6:6" x14ac:dyDescent="0.25">
      <c r="F8337"/>
    </row>
    <row r="8338" spans="6:6" x14ac:dyDescent="0.25">
      <c r="F8338"/>
    </row>
    <row r="8339" spans="6:6" x14ac:dyDescent="0.25">
      <c r="F8339"/>
    </row>
    <row r="8340" spans="6:6" x14ac:dyDescent="0.25">
      <c r="F8340"/>
    </row>
    <row r="8341" spans="6:6" x14ac:dyDescent="0.25">
      <c r="F8341"/>
    </row>
    <row r="8342" spans="6:6" x14ac:dyDescent="0.25">
      <c r="F8342"/>
    </row>
    <row r="8343" spans="6:6" x14ac:dyDescent="0.25">
      <c r="F8343"/>
    </row>
    <row r="8344" spans="6:6" x14ac:dyDescent="0.25">
      <c r="F8344"/>
    </row>
    <row r="8345" spans="6:6" x14ac:dyDescent="0.25">
      <c r="F8345"/>
    </row>
    <row r="8346" spans="6:6" x14ac:dyDescent="0.25">
      <c r="F8346"/>
    </row>
    <row r="8347" spans="6:6" x14ac:dyDescent="0.25">
      <c r="F8347"/>
    </row>
    <row r="8348" spans="6:6" x14ac:dyDescent="0.25">
      <c r="F8348"/>
    </row>
    <row r="8349" spans="6:6" x14ac:dyDescent="0.25">
      <c r="F8349"/>
    </row>
    <row r="8350" spans="6:6" x14ac:dyDescent="0.25">
      <c r="F8350"/>
    </row>
    <row r="8351" spans="6:6" x14ac:dyDescent="0.25">
      <c r="F8351"/>
    </row>
    <row r="8352" spans="6:6" x14ac:dyDescent="0.25">
      <c r="F8352"/>
    </row>
    <row r="8353" spans="6:6" x14ac:dyDescent="0.25">
      <c r="F8353"/>
    </row>
    <row r="8354" spans="6:6" x14ac:dyDescent="0.25">
      <c r="F8354"/>
    </row>
    <row r="8355" spans="6:6" x14ac:dyDescent="0.25">
      <c r="F8355"/>
    </row>
    <row r="8356" spans="6:6" x14ac:dyDescent="0.25">
      <c r="F8356"/>
    </row>
    <row r="8357" spans="6:6" x14ac:dyDescent="0.25">
      <c r="F8357"/>
    </row>
    <row r="8358" spans="6:6" x14ac:dyDescent="0.25">
      <c r="F8358"/>
    </row>
    <row r="8359" spans="6:6" x14ac:dyDescent="0.25">
      <c r="F8359"/>
    </row>
    <row r="8360" spans="6:6" x14ac:dyDescent="0.25">
      <c r="F8360"/>
    </row>
    <row r="8361" spans="6:6" x14ac:dyDescent="0.25">
      <c r="F8361"/>
    </row>
    <row r="8362" spans="6:6" x14ac:dyDescent="0.25">
      <c r="F8362"/>
    </row>
    <row r="8363" spans="6:6" x14ac:dyDescent="0.25">
      <c r="F8363"/>
    </row>
    <row r="8364" spans="6:6" x14ac:dyDescent="0.25">
      <c r="F8364"/>
    </row>
    <row r="8365" spans="6:6" x14ac:dyDescent="0.25">
      <c r="F8365"/>
    </row>
    <row r="8366" spans="6:6" x14ac:dyDescent="0.25">
      <c r="F8366"/>
    </row>
    <row r="8367" spans="6:6" x14ac:dyDescent="0.25">
      <c r="F8367"/>
    </row>
    <row r="8368" spans="6:6" x14ac:dyDescent="0.25">
      <c r="F8368"/>
    </row>
    <row r="8369" spans="6:6" x14ac:dyDescent="0.25">
      <c r="F8369"/>
    </row>
    <row r="8370" spans="6:6" x14ac:dyDescent="0.25">
      <c r="F8370"/>
    </row>
    <row r="8371" spans="6:6" x14ac:dyDescent="0.25">
      <c r="F8371"/>
    </row>
    <row r="8372" spans="6:6" x14ac:dyDescent="0.25">
      <c r="F8372"/>
    </row>
    <row r="8373" spans="6:6" x14ac:dyDescent="0.25">
      <c r="F8373"/>
    </row>
    <row r="8374" spans="6:6" x14ac:dyDescent="0.25">
      <c r="F8374"/>
    </row>
    <row r="8375" spans="6:6" x14ac:dyDescent="0.25">
      <c r="F8375"/>
    </row>
    <row r="8376" spans="6:6" x14ac:dyDescent="0.25">
      <c r="F8376"/>
    </row>
    <row r="8377" spans="6:6" x14ac:dyDescent="0.25">
      <c r="F8377"/>
    </row>
    <row r="8378" spans="6:6" x14ac:dyDescent="0.25">
      <c r="F8378"/>
    </row>
    <row r="8379" spans="6:6" x14ac:dyDescent="0.25">
      <c r="F8379"/>
    </row>
    <row r="8380" spans="6:6" x14ac:dyDescent="0.25">
      <c r="F8380"/>
    </row>
    <row r="8381" spans="6:6" x14ac:dyDescent="0.25">
      <c r="F8381"/>
    </row>
    <row r="8382" spans="6:6" x14ac:dyDescent="0.25">
      <c r="F8382"/>
    </row>
    <row r="8383" spans="6:6" x14ac:dyDescent="0.25">
      <c r="F8383"/>
    </row>
    <row r="8384" spans="6:6" x14ac:dyDescent="0.25">
      <c r="F8384"/>
    </row>
    <row r="8385" spans="6:6" x14ac:dyDescent="0.25">
      <c r="F8385"/>
    </row>
    <row r="8386" spans="6:6" x14ac:dyDescent="0.25">
      <c r="F8386"/>
    </row>
    <row r="8387" spans="6:6" x14ac:dyDescent="0.25">
      <c r="F8387"/>
    </row>
    <row r="8388" spans="6:6" x14ac:dyDescent="0.25">
      <c r="F8388"/>
    </row>
    <row r="8389" spans="6:6" x14ac:dyDescent="0.25">
      <c r="F8389"/>
    </row>
    <row r="8390" spans="6:6" x14ac:dyDescent="0.25">
      <c r="F8390"/>
    </row>
    <row r="8391" spans="6:6" x14ac:dyDescent="0.25">
      <c r="F8391"/>
    </row>
    <row r="8392" spans="6:6" x14ac:dyDescent="0.25">
      <c r="F8392"/>
    </row>
    <row r="8393" spans="6:6" x14ac:dyDescent="0.25">
      <c r="F8393"/>
    </row>
    <row r="8394" spans="6:6" x14ac:dyDescent="0.25">
      <c r="F8394"/>
    </row>
    <row r="8395" spans="6:6" x14ac:dyDescent="0.25">
      <c r="F8395"/>
    </row>
    <row r="8396" spans="6:6" x14ac:dyDescent="0.25">
      <c r="F8396"/>
    </row>
    <row r="8397" spans="6:6" x14ac:dyDescent="0.25">
      <c r="F8397"/>
    </row>
    <row r="8398" spans="6:6" x14ac:dyDescent="0.25">
      <c r="F8398"/>
    </row>
    <row r="8399" spans="6:6" x14ac:dyDescent="0.25">
      <c r="F8399"/>
    </row>
    <row r="8400" spans="6:6" x14ac:dyDescent="0.25">
      <c r="F8400"/>
    </row>
    <row r="8401" spans="6:6" x14ac:dyDescent="0.25">
      <c r="F8401"/>
    </row>
    <row r="8402" spans="6:6" x14ac:dyDescent="0.25">
      <c r="F8402"/>
    </row>
    <row r="8403" spans="6:6" x14ac:dyDescent="0.25">
      <c r="F8403"/>
    </row>
    <row r="8404" spans="6:6" x14ac:dyDescent="0.25">
      <c r="F8404"/>
    </row>
    <row r="8405" spans="6:6" x14ac:dyDescent="0.25">
      <c r="F8405"/>
    </row>
    <row r="8406" spans="6:6" x14ac:dyDescent="0.25">
      <c r="F8406"/>
    </row>
    <row r="8407" spans="6:6" x14ac:dyDescent="0.25">
      <c r="F8407"/>
    </row>
    <row r="8408" spans="6:6" x14ac:dyDescent="0.25">
      <c r="F8408"/>
    </row>
    <row r="8409" spans="6:6" x14ac:dyDescent="0.25">
      <c r="F8409"/>
    </row>
    <row r="8410" spans="6:6" x14ac:dyDescent="0.25">
      <c r="F8410"/>
    </row>
    <row r="8411" spans="6:6" x14ac:dyDescent="0.25">
      <c r="F8411"/>
    </row>
    <row r="8412" spans="6:6" x14ac:dyDescent="0.25">
      <c r="F8412"/>
    </row>
    <row r="8413" spans="6:6" x14ac:dyDescent="0.25">
      <c r="F8413"/>
    </row>
    <row r="8414" spans="6:6" x14ac:dyDescent="0.25">
      <c r="F8414"/>
    </row>
    <row r="8415" spans="6:6" x14ac:dyDescent="0.25">
      <c r="F8415"/>
    </row>
    <row r="8416" spans="6:6" x14ac:dyDescent="0.25">
      <c r="F8416"/>
    </row>
    <row r="8417" spans="6:6" x14ac:dyDescent="0.25">
      <c r="F8417"/>
    </row>
    <row r="8418" spans="6:6" x14ac:dyDescent="0.25">
      <c r="F8418"/>
    </row>
    <row r="8419" spans="6:6" x14ac:dyDescent="0.25">
      <c r="F8419"/>
    </row>
    <row r="8420" spans="6:6" x14ac:dyDescent="0.25">
      <c r="F8420"/>
    </row>
    <row r="8421" spans="6:6" x14ac:dyDescent="0.25">
      <c r="F8421"/>
    </row>
    <row r="8422" spans="6:6" x14ac:dyDescent="0.25">
      <c r="F8422"/>
    </row>
    <row r="8423" spans="6:6" x14ac:dyDescent="0.25">
      <c r="F8423"/>
    </row>
    <row r="8424" spans="6:6" x14ac:dyDescent="0.25">
      <c r="F8424"/>
    </row>
    <row r="8425" spans="6:6" x14ac:dyDescent="0.25">
      <c r="F8425"/>
    </row>
    <row r="8426" spans="6:6" x14ac:dyDescent="0.25">
      <c r="F8426"/>
    </row>
    <row r="8427" spans="6:6" x14ac:dyDescent="0.25">
      <c r="F8427"/>
    </row>
    <row r="8428" spans="6:6" x14ac:dyDescent="0.25">
      <c r="F8428"/>
    </row>
    <row r="8429" spans="6:6" x14ac:dyDescent="0.25">
      <c r="F8429"/>
    </row>
    <row r="8430" spans="6:6" x14ac:dyDescent="0.25">
      <c r="F8430"/>
    </row>
    <row r="8431" spans="6:6" x14ac:dyDescent="0.25">
      <c r="F8431"/>
    </row>
    <row r="8432" spans="6:6" x14ac:dyDescent="0.25">
      <c r="F8432"/>
    </row>
    <row r="8433" spans="6:6" x14ac:dyDescent="0.25">
      <c r="F8433"/>
    </row>
    <row r="8434" spans="6:6" x14ac:dyDescent="0.25">
      <c r="F8434"/>
    </row>
    <row r="8435" spans="6:6" x14ac:dyDescent="0.25">
      <c r="F8435"/>
    </row>
    <row r="8436" spans="6:6" x14ac:dyDescent="0.25">
      <c r="F8436"/>
    </row>
    <row r="8437" spans="6:6" x14ac:dyDescent="0.25">
      <c r="F8437"/>
    </row>
    <row r="8438" spans="6:6" x14ac:dyDescent="0.25">
      <c r="F8438"/>
    </row>
    <row r="8439" spans="6:6" x14ac:dyDescent="0.25">
      <c r="F8439"/>
    </row>
    <row r="8440" spans="6:6" x14ac:dyDescent="0.25">
      <c r="F8440"/>
    </row>
    <row r="8441" spans="6:6" x14ac:dyDescent="0.25">
      <c r="F8441"/>
    </row>
    <row r="8442" spans="6:6" x14ac:dyDescent="0.25">
      <c r="F8442"/>
    </row>
    <row r="8443" spans="6:6" x14ac:dyDescent="0.25">
      <c r="F8443"/>
    </row>
    <row r="8444" spans="6:6" x14ac:dyDescent="0.25">
      <c r="F8444"/>
    </row>
    <row r="8445" spans="6:6" x14ac:dyDescent="0.25">
      <c r="F8445"/>
    </row>
    <row r="8446" spans="6:6" x14ac:dyDescent="0.25">
      <c r="F8446"/>
    </row>
    <row r="8447" spans="6:6" x14ac:dyDescent="0.25">
      <c r="F8447"/>
    </row>
    <row r="8448" spans="6:6" x14ac:dyDescent="0.25">
      <c r="F8448"/>
    </row>
    <row r="8449" spans="6:6" x14ac:dyDescent="0.25">
      <c r="F8449"/>
    </row>
    <row r="8450" spans="6:6" x14ac:dyDescent="0.25">
      <c r="F8450"/>
    </row>
    <row r="8451" spans="6:6" x14ac:dyDescent="0.25">
      <c r="F8451"/>
    </row>
    <row r="8452" spans="6:6" x14ac:dyDescent="0.25">
      <c r="F8452"/>
    </row>
    <row r="8453" spans="6:6" x14ac:dyDescent="0.25">
      <c r="F8453"/>
    </row>
    <row r="8454" spans="6:6" x14ac:dyDescent="0.25">
      <c r="F8454"/>
    </row>
    <row r="8455" spans="6:6" x14ac:dyDescent="0.25">
      <c r="F8455"/>
    </row>
    <row r="8456" spans="6:6" x14ac:dyDescent="0.25">
      <c r="F8456"/>
    </row>
    <row r="8457" spans="6:6" x14ac:dyDescent="0.25">
      <c r="F8457"/>
    </row>
    <row r="8458" spans="6:6" x14ac:dyDescent="0.25">
      <c r="F8458"/>
    </row>
    <row r="8459" spans="6:6" x14ac:dyDescent="0.25">
      <c r="F8459"/>
    </row>
    <row r="8460" spans="6:6" x14ac:dyDescent="0.25">
      <c r="F8460"/>
    </row>
    <row r="8461" spans="6:6" x14ac:dyDescent="0.25">
      <c r="F8461"/>
    </row>
    <row r="8462" spans="6:6" x14ac:dyDescent="0.25">
      <c r="F8462"/>
    </row>
    <row r="8463" spans="6:6" x14ac:dyDescent="0.25">
      <c r="F8463"/>
    </row>
    <row r="8464" spans="6:6" x14ac:dyDescent="0.25">
      <c r="F8464"/>
    </row>
    <row r="8465" spans="6:6" x14ac:dyDescent="0.25">
      <c r="F8465"/>
    </row>
    <row r="8466" spans="6:6" x14ac:dyDescent="0.25">
      <c r="F8466"/>
    </row>
    <row r="8467" spans="6:6" x14ac:dyDescent="0.25">
      <c r="F8467"/>
    </row>
    <row r="8468" spans="6:6" x14ac:dyDescent="0.25">
      <c r="F8468"/>
    </row>
    <row r="8469" spans="6:6" x14ac:dyDescent="0.25">
      <c r="F8469"/>
    </row>
    <row r="8470" spans="6:6" x14ac:dyDescent="0.25">
      <c r="F8470"/>
    </row>
    <row r="8471" spans="6:6" x14ac:dyDescent="0.25">
      <c r="F8471"/>
    </row>
    <row r="8472" spans="6:6" x14ac:dyDescent="0.25">
      <c r="F8472"/>
    </row>
    <row r="8473" spans="6:6" x14ac:dyDescent="0.25">
      <c r="F8473"/>
    </row>
    <row r="8474" spans="6:6" x14ac:dyDescent="0.25">
      <c r="F8474"/>
    </row>
    <row r="8475" spans="6:6" x14ac:dyDescent="0.25">
      <c r="F8475"/>
    </row>
    <row r="8476" spans="6:6" x14ac:dyDescent="0.25">
      <c r="F8476"/>
    </row>
    <row r="8477" spans="6:6" x14ac:dyDescent="0.25">
      <c r="F8477"/>
    </row>
    <row r="8478" spans="6:6" x14ac:dyDescent="0.25">
      <c r="F8478"/>
    </row>
    <row r="8479" spans="6:6" x14ac:dyDescent="0.25">
      <c r="F8479"/>
    </row>
    <row r="8480" spans="6:6" x14ac:dyDescent="0.25">
      <c r="F8480"/>
    </row>
    <row r="8481" spans="6:6" x14ac:dyDescent="0.25">
      <c r="F8481"/>
    </row>
    <row r="8482" spans="6:6" x14ac:dyDescent="0.25">
      <c r="F8482"/>
    </row>
    <row r="8483" spans="6:6" x14ac:dyDescent="0.25">
      <c r="F8483"/>
    </row>
    <row r="8484" spans="6:6" x14ac:dyDescent="0.25">
      <c r="F8484"/>
    </row>
    <row r="8485" spans="6:6" x14ac:dyDescent="0.25">
      <c r="F8485"/>
    </row>
    <row r="8486" spans="6:6" x14ac:dyDescent="0.25">
      <c r="F8486"/>
    </row>
    <row r="8487" spans="6:6" x14ac:dyDescent="0.25">
      <c r="F8487"/>
    </row>
    <row r="8488" spans="6:6" x14ac:dyDescent="0.25">
      <c r="F8488"/>
    </row>
    <row r="8489" spans="6:6" x14ac:dyDescent="0.25">
      <c r="F8489"/>
    </row>
    <row r="8490" spans="6:6" x14ac:dyDescent="0.25">
      <c r="F8490"/>
    </row>
    <row r="8491" spans="6:6" x14ac:dyDescent="0.25">
      <c r="F8491"/>
    </row>
    <row r="8492" spans="6:6" x14ac:dyDescent="0.25">
      <c r="F8492"/>
    </row>
    <row r="8493" spans="6:6" x14ac:dyDescent="0.25">
      <c r="F8493"/>
    </row>
    <row r="8494" spans="6:6" x14ac:dyDescent="0.25">
      <c r="F8494"/>
    </row>
    <row r="8495" spans="6:6" x14ac:dyDescent="0.25">
      <c r="F8495"/>
    </row>
    <row r="8496" spans="6:6" x14ac:dyDescent="0.25">
      <c r="F8496"/>
    </row>
    <row r="8497" spans="6:6" x14ac:dyDescent="0.25">
      <c r="F8497"/>
    </row>
    <row r="8498" spans="6:6" x14ac:dyDescent="0.25">
      <c r="F8498"/>
    </row>
    <row r="8499" spans="6:6" x14ac:dyDescent="0.25">
      <c r="F8499"/>
    </row>
    <row r="8500" spans="6:6" x14ac:dyDescent="0.25">
      <c r="F8500"/>
    </row>
    <row r="8501" spans="6:6" x14ac:dyDescent="0.25">
      <c r="F8501"/>
    </row>
    <row r="8502" spans="6:6" x14ac:dyDescent="0.25">
      <c r="F8502"/>
    </row>
    <row r="8503" spans="6:6" x14ac:dyDescent="0.25">
      <c r="F8503"/>
    </row>
    <row r="8504" spans="6:6" x14ac:dyDescent="0.25">
      <c r="F8504"/>
    </row>
    <row r="8505" spans="6:6" x14ac:dyDescent="0.25">
      <c r="F8505"/>
    </row>
    <row r="8506" spans="6:6" x14ac:dyDescent="0.25">
      <c r="F8506"/>
    </row>
    <row r="8507" spans="6:6" x14ac:dyDescent="0.25">
      <c r="F8507"/>
    </row>
    <row r="8508" spans="6:6" x14ac:dyDescent="0.25">
      <c r="F8508"/>
    </row>
    <row r="8509" spans="6:6" x14ac:dyDescent="0.25">
      <c r="F8509"/>
    </row>
    <row r="8510" spans="6:6" x14ac:dyDescent="0.25">
      <c r="F8510"/>
    </row>
    <row r="8511" spans="6:6" x14ac:dyDescent="0.25">
      <c r="F8511"/>
    </row>
    <row r="8512" spans="6:6" x14ac:dyDescent="0.25">
      <c r="F8512"/>
    </row>
    <row r="8513" spans="6:6" x14ac:dyDescent="0.25">
      <c r="F8513"/>
    </row>
    <row r="8514" spans="6:6" x14ac:dyDescent="0.25">
      <c r="F8514"/>
    </row>
    <row r="8515" spans="6:6" x14ac:dyDescent="0.25">
      <c r="F8515"/>
    </row>
    <row r="8516" spans="6:6" x14ac:dyDescent="0.25">
      <c r="F8516"/>
    </row>
    <row r="8517" spans="6:6" x14ac:dyDescent="0.25">
      <c r="F8517"/>
    </row>
    <row r="8518" spans="6:6" x14ac:dyDescent="0.25">
      <c r="F8518"/>
    </row>
    <row r="8519" spans="6:6" x14ac:dyDescent="0.25">
      <c r="F8519"/>
    </row>
    <row r="8520" spans="6:6" x14ac:dyDescent="0.25">
      <c r="F8520"/>
    </row>
    <row r="8521" spans="6:6" x14ac:dyDescent="0.25">
      <c r="F8521"/>
    </row>
    <row r="8522" spans="6:6" x14ac:dyDescent="0.25">
      <c r="F8522"/>
    </row>
    <row r="8523" spans="6:6" x14ac:dyDescent="0.25">
      <c r="F8523"/>
    </row>
    <row r="8524" spans="6:6" x14ac:dyDescent="0.25">
      <c r="F8524"/>
    </row>
    <row r="8525" spans="6:6" x14ac:dyDescent="0.25">
      <c r="F8525"/>
    </row>
    <row r="8526" spans="6:6" x14ac:dyDescent="0.25">
      <c r="F8526"/>
    </row>
    <row r="8527" spans="6:6" x14ac:dyDescent="0.25">
      <c r="F8527"/>
    </row>
    <row r="8528" spans="6:6" x14ac:dyDescent="0.25">
      <c r="F8528"/>
    </row>
    <row r="8529" spans="6:6" x14ac:dyDescent="0.25">
      <c r="F8529"/>
    </row>
    <row r="8530" spans="6:6" x14ac:dyDescent="0.25">
      <c r="F8530"/>
    </row>
    <row r="8531" spans="6:6" x14ac:dyDescent="0.25">
      <c r="F8531"/>
    </row>
    <row r="8532" spans="6:6" x14ac:dyDescent="0.25">
      <c r="F8532"/>
    </row>
    <row r="8533" spans="6:6" x14ac:dyDescent="0.25">
      <c r="F8533"/>
    </row>
    <row r="8534" spans="6:6" x14ac:dyDescent="0.25">
      <c r="F8534"/>
    </row>
    <row r="8535" spans="6:6" x14ac:dyDescent="0.25">
      <c r="F8535"/>
    </row>
    <row r="8536" spans="6:6" x14ac:dyDescent="0.25">
      <c r="F8536"/>
    </row>
    <row r="8537" spans="6:6" x14ac:dyDescent="0.25">
      <c r="F8537"/>
    </row>
    <row r="8538" spans="6:6" x14ac:dyDescent="0.25">
      <c r="F8538"/>
    </row>
    <row r="8539" spans="6:6" x14ac:dyDescent="0.25">
      <c r="F8539"/>
    </row>
    <row r="8540" spans="6:6" x14ac:dyDescent="0.25">
      <c r="F8540"/>
    </row>
    <row r="8541" spans="6:6" x14ac:dyDescent="0.25">
      <c r="F8541"/>
    </row>
    <row r="8542" spans="6:6" x14ac:dyDescent="0.25">
      <c r="F8542"/>
    </row>
    <row r="8543" spans="6:6" x14ac:dyDescent="0.25">
      <c r="F8543"/>
    </row>
    <row r="8544" spans="6:6" x14ac:dyDescent="0.25">
      <c r="F8544"/>
    </row>
    <row r="8545" spans="6:6" x14ac:dyDescent="0.25">
      <c r="F8545"/>
    </row>
    <row r="8546" spans="6:6" x14ac:dyDescent="0.25">
      <c r="F8546"/>
    </row>
    <row r="8547" spans="6:6" x14ac:dyDescent="0.25">
      <c r="F8547"/>
    </row>
    <row r="8548" spans="6:6" x14ac:dyDescent="0.25">
      <c r="F8548"/>
    </row>
    <row r="8549" spans="6:6" x14ac:dyDescent="0.25">
      <c r="F8549"/>
    </row>
    <row r="8550" spans="6:6" x14ac:dyDescent="0.25">
      <c r="F8550"/>
    </row>
    <row r="8551" spans="6:6" x14ac:dyDescent="0.25">
      <c r="F8551"/>
    </row>
    <row r="8552" spans="6:6" x14ac:dyDescent="0.25">
      <c r="F8552"/>
    </row>
    <row r="8553" spans="6:6" x14ac:dyDescent="0.25">
      <c r="F8553"/>
    </row>
    <row r="8554" spans="6:6" x14ac:dyDescent="0.25">
      <c r="F8554"/>
    </row>
    <row r="8555" spans="6:6" x14ac:dyDescent="0.25">
      <c r="F8555"/>
    </row>
    <row r="8556" spans="6:6" x14ac:dyDescent="0.25">
      <c r="F8556"/>
    </row>
    <row r="8557" spans="6:6" x14ac:dyDescent="0.25">
      <c r="F8557"/>
    </row>
    <row r="8558" spans="6:6" x14ac:dyDescent="0.25">
      <c r="F8558"/>
    </row>
    <row r="8559" spans="6:6" x14ac:dyDescent="0.25">
      <c r="F8559"/>
    </row>
    <row r="8560" spans="6:6" x14ac:dyDescent="0.25">
      <c r="F8560"/>
    </row>
    <row r="8561" spans="6:6" x14ac:dyDescent="0.25">
      <c r="F8561"/>
    </row>
    <row r="8562" spans="6:6" x14ac:dyDescent="0.25">
      <c r="F8562"/>
    </row>
    <row r="8563" spans="6:6" x14ac:dyDescent="0.25">
      <c r="F8563"/>
    </row>
    <row r="8564" spans="6:6" x14ac:dyDescent="0.25">
      <c r="F8564"/>
    </row>
    <row r="8565" spans="6:6" x14ac:dyDescent="0.25">
      <c r="F8565"/>
    </row>
    <row r="8566" spans="6:6" x14ac:dyDescent="0.25">
      <c r="F8566"/>
    </row>
    <row r="8567" spans="6:6" x14ac:dyDescent="0.25">
      <c r="F8567"/>
    </row>
    <row r="8568" spans="6:6" x14ac:dyDescent="0.25">
      <c r="F8568"/>
    </row>
    <row r="8569" spans="6:6" x14ac:dyDescent="0.25">
      <c r="F8569"/>
    </row>
    <row r="8570" spans="6:6" x14ac:dyDescent="0.25">
      <c r="F8570"/>
    </row>
    <row r="8571" spans="6:6" x14ac:dyDescent="0.25">
      <c r="F8571"/>
    </row>
    <row r="8572" spans="6:6" x14ac:dyDescent="0.25">
      <c r="F8572"/>
    </row>
    <row r="8573" spans="6:6" x14ac:dyDescent="0.25">
      <c r="F8573"/>
    </row>
    <row r="8574" spans="6:6" x14ac:dyDescent="0.25">
      <c r="F8574"/>
    </row>
    <row r="8575" spans="6:6" x14ac:dyDescent="0.25">
      <c r="F8575"/>
    </row>
    <row r="8576" spans="6:6" x14ac:dyDescent="0.25">
      <c r="F8576"/>
    </row>
    <row r="8577" spans="6:6" x14ac:dyDescent="0.25">
      <c r="F8577"/>
    </row>
    <row r="8578" spans="6:6" x14ac:dyDescent="0.25">
      <c r="F8578"/>
    </row>
    <row r="8579" spans="6:6" x14ac:dyDescent="0.25">
      <c r="F8579"/>
    </row>
    <row r="8580" spans="6:6" x14ac:dyDescent="0.25">
      <c r="F8580"/>
    </row>
    <row r="8581" spans="6:6" x14ac:dyDescent="0.25">
      <c r="F8581"/>
    </row>
    <row r="8582" spans="6:6" x14ac:dyDescent="0.25">
      <c r="F8582"/>
    </row>
    <row r="8583" spans="6:6" x14ac:dyDescent="0.25">
      <c r="F8583"/>
    </row>
    <row r="8584" spans="6:6" x14ac:dyDescent="0.25">
      <c r="F8584"/>
    </row>
    <row r="8585" spans="6:6" x14ac:dyDescent="0.25">
      <c r="F8585"/>
    </row>
    <row r="8586" spans="6:6" x14ac:dyDescent="0.25">
      <c r="F8586"/>
    </row>
    <row r="8587" spans="6:6" x14ac:dyDescent="0.25">
      <c r="F8587"/>
    </row>
    <row r="8588" spans="6:6" x14ac:dyDescent="0.25">
      <c r="F8588"/>
    </row>
    <row r="8589" spans="6:6" x14ac:dyDescent="0.25">
      <c r="F8589"/>
    </row>
    <row r="8590" spans="6:6" x14ac:dyDescent="0.25">
      <c r="F8590"/>
    </row>
    <row r="8591" spans="6:6" x14ac:dyDescent="0.25">
      <c r="F8591"/>
    </row>
    <row r="8592" spans="6:6" x14ac:dyDescent="0.25">
      <c r="F8592"/>
    </row>
    <row r="8593" spans="6:6" x14ac:dyDescent="0.25">
      <c r="F8593"/>
    </row>
    <row r="8594" spans="6:6" x14ac:dyDescent="0.25">
      <c r="F8594"/>
    </row>
    <row r="8595" spans="6:6" x14ac:dyDescent="0.25">
      <c r="F8595"/>
    </row>
    <row r="8596" spans="6:6" x14ac:dyDescent="0.25">
      <c r="F8596"/>
    </row>
    <row r="8597" spans="6:6" x14ac:dyDescent="0.25">
      <c r="F8597"/>
    </row>
    <row r="8598" spans="6:6" x14ac:dyDescent="0.25">
      <c r="F8598"/>
    </row>
    <row r="8599" spans="6:6" x14ac:dyDescent="0.25">
      <c r="F8599"/>
    </row>
    <row r="8600" spans="6:6" x14ac:dyDescent="0.25">
      <c r="F8600"/>
    </row>
    <row r="8601" spans="6:6" x14ac:dyDescent="0.25">
      <c r="F8601"/>
    </row>
    <row r="8602" spans="6:6" x14ac:dyDescent="0.25">
      <c r="F8602"/>
    </row>
    <row r="8603" spans="6:6" x14ac:dyDescent="0.25">
      <c r="F8603"/>
    </row>
    <row r="8604" spans="6:6" x14ac:dyDescent="0.25">
      <c r="F8604"/>
    </row>
    <row r="8605" spans="6:6" x14ac:dyDescent="0.25">
      <c r="F8605"/>
    </row>
    <row r="8606" spans="6:6" x14ac:dyDescent="0.25">
      <c r="F8606"/>
    </row>
    <row r="8607" spans="6:6" x14ac:dyDescent="0.25">
      <c r="F8607"/>
    </row>
    <row r="8608" spans="6:6" x14ac:dyDescent="0.25">
      <c r="F8608"/>
    </row>
    <row r="8609" spans="6:6" x14ac:dyDescent="0.25">
      <c r="F8609"/>
    </row>
    <row r="8610" spans="6:6" x14ac:dyDescent="0.25">
      <c r="F8610"/>
    </row>
    <row r="8611" spans="6:6" x14ac:dyDescent="0.25">
      <c r="F8611"/>
    </row>
    <row r="8612" spans="6:6" x14ac:dyDescent="0.25">
      <c r="F8612"/>
    </row>
    <row r="8613" spans="6:6" x14ac:dyDescent="0.25">
      <c r="F8613"/>
    </row>
    <row r="8614" spans="6:6" x14ac:dyDescent="0.25">
      <c r="F8614"/>
    </row>
    <row r="8615" spans="6:6" x14ac:dyDescent="0.25">
      <c r="F8615"/>
    </row>
    <row r="8616" spans="6:6" x14ac:dyDescent="0.25">
      <c r="F8616"/>
    </row>
    <row r="8617" spans="6:6" x14ac:dyDescent="0.25">
      <c r="F8617"/>
    </row>
    <row r="8618" spans="6:6" x14ac:dyDescent="0.25">
      <c r="F8618"/>
    </row>
    <row r="8619" spans="6:6" x14ac:dyDescent="0.25">
      <c r="F8619"/>
    </row>
    <row r="8620" spans="6:6" x14ac:dyDescent="0.25">
      <c r="F8620"/>
    </row>
    <row r="8621" spans="6:6" x14ac:dyDescent="0.25">
      <c r="F8621"/>
    </row>
    <row r="8622" spans="6:6" x14ac:dyDescent="0.25">
      <c r="F8622"/>
    </row>
    <row r="8623" spans="6:6" x14ac:dyDescent="0.25">
      <c r="F8623"/>
    </row>
    <row r="8624" spans="6:6" x14ac:dyDescent="0.25">
      <c r="F8624"/>
    </row>
    <row r="8625" spans="6:6" x14ac:dyDescent="0.25">
      <c r="F8625"/>
    </row>
    <row r="8626" spans="6:6" x14ac:dyDescent="0.25">
      <c r="F8626"/>
    </row>
    <row r="8627" spans="6:6" x14ac:dyDescent="0.25">
      <c r="F8627"/>
    </row>
    <row r="8628" spans="6:6" x14ac:dyDescent="0.25">
      <c r="F8628"/>
    </row>
    <row r="8629" spans="6:6" x14ac:dyDescent="0.25">
      <c r="F8629"/>
    </row>
    <row r="8630" spans="6:6" x14ac:dyDescent="0.25">
      <c r="F8630"/>
    </row>
    <row r="8631" spans="6:6" x14ac:dyDescent="0.25">
      <c r="F8631"/>
    </row>
    <row r="8632" spans="6:6" x14ac:dyDescent="0.25">
      <c r="F8632"/>
    </row>
    <row r="8633" spans="6:6" x14ac:dyDescent="0.25">
      <c r="F8633"/>
    </row>
    <row r="8634" spans="6:6" x14ac:dyDescent="0.25">
      <c r="F8634"/>
    </row>
    <row r="8635" spans="6:6" x14ac:dyDescent="0.25">
      <c r="F8635"/>
    </row>
    <row r="8636" spans="6:6" x14ac:dyDescent="0.25">
      <c r="F8636"/>
    </row>
    <row r="8637" spans="6:6" x14ac:dyDescent="0.25">
      <c r="F8637"/>
    </row>
    <row r="8638" spans="6:6" x14ac:dyDescent="0.25">
      <c r="F8638"/>
    </row>
    <row r="8639" spans="6:6" x14ac:dyDescent="0.25">
      <c r="F8639"/>
    </row>
    <row r="8640" spans="6:6" x14ac:dyDescent="0.25">
      <c r="F8640"/>
    </row>
    <row r="8641" spans="6:6" x14ac:dyDescent="0.25">
      <c r="F8641"/>
    </row>
    <row r="8642" spans="6:6" x14ac:dyDescent="0.25">
      <c r="F8642"/>
    </row>
    <row r="8643" spans="6:6" x14ac:dyDescent="0.25">
      <c r="F8643"/>
    </row>
    <row r="8644" spans="6:6" x14ac:dyDescent="0.25">
      <c r="F8644"/>
    </row>
    <row r="8645" spans="6:6" x14ac:dyDescent="0.25">
      <c r="F8645"/>
    </row>
    <row r="8646" spans="6:6" x14ac:dyDescent="0.25">
      <c r="F8646"/>
    </row>
    <row r="8647" spans="6:6" x14ac:dyDescent="0.25">
      <c r="F8647"/>
    </row>
    <row r="8648" spans="6:6" x14ac:dyDescent="0.25">
      <c r="F8648"/>
    </row>
    <row r="8649" spans="6:6" x14ac:dyDescent="0.25">
      <c r="F8649"/>
    </row>
    <row r="8650" spans="6:6" x14ac:dyDescent="0.25">
      <c r="F8650"/>
    </row>
    <row r="8651" spans="6:6" x14ac:dyDescent="0.25">
      <c r="F8651"/>
    </row>
    <row r="8652" spans="6:6" x14ac:dyDescent="0.25">
      <c r="F8652"/>
    </row>
    <row r="8653" spans="6:6" x14ac:dyDescent="0.25">
      <c r="F8653"/>
    </row>
    <row r="8654" spans="6:6" x14ac:dyDescent="0.25">
      <c r="F8654"/>
    </row>
    <row r="8655" spans="6:6" x14ac:dyDescent="0.25">
      <c r="F8655"/>
    </row>
    <row r="8656" spans="6:6" x14ac:dyDescent="0.25">
      <c r="F8656"/>
    </row>
    <row r="8657" spans="6:6" x14ac:dyDescent="0.25">
      <c r="F8657"/>
    </row>
    <row r="8658" spans="6:6" x14ac:dyDescent="0.25">
      <c r="F8658"/>
    </row>
    <row r="8659" spans="6:6" x14ac:dyDescent="0.25">
      <c r="F8659"/>
    </row>
    <row r="8660" spans="6:6" x14ac:dyDescent="0.25">
      <c r="F8660"/>
    </row>
    <row r="8661" spans="6:6" x14ac:dyDescent="0.25">
      <c r="F8661"/>
    </row>
    <row r="8662" spans="6:6" x14ac:dyDescent="0.25">
      <c r="F8662"/>
    </row>
    <row r="8663" spans="6:6" x14ac:dyDescent="0.25">
      <c r="F8663"/>
    </row>
    <row r="8664" spans="6:6" x14ac:dyDescent="0.25">
      <c r="F8664"/>
    </row>
    <row r="8665" spans="6:6" x14ac:dyDescent="0.25">
      <c r="F8665"/>
    </row>
    <row r="8666" spans="6:6" x14ac:dyDescent="0.25">
      <c r="F8666"/>
    </row>
    <row r="8667" spans="6:6" x14ac:dyDescent="0.25">
      <c r="F8667"/>
    </row>
    <row r="8668" spans="6:6" x14ac:dyDescent="0.25">
      <c r="F8668"/>
    </row>
    <row r="8669" spans="6:6" x14ac:dyDescent="0.25">
      <c r="F8669"/>
    </row>
    <row r="8670" spans="6:6" x14ac:dyDescent="0.25">
      <c r="F8670"/>
    </row>
    <row r="8671" spans="6:6" x14ac:dyDescent="0.25">
      <c r="F8671"/>
    </row>
    <row r="8672" spans="6:6" x14ac:dyDescent="0.25">
      <c r="F8672"/>
    </row>
    <row r="8673" spans="6:6" x14ac:dyDescent="0.25">
      <c r="F8673"/>
    </row>
    <row r="8674" spans="6:6" x14ac:dyDescent="0.25">
      <c r="F8674"/>
    </row>
    <row r="8675" spans="6:6" x14ac:dyDescent="0.25">
      <c r="F8675"/>
    </row>
    <row r="8676" spans="6:6" x14ac:dyDescent="0.25">
      <c r="F8676"/>
    </row>
    <row r="8677" spans="6:6" x14ac:dyDescent="0.25">
      <c r="F8677"/>
    </row>
    <row r="8678" spans="6:6" x14ac:dyDescent="0.25">
      <c r="F8678"/>
    </row>
    <row r="8679" spans="6:6" x14ac:dyDescent="0.25">
      <c r="F8679"/>
    </row>
    <row r="8680" spans="6:6" x14ac:dyDescent="0.25">
      <c r="F8680"/>
    </row>
    <row r="8681" spans="6:6" x14ac:dyDescent="0.25">
      <c r="F8681"/>
    </row>
    <row r="8682" spans="6:6" x14ac:dyDescent="0.25">
      <c r="F8682"/>
    </row>
    <row r="8683" spans="6:6" x14ac:dyDescent="0.25">
      <c r="F8683"/>
    </row>
    <row r="8684" spans="6:6" x14ac:dyDescent="0.25">
      <c r="F8684"/>
    </row>
    <row r="8685" spans="6:6" x14ac:dyDescent="0.25">
      <c r="F8685"/>
    </row>
    <row r="8686" spans="6:6" x14ac:dyDescent="0.25">
      <c r="F8686"/>
    </row>
    <row r="8687" spans="6:6" x14ac:dyDescent="0.25">
      <c r="F8687"/>
    </row>
    <row r="8688" spans="6:6" x14ac:dyDescent="0.25">
      <c r="F8688"/>
    </row>
    <row r="8689" spans="6:6" x14ac:dyDescent="0.25">
      <c r="F8689"/>
    </row>
    <row r="8690" spans="6:6" x14ac:dyDescent="0.25">
      <c r="F8690"/>
    </row>
    <row r="8691" spans="6:6" x14ac:dyDescent="0.25">
      <c r="F8691"/>
    </row>
    <row r="8692" spans="6:6" x14ac:dyDescent="0.25">
      <c r="F8692"/>
    </row>
    <row r="8693" spans="6:6" x14ac:dyDescent="0.25">
      <c r="F8693"/>
    </row>
    <row r="8694" spans="6:6" x14ac:dyDescent="0.25">
      <c r="F8694"/>
    </row>
    <row r="8695" spans="6:6" x14ac:dyDescent="0.25">
      <c r="F8695"/>
    </row>
    <row r="8696" spans="6:6" x14ac:dyDescent="0.25">
      <c r="F8696"/>
    </row>
    <row r="8697" spans="6:6" x14ac:dyDescent="0.25">
      <c r="F8697"/>
    </row>
    <row r="8698" spans="6:6" x14ac:dyDescent="0.25">
      <c r="F8698"/>
    </row>
    <row r="8699" spans="6:6" x14ac:dyDescent="0.25">
      <c r="F8699"/>
    </row>
    <row r="8700" spans="6:6" x14ac:dyDescent="0.25">
      <c r="F8700"/>
    </row>
    <row r="8701" spans="6:6" x14ac:dyDescent="0.25">
      <c r="F8701"/>
    </row>
    <row r="8702" spans="6:6" x14ac:dyDescent="0.25">
      <c r="F8702"/>
    </row>
    <row r="8703" spans="6:6" x14ac:dyDescent="0.25">
      <c r="F8703"/>
    </row>
    <row r="8704" spans="6:6" x14ac:dyDescent="0.25">
      <c r="F8704"/>
    </row>
    <row r="8705" spans="6:6" x14ac:dyDescent="0.25">
      <c r="F8705"/>
    </row>
    <row r="8706" spans="6:6" x14ac:dyDescent="0.25">
      <c r="F8706"/>
    </row>
    <row r="8707" spans="6:6" x14ac:dyDescent="0.25">
      <c r="F8707"/>
    </row>
    <row r="8708" spans="6:6" x14ac:dyDescent="0.25">
      <c r="F8708"/>
    </row>
    <row r="8709" spans="6:6" x14ac:dyDescent="0.25">
      <c r="F8709"/>
    </row>
    <row r="8710" spans="6:6" x14ac:dyDescent="0.25">
      <c r="F8710"/>
    </row>
    <row r="8711" spans="6:6" x14ac:dyDescent="0.25">
      <c r="F8711"/>
    </row>
    <row r="8712" spans="6:6" x14ac:dyDescent="0.25">
      <c r="F8712"/>
    </row>
    <row r="8713" spans="6:6" x14ac:dyDescent="0.25">
      <c r="F8713"/>
    </row>
    <row r="8714" spans="6:6" x14ac:dyDescent="0.25">
      <c r="F8714"/>
    </row>
    <row r="8715" spans="6:6" x14ac:dyDescent="0.25">
      <c r="F8715"/>
    </row>
    <row r="8716" spans="6:6" x14ac:dyDescent="0.25">
      <c r="F8716"/>
    </row>
    <row r="8717" spans="6:6" x14ac:dyDescent="0.25">
      <c r="F8717"/>
    </row>
    <row r="8718" spans="6:6" x14ac:dyDescent="0.25">
      <c r="F8718"/>
    </row>
    <row r="8719" spans="6:6" x14ac:dyDescent="0.25">
      <c r="F8719"/>
    </row>
    <row r="8720" spans="6:6" x14ac:dyDescent="0.25">
      <c r="F8720"/>
    </row>
    <row r="8721" spans="6:6" x14ac:dyDescent="0.25">
      <c r="F8721"/>
    </row>
    <row r="8722" spans="6:6" x14ac:dyDescent="0.25">
      <c r="F8722"/>
    </row>
    <row r="8723" spans="6:6" x14ac:dyDescent="0.25">
      <c r="F8723"/>
    </row>
    <row r="8724" spans="6:6" x14ac:dyDescent="0.25">
      <c r="F8724"/>
    </row>
    <row r="8725" spans="6:6" x14ac:dyDescent="0.25">
      <c r="F8725"/>
    </row>
    <row r="8726" spans="6:6" x14ac:dyDescent="0.25">
      <c r="F8726"/>
    </row>
    <row r="8727" spans="6:6" x14ac:dyDescent="0.25">
      <c r="F8727"/>
    </row>
    <row r="8728" spans="6:6" x14ac:dyDescent="0.25">
      <c r="F8728"/>
    </row>
    <row r="8729" spans="6:6" x14ac:dyDescent="0.25">
      <c r="F8729"/>
    </row>
    <row r="8730" spans="6:6" x14ac:dyDescent="0.25">
      <c r="F8730"/>
    </row>
    <row r="8731" spans="6:6" x14ac:dyDescent="0.25">
      <c r="F8731"/>
    </row>
    <row r="8732" spans="6:6" x14ac:dyDescent="0.25">
      <c r="F8732"/>
    </row>
    <row r="8733" spans="6:6" x14ac:dyDescent="0.25">
      <c r="F8733"/>
    </row>
    <row r="8734" spans="6:6" x14ac:dyDescent="0.25">
      <c r="F8734"/>
    </row>
    <row r="8735" spans="6:6" x14ac:dyDescent="0.25">
      <c r="F8735"/>
    </row>
    <row r="8736" spans="6:6" x14ac:dyDescent="0.25">
      <c r="F8736"/>
    </row>
    <row r="8737" spans="6:6" x14ac:dyDescent="0.25">
      <c r="F8737"/>
    </row>
    <row r="8738" spans="6:6" x14ac:dyDescent="0.25">
      <c r="F8738"/>
    </row>
    <row r="8739" spans="6:6" x14ac:dyDescent="0.25">
      <c r="F8739"/>
    </row>
    <row r="8740" spans="6:6" x14ac:dyDescent="0.25">
      <c r="F8740"/>
    </row>
    <row r="8741" spans="6:6" x14ac:dyDescent="0.25">
      <c r="F8741"/>
    </row>
    <row r="8742" spans="6:6" x14ac:dyDescent="0.25">
      <c r="F8742"/>
    </row>
    <row r="8743" spans="6:6" x14ac:dyDescent="0.25">
      <c r="F8743"/>
    </row>
    <row r="8744" spans="6:6" x14ac:dyDescent="0.25">
      <c r="F8744"/>
    </row>
    <row r="8745" spans="6:6" x14ac:dyDescent="0.25">
      <c r="F8745"/>
    </row>
    <row r="8746" spans="6:6" x14ac:dyDescent="0.25">
      <c r="F8746"/>
    </row>
    <row r="8747" spans="6:6" x14ac:dyDescent="0.25">
      <c r="F8747"/>
    </row>
    <row r="8748" spans="6:6" x14ac:dyDescent="0.25">
      <c r="F8748"/>
    </row>
    <row r="8749" spans="6:6" x14ac:dyDescent="0.25">
      <c r="F8749"/>
    </row>
    <row r="8750" spans="6:6" x14ac:dyDescent="0.25">
      <c r="F8750"/>
    </row>
    <row r="8751" spans="6:6" x14ac:dyDescent="0.25">
      <c r="F8751"/>
    </row>
    <row r="8752" spans="6:6" x14ac:dyDescent="0.25">
      <c r="F8752"/>
    </row>
    <row r="8753" spans="6:6" x14ac:dyDescent="0.25">
      <c r="F8753"/>
    </row>
    <row r="8754" spans="6:6" x14ac:dyDescent="0.25">
      <c r="F8754"/>
    </row>
    <row r="8755" spans="6:6" x14ac:dyDescent="0.25">
      <c r="F8755"/>
    </row>
    <row r="8756" spans="6:6" x14ac:dyDescent="0.25">
      <c r="F8756"/>
    </row>
    <row r="8757" spans="6:6" x14ac:dyDescent="0.25">
      <c r="F8757"/>
    </row>
    <row r="8758" spans="6:6" x14ac:dyDescent="0.25">
      <c r="F8758"/>
    </row>
    <row r="8759" spans="6:6" x14ac:dyDescent="0.25">
      <c r="F8759"/>
    </row>
    <row r="8760" spans="6:6" x14ac:dyDescent="0.25">
      <c r="F8760"/>
    </row>
    <row r="8761" spans="6:6" x14ac:dyDescent="0.25">
      <c r="F8761"/>
    </row>
    <row r="8762" spans="6:6" x14ac:dyDescent="0.25">
      <c r="F8762"/>
    </row>
    <row r="8763" spans="6:6" x14ac:dyDescent="0.25">
      <c r="F8763"/>
    </row>
    <row r="8764" spans="6:6" x14ac:dyDescent="0.25">
      <c r="F8764"/>
    </row>
    <row r="8765" spans="6:6" x14ac:dyDescent="0.25">
      <c r="F8765"/>
    </row>
    <row r="8766" spans="6:6" x14ac:dyDescent="0.25">
      <c r="F8766"/>
    </row>
    <row r="8767" spans="6:6" x14ac:dyDescent="0.25">
      <c r="F8767"/>
    </row>
    <row r="8768" spans="6:6" x14ac:dyDescent="0.25">
      <c r="F8768"/>
    </row>
    <row r="8769" spans="6:6" x14ac:dyDescent="0.25">
      <c r="F8769"/>
    </row>
    <row r="8770" spans="6:6" x14ac:dyDescent="0.25">
      <c r="F8770"/>
    </row>
    <row r="8771" spans="6:6" x14ac:dyDescent="0.25">
      <c r="F8771"/>
    </row>
    <row r="8772" spans="6:6" x14ac:dyDescent="0.25">
      <c r="F8772"/>
    </row>
    <row r="8773" spans="6:6" x14ac:dyDescent="0.25">
      <c r="F8773"/>
    </row>
    <row r="8774" spans="6:6" x14ac:dyDescent="0.25">
      <c r="F8774"/>
    </row>
    <row r="8775" spans="6:6" x14ac:dyDescent="0.25">
      <c r="F8775"/>
    </row>
    <row r="8776" spans="6:6" x14ac:dyDescent="0.25">
      <c r="F8776"/>
    </row>
    <row r="8777" spans="6:6" x14ac:dyDescent="0.25">
      <c r="F8777"/>
    </row>
    <row r="8778" spans="6:6" x14ac:dyDescent="0.25">
      <c r="F8778"/>
    </row>
    <row r="8779" spans="6:6" x14ac:dyDescent="0.25">
      <c r="F8779"/>
    </row>
    <row r="8780" spans="6:6" x14ac:dyDescent="0.25">
      <c r="F8780"/>
    </row>
    <row r="8781" spans="6:6" x14ac:dyDescent="0.25">
      <c r="F8781"/>
    </row>
    <row r="8782" spans="6:6" x14ac:dyDescent="0.25">
      <c r="F8782"/>
    </row>
    <row r="8783" spans="6:6" x14ac:dyDescent="0.25">
      <c r="F8783"/>
    </row>
    <row r="8784" spans="6:6" x14ac:dyDescent="0.25">
      <c r="F8784"/>
    </row>
    <row r="8785" spans="6:6" x14ac:dyDescent="0.25">
      <c r="F8785"/>
    </row>
    <row r="8786" spans="6:6" x14ac:dyDescent="0.25">
      <c r="F8786"/>
    </row>
    <row r="8787" spans="6:6" x14ac:dyDescent="0.25">
      <c r="F8787"/>
    </row>
    <row r="8788" spans="6:6" x14ac:dyDescent="0.25">
      <c r="F8788"/>
    </row>
    <row r="8789" spans="6:6" x14ac:dyDescent="0.25">
      <c r="F8789"/>
    </row>
    <row r="8790" spans="6:6" x14ac:dyDescent="0.25">
      <c r="F8790"/>
    </row>
    <row r="8791" spans="6:6" x14ac:dyDescent="0.25">
      <c r="F8791"/>
    </row>
    <row r="8792" spans="6:6" x14ac:dyDescent="0.25">
      <c r="F8792"/>
    </row>
    <row r="8793" spans="6:6" x14ac:dyDescent="0.25">
      <c r="F8793"/>
    </row>
    <row r="8794" spans="6:6" x14ac:dyDescent="0.25">
      <c r="F8794"/>
    </row>
    <row r="8795" spans="6:6" x14ac:dyDescent="0.25">
      <c r="F8795"/>
    </row>
    <row r="8796" spans="6:6" x14ac:dyDescent="0.25">
      <c r="F8796"/>
    </row>
    <row r="8797" spans="6:6" x14ac:dyDescent="0.25">
      <c r="F8797"/>
    </row>
    <row r="8798" spans="6:6" x14ac:dyDescent="0.25">
      <c r="F8798"/>
    </row>
    <row r="8799" spans="6:6" x14ac:dyDescent="0.25">
      <c r="F8799"/>
    </row>
    <row r="8800" spans="6:6" x14ac:dyDescent="0.25">
      <c r="F8800"/>
    </row>
    <row r="8801" spans="6:6" x14ac:dyDescent="0.25">
      <c r="F8801"/>
    </row>
    <row r="8802" spans="6:6" x14ac:dyDescent="0.25">
      <c r="F8802"/>
    </row>
    <row r="8803" spans="6:6" x14ac:dyDescent="0.25">
      <c r="F8803"/>
    </row>
    <row r="8804" spans="6:6" x14ac:dyDescent="0.25">
      <c r="F8804"/>
    </row>
    <row r="8805" spans="6:6" x14ac:dyDescent="0.25">
      <c r="F8805"/>
    </row>
    <row r="8806" spans="6:6" x14ac:dyDescent="0.25">
      <c r="F8806"/>
    </row>
    <row r="8807" spans="6:6" x14ac:dyDescent="0.25">
      <c r="F8807"/>
    </row>
    <row r="8808" spans="6:6" x14ac:dyDescent="0.25">
      <c r="F8808"/>
    </row>
    <row r="8809" spans="6:6" x14ac:dyDescent="0.25">
      <c r="F8809"/>
    </row>
    <row r="8810" spans="6:6" x14ac:dyDescent="0.25">
      <c r="F8810"/>
    </row>
    <row r="8811" spans="6:6" x14ac:dyDescent="0.25">
      <c r="F8811"/>
    </row>
    <row r="8812" spans="6:6" x14ac:dyDescent="0.25">
      <c r="F8812"/>
    </row>
    <row r="8813" spans="6:6" x14ac:dyDescent="0.25">
      <c r="F8813"/>
    </row>
    <row r="8814" spans="6:6" x14ac:dyDescent="0.25">
      <c r="F8814"/>
    </row>
    <row r="8815" spans="6:6" x14ac:dyDescent="0.25">
      <c r="F8815"/>
    </row>
    <row r="8816" spans="6:6" x14ac:dyDescent="0.25">
      <c r="F8816"/>
    </row>
    <row r="8817" spans="6:6" x14ac:dyDescent="0.25">
      <c r="F8817"/>
    </row>
    <row r="8818" spans="6:6" x14ac:dyDescent="0.25">
      <c r="F8818"/>
    </row>
    <row r="8819" spans="6:6" x14ac:dyDescent="0.25">
      <c r="F8819"/>
    </row>
    <row r="8820" spans="6:6" x14ac:dyDescent="0.25">
      <c r="F8820"/>
    </row>
    <row r="8821" spans="6:6" x14ac:dyDescent="0.25">
      <c r="F8821"/>
    </row>
    <row r="8822" spans="6:6" x14ac:dyDescent="0.25">
      <c r="F8822"/>
    </row>
    <row r="8823" spans="6:6" x14ac:dyDescent="0.25">
      <c r="F8823"/>
    </row>
    <row r="8824" spans="6:6" x14ac:dyDescent="0.25">
      <c r="F8824"/>
    </row>
    <row r="8825" spans="6:6" x14ac:dyDescent="0.25">
      <c r="F8825"/>
    </row>
    <row r="8826" spans="6:6" x14ac:dyDescent="0.25">
      <c r="F8826"/>
    </row>
    <row r="8827" spans="6:6" x14ac:dyDescent="0.25">
      <c r="F8827"/>
    </row>
    <row r="8828" spans="6:6" x14ac:dyDescent="0.25">
      <c r="F8828"/>
    </row>
    <row r="8829" spans="6:6" x14ac:dyDescent="0.25">
      <c r="F8829"/>
    </row>
    <row r="8830" spans="6:6" x14ac:dyDescent="0.25">
      <c r="F8830"/>
    </row>
    <row r="8831" spans="6:6" x14ac:dyDescent="0.25">
      <c r="F8831"/>
    </row>
    <row r="8832" spans="6:6" x14ac:dyDescent="0.25">
      <c r="F8832"/>
    </row>
    <row r="8833" spans="6:6" x14ac:dyDescent="0.25">
      <c r="F8833"/>
    </row>
    <row r="8834" spans="6:6" x14ac:dyDescent="0.25">
      <c r="F8834"/>
    </row>
    <row r="8835" spans="6:6" x14ac:dyDescent="0.25">
      <c r="F8835"/>
    </row>
    <row r="8836" spans="6:6" x14ac:dyDescent="0.25">
      <c r="F8836"/>
    </row>
    <row r="8837" spans="6:6" x14ac:dyDescent="0.25">
      <c r="F8837"/>
    </row>
    <row r="8838" spans="6:6" x14ac:dyDescent="0.25">
      <c r="F8838"/>
    </row>
    <row r="8839" spans="6:6" x14ac:dyDescent="0.25">
      <c r="F8839"/>
    </row>
    <row r="8840" spans="6:6" x14ac:dyDescent="0.25">
      <c r="F8840"/>
    </row>
    <row r="8841" spans="6:6" x14ac:dyDescent="0.25">
      <c r="F8841"/>
    </row>
    <row r="8842" spans="6:6" x14ac:dyDescent="0.25">
      <c r="F8842"/>
    </row>
    <row r="8843" spans="6:6" x14ac:dyDescent="0.25">
      <c r="F8843"/>
    </row>
    <row r="8844" spans="6:6" x14ac:dyDescent="0.25">
      <c r="F8844"/>
    </row>
    <row r="8845" spans="6:6" x14ac:dyDescent="0.25">
      <c r="F8845"/>
    </row>
    <row r="8846" spans="6:6" x14ac:dyDescent="0.25">
      <c r="F8846"/>
    </row>
    <row r="8847" spans="6:6" x14ac:dyDescent="0.25">
      <c r="F8847"/>
    </row>
    <row r="8848" spans="6:6" x14ac:dyDescent="0.25">
      <c r="F8848"/>
    </row>
    <row r="8849" spans="6:6" x14ac:dyDescent="0.25">
      <c r="F8849"/>
    </row>
    <row r="8850" spans="6:6" x14ac:dyDescent="0.25">
      <c r="F8850"/>
    </row>
    <row r="8851" spans="6:6" x14ac:dyDescent="0.25">
      <c r="F8851"/>
    </row>
    <row r="8852" spans="6:6" x14ac:dyDescent="0.25">
      <c r="F8852"/>
    </row>
    <row r="8853" spans="6:6" x14ac:dyDescent="0.25">
      <c r="F8853"/>
    </row>
    <row r="8854" spans="6:6" x14ac:dyDescent="0.25">
      <c r="F8854"/>
    </row>
    <row r="8855" spans="6:6" x14ac:dyDescent="0.25">
      <c r="F8855"/>
    </row>
    <row r="8856" spans="6:6" x14ac:dyDescent="0.25">
      <c r="F8856"/>
    </row>
    <row r="8857" spans="6:6" x14ac:dyDescent="0.25">
      <c r="F8857"/>
    </row>
    <row r="8858" spans="6:6" x14ac:dyDescent="0.25">
      <c r="F8858"/>
    </row>
    <row r="8859" spans="6:6" x14ac:dyDescent="0.25">
      <c r="F8859"/>
    </row>
    <row r="8860" spans="6:6" x14ac:dyDescent="0.25">
      <c r="F8860"/>
    </row>
    <row r="8861" spans="6:6" x14ac:dyDescent="0.25">
      <c r="F8861"/>
    </row>
    <row r="8862" spans="6:6" x14ac:dyDescent="0.25">
      <c r="F8862"/>
    </row>
    <row r="8863" spans="6:6" x14ac:dyDescent="0.25">
      <c r="F8863"/>
    </row>
    <row r="8864" spans="6:6" x14ac:dyDescent="0.25">
      <c r="F8864"/>
    </row>
    <row r="8865" spans="6:6" x14ac:dyDescent="0.25">
      <c r="F8865"/>
    </row>
    <row r="8866" spans="6:6" x14ac:dyDescent="0.25">
      <c r="F8866"/>
    </row>
    <row r="8867" spans="6:6" x14ac:dyDescent="0.25">
      <c r="F8867"/>
    </row>
    <row r="8868" spans="6:6" x14ac:dyDescent="0.25">
      <c r="F8868"/>
    </row>
    <row r="8869" spans="6:6" x14ac:dyDescent="0.25">
      <c r="F8869"/>
    </row>
    <row r="8870" spans="6:6" x14ac:dyDescent="0.25">
      <c r="F8870"/>
    </row>
    <row r="8871" spans="6:6" x14ac:dyDescent="0.25">
      <c r="F8871"/>
    </row>
    <row r="8872" spans="6:6" x14ac:dyDescent="0.25">
      <c r="F8872"/>
    </row>
    <row r="8873" spans="6:6" x14ac:dyDescent="0.25">
      <c r="F8873"/>
    </row>
    <row r="8874" spans="6:6" x14ac:dyDescent="0.25">
      <c r="F8874"/>
    </row>
    <row r="8875" spans="6:6" x14ac:dyDescent="0.25">
      <c r="F8875"/>
    </row>
    <row r="8876" spans="6:6" x14ac:dyDescent="0.25">
      <c r="F8876"/>
    </row>
    <row r="8877" spans="6:6" x14ac:dyDescent="0.25">
      <c r="F8877"/>
    </row>
    <row r="8878" spans="6:6" x14ac:dyDescent="0.25">
      <c r="F8878"/>
    </row>
    <row r="8879" spans="6:6" x14ac:dyDescent="0.25">
      <c r="F8879"/>
    </row>
    <row r="8880" spans="6:6" x14ac:dyDescent="0.25">
      <c r="F8880"/>
    </row>
    <row r="8881" spans="6:6" x14ac:dyDescent="0.25">
      <c r="F8881"/>
    </row>
    <row r="8882" spans="6:6" x14ac:dyDescent="0.25">
      <c r="F8882"/>
    </row>
    <row r="8883" spans="6:6" x14ac:dyDescent="0.25">
      <c r="F8883"/>
    </row>
    <row r="8884" spans="6:6" x14ac:dyDescent="0.25">
      <c r="F8884"/>
    </row>
    <row r="8885" spans="6:6" x14ac:dyDescent="0.25">
      <c r="F8885"/>
    </row>
    <row r="8886" spans="6:6" x14ac:dyDescent="0.25">
      <c r="F8886"/>
    </row>
    <row r="8887" spans="6:6" x14ac:dyDescent="0.25">
      <c r="F8887"/>
    </row>
    <row r="8888" spans="6:6" x14ac:dyDescent="0.25">
      <c r="F8888"/>
    </row>
    <row r="8889" spans="6:6" x14ac:dyDescent="0.25">
      <c r="F8889"/>
    </row>
    <row r="8890" spans="6:6" x14ac:dyDescent="0.25">
      <c r="F8890"/>
    </row>
    <row r="8891" spans="6:6" x14ac:dyDescent="0.25">
      <c r="F8891"/>
    </row>
    <row r="8892" spans="6:6" x14ac:dyDescent="0.25">
      <c r="F8892"/>
    </row>
    <row r="8893" spans="6:6" x14ac:dyDescent="0.25">
      <c r="F8893"/>
    </row>
    <row r="8894" spans="6:6" x14ac:dyDescent="0.25">
      <c r="F8894"/>
    </row>
    <row r="8895" spans="6:6" x14ac:dyDescent="0.25">
      <c r="F8895"/>
    </row>
    <row r="8896" spans="6:6" x14ac:dyDescent="0.25">
      <c r="F8896"/>
    </row>
    <row r="8897" spans="6:6" x14ac:dyDescent="0.25">
      <c r="F8897"/>
    </row>
    <row r="8898" spans="6:6" x14ac:dyDescent="0.25">
      <c r="F8898"/>
    </row>
    <row r="8899" spans="6:6" x14ac:dyDescent="0.25">
      <c r="F8899"/>
    </row>
    <row r="8900" spans="6:6" x14ac:dyDescent="0.25">
      <c r="F8900"/>
    </row>
    <row r="8901" spans="6:6" x14ac:dyDescent="0.25">
      <c r="F8901"/>
    </row>
    <row r="8902" spans="6:6" x14ac:dyDescent="0.25">
      <c r="F8902"/>
    </row>
    <row r="8903" spans="6:6" x14ac:dyDescent="0.25">
      <c r="F8903"/>
    </row>
    <row r="8904" spans="6:6" x14ac:dyDescent="0.25">
      <c r="F8904"/>
    </row>
    <row r="8905" spans="6:6" x14ac:dyDescent="0.25">
      <c r="F8905"/>
    </row>
    <row r="8906" spans="6:6" x14ac:dyDescent="0.25">
      <c r="F8906"/>
    </row>
    <row r="8907" spans="6:6" x14ac:dyDescent="0.25">
      <c r="F8907"/>
    </row>
    <row r="8908" spans="6:6" x14ac:dyDescent="0.25">
      <c r="F8908"/>
    </row>
    <row r="8909" spans="6:6" x14ac:dyDescent="0.25">
      <c r="F8909"/>
    </row>
    <row r="8910" spans="6:6" x14ac:dyDescent="0.25">
      <c r="F8910"/>
    </row>
    <row r="8911" spans="6:6" x14ac:dyDescent="0.25">
      <c r="F8911"/>
    </row>
    <row r="8912" spans="6:6" x14ac:dyDescent="0.25">
      <c r="F8912"/>
    </row>
    <row r="8913" spans="6:6" x14ac:dyDescent="0.25">
      <c r="F8913"/>
    </row>
    <row r="8914" spans="6:6" x14ac:dyDescent="0.25">
      <c r="F8914"/>
    </row>
    <row r="8915" spans="6:6" x14ac:dyDescent="0.25">
      <c r="F8915"/>
    </row>
    <row r="8916" spans="6:6" x14ac:dyDescent="0.25">
      <c r="F8916"/>
    </row>
    <row r="8917" spans="6:6" x14ac:dyDescent="0.25">
      <c r="F8917"/>
    </row>
    <row r="8918" spans="6:6" x14ac:dyDescent="0.25">
      <c r="F8918"/>
    </row>
    <row r="8919" spans="6:6" x14ac:dyDescent="0.25">
      <c r="F8919"/>
    </row>
    <row r="8920" spans="6:6" x14ac:dyDescent="0.25">
      <c r="F8920"/>
    </row>
    <row r="8921" spans="6:6" x14ac:dyDescent="0.25">
      <c r="F8921"/>
    </row>
    <row r="8922" spans="6:6" x14ac:dyDescent="0.25">
      <c r="F8922"/>
    </row>
    <row r="8923" spans="6:6" x14ac:dyDescent="0.25">
      <c r="F8923"/>
    </row>
    <row r="8924" spans="6:6" x14ac:dyDescent="0.25">
      <c r="F8924"/>
    </row>
    <row r="8925" spans="6:6" x14ac:dyDescent="0.25">
      <c r="F8925"/>
    </row>
    <row r="8926" spans="6:6" x14ac:dyDescent="0.25">
      <c r="F8926"/>
    </row>
    <row r="8927" spans="6:6" x14ac:dyDescent="0.25">
      <c r="F8927"/>
    </row>
    <row r="8928" spans="6:6" x14ac:dyDescent="0.25">
      <c r="F8928"/>
    </row>
    <row r="8929" spans="6:6" x14ac:dyDescent="0.25">
      <c r="F8929"/>
    </row>
    <row r="8930" spans="6:6" x14ac:dyDescent="0.25">
      <c r="F8930"/>
    </row>
    <row r="8931" spans="6:6" x14ac:dyDescent="0.25">
      <c r="F8931"/>
    </row>
    <row r="8932" spans="6:6" x14ac:dyDescent="0.25">
      <c r="F8932"/>
    </row>
    <row r="8933" spans="6:6" x14ac:dyDescent="0.25">
      <c r="F8933"/>
    </row>
    <row r="8934" spans="6:6" x14ac:dyDescent="0.25">
      <c r="F8934"/>
    </row>
    <row r="8935" spans="6:6" x14ac:dyDescent="0.25">
      <c r="F8935"/>
    </row>
    <row r="8936" spans="6:6" x14ac:dyDescent="0.25">
      <c r="F8936"/>
    </row>
    <row r="8937" spans="6:6" x14ac:dyDescent="0.25">
      <c r="F8937"/>
    </row>
    <row r="8938" spans="6:6" x14ac:dyDescent="0.25">
      <c r="F8938"/>
    </row>
    <row r="8939" spans="6:6" x14ac:dyDescent="0.25">
      <c r="F8939"/>
    </row>
    <row r="8940" spans="6:6" x14ac:dyDescent="0.25">
      <c r="F8940"/>
    </row>
    <row r="8941" spans="6:6" x14ac:dyDescent="0.25">
      <c r="F8941"/>
    </row>
    <row r="8942" spans="6:6" x14ac:dyDescent="0.25">
      <c r="F8942"/>
    </row>
    <row r="8943" spans="6:6" x14ac:dyDescent="0.25">
      <c r="F8943"/>
    </row>
    <row r="8944" spans="6:6" x14ac:dyDescent="0.25">
      <c r="F8944"/>
    </row>
    <row r="8945" spans="6:6" x14ac:dyDescent="0.25">
      <c r="F8945"/>
    </row>
    <row r="8946" spans="6:6" x14ac:dyDescent="0.25">
      <c r="F8946"/>
    </row>
    <row r="8947" spans="6:6" x14ac:dyDescent="0.25">
      <c r="F8947"/>
    </row>
    <row r="8948" spans="6:6" x14ac:dyDescent="0.25">
      <c r="F8948"/>
    </row>
    <row r="8949" spans="6:6" x14ac:dyDescent="0.25">
      <c r="F8949"/>
    </row>
    <row r="8950" spans="6:6" x14ac:dyDescent="0.25">
      <c r="F8950"/>
    </row>
    <row r="8951" spans="6:6" x14ac:dyDescent="0.25">
      <c r="F8951"/>
    </row>
    <row r="8952" spans="6:6" x14ac:dyDescent="0.25">
      <c r="F8952"/>
    </row>
    <row r="8953" spans="6:6" x14ac:dyDescent="0.25">
      <c r="F8953"/>
    </row>
    <row r="8954" spans="6:6" x14ac:dyDescent="0.25">
      <c r="F8954"/>
    </row>
    <row r="8955" spans="6:6" x14ac:dyDescent="0.25">
      <c r="F8955"/>
    </row>
    <row r="8956" spans="6:6" x14ac:dyDescent="0.25">
      <c r="F8956"/>
    </row>
    <row r="8957" spans="6:6" x14ac:dyDescent="0.25">
      <c r="F8957"/>
    </row>
    <row r="8958" spans="6:6" x14ac:dyDescent="0.25">
      <c r="F8958"/>
    </row>
    <row r="8959" spans="6:6" x14ac:dyDescent="0.25">
      <c r="F8959"/>
    </row>
    <row r="8960" spans="6:6" x14ac:dyDescent="0.25">
      <c r="F8960"/>
    </row>
    <row r="8961" spans="6:6" x14ac:dyDescent="0.25">
      <c r="F8961"/>
    </row>
    <row r="8962" spans="6:6" x14ac:dyDescent="0.25">
      <c r="F8962"/>
    </row>
    <row r="8963" spans="6:6" x14ac:dyDescent="0.25">
      <c r="F8963"/>
    </row>
    <row r="8964" spans="6:6" x14ac:dyDescent="0.25">
      <c r="F8964"/>
    </row>
    <row r="8965" spans="6:6" x14ac:dyDescent="0.25">
      <c r="F8965"/>
    </row>
    <row r="8966" spans="6:6" x14ac:dyDescent="0.25">
      <c r="F8966"/>
    </row>
    <row r="8967" spans="6:6" x14ac:dyDescent="0.25">
      <c r="F8967"/>
    </row>
    <row r="8968" spans="6:6" x14ac:dyDescent="0.25">
      <c r="F8968"/>
    </row>
    <row r="8969" spans="6:6" x14ac:dyDescent="0.25">
      <c r="F8969"/>
    </row>
    <row r="8970" spans="6:6" x14ac:dyDescent="0.25">
      <c r="F8970"/>
    </row>
    <row r="8971" spans="6:6" x14ac:dyDescent="0.25">
      <c r="F8971"/>
    </row>
    <row r="8972" spans="6:6" x14ac:dyDescent="0.25">
      <c r="F8972"/>
    </row>
    <row r="8973" spans="6:6" x14ac:dyDescent="0.25">
      <c r="F8973"/>
    </row>
    <row r="8974" spans="6:6" x14ac:dyDescent="0.25">
      <c r="F8974"/>
    </row>
    <row r="8975" spans="6:6" x14ac:dyDescent="0.25">
      <c r="F8975"/>
    </row>
    <row r="8976" spans="6:6" x14ac:dyDescent="0.25">
      <c r="F8976"/>
    </row>
    <row r="8977" spans="6:6" x14ac:dyDescent="0.25">
      <c r="F8977"/>
    </row>
    <row r="8978" spans="6:6" x14ac:dyDescent="0.25">
      <c r="F8978"/>
    </row>
    <row r="8979" spans="6:6" x14ac:dyDescent="0.25">
      <c r="F8979"/>
    </row>
    <row r="8980" spans="6:6" x14ac:dyDescent="0.25">
      <c r="F8980"/>
    </row>
    <row r="8981" spans="6:6" x14ac:dyDescent="0.25">
      <c r="F8981"/>
    </row>
    <row r="8982" spans="6:6" x14ac:dyDescent="0.25">
      <c r="F8982"/>
    </row>
    <row r="8983" spans="6:6" x14ac:dyDescent="0.25">
      <c r="F8983"/>
    </row>
    <row r="8984" spans="6:6" x14ac:dyDescent="0.25">
      <c r="F8984"/>
    </row>
    <row r="8985" spans="6:6" x14ac:dyDescent="0.25">
      <c r="F8985"/>
    </row>
    <row r="8986" spans="6:6" x14ac:dyDescent="0.25">
      <c r="F8986"/>
    </row>
    <row r="8987" spans="6:6" x14ac:dyDescent="0.25">
      <c r="F8987"/>
    </row>
    <row r="8988" spans="6:6" x14ac:dyDescent="0.25">
      <c r="F8988"/>
    </row>
    <row r="8989" spans="6:6" x14ac:dyDescent="0.25">
      <c r="F8989"/>
    </row>
    <row r="8990" spans="6:6" x14ac:dyDescent="0.25">
      <c r="F8990"/>
    </row>
    <row r="8991" spans="6:6" x14ac:dyDescent="0.25">
      <c r="F8991"/>
    </row>
    <row r="8992" spans="6:6" x14ac:dyDescent="0.25">
      <c r="F8992"/>
    </row>
    <row r="8993" spans="6:6" x14ac:dyDescent="0.25">
      <c r="F8993"/>
    </row>
    <row r="8994" spans="6:6" x14ac:dyDescent="0.25">
      <c r="F8994"/>
    </row>
    <row r="8995" spans="6:6" x14ac:dyDescent="0.25">
      <c r="F8995"/>
    </row>
    <row r="8996" spans="6:6" x14ac:dyDescent="0.25">
      <c r="F8996"/>
    </row>
    <row r="8997" spans="6:6" x14ac:dyDescent="0.25">
      <c r="F8997"/>
    </row>
    <row r="8998" spans="6:6" x14ac:dyDescent="0.25">
      <c r="F8998"/>
    </row>
    <row r="8999" spans="6:6" x14ac:dyDescent="0.25">
      <c r="F8999"/>
    </row>
    <row r="9000" spans="6:6" x14ac:dyDescent="0.25">
      <c r="F9000"/>
    </row>
    <row r="9001" spans="6:6" x14ac:dyDescent="0.25">
      <c r="F9001"/>
    </row>
    <row r="9002" spans="6:6" x14ac:dyDescent="0.25">
      <c r="F9002"/>
    </row>
    <row r="9003" spans="6:6" x14ac:dyDescent="0.25">
      <c r="F9003"/>
    </row>
    <row r="9004" spans="6:6" x14ac:dyDescent="0.25">
      <c r="F9004"/>
    </row>
    <row r="9005" spans="6:6" x14ac:dyDescent="0.25">
      <c r="F9005"/>
    </row>
    <row r="9006" spans="6:6" x14ac:dyDescent="0.25">
      <c r="F9006"/>
    </row>
    <row r="9007" spans="6:6" x14ac:dyDescent="0.25">
      <c r="F9007"/>
    </row>
    <row r="9008" spans="6:6" x14ac:dyDescent="0.25">
      <c r="F9008"/>
    </row>
    <row r="9009" spans="6:6" x14ac:dyDescent="0.25">
      <c r="F9009"/>
    </row>
    <row r="9010" spans="6:6" x14ac:dyDescent="0.25">
      <c r="F9010"/>
    </row>
    <row r="9011" spans="6:6" x14ac:dyDescent="0.25">
      <c r="F9011"/>
    </row>
    <row r="9012" spans="6:6" x14ac:dyDescent="0.25">
      <c r="F9012"/>
    </row>
    <row r="9013" spans="6:6" x14ac:dyDescent="0.25">
      <c r="F9013"/>
    </row>
    <row r="9014" spans="6:6" x14ac:dyDescent="0.25">
      <c r="F9014"/>
    </row>
    <row r="9015" spans="6:6" x14ac:dyDescent="0.25">
      <c r="F9015"/>
    </row>
    <row r="9016" spans="6:6" x14ac:dyDescent="0.25">
      <c r="F9016"/>
    </row>
    <row r="9017" spans="6:6" x14ac:dyDescent="0.25">
      <c r="F9017"/>
    </row>
    <row r="9018" spans="6:6" x14ac:dyDescent="0.25">
      <c r="F9018"/>
    </row>
    <row r="9019" spans="6:6" x14ac:dyDescent="0.25">
      <c r="F9019"/>
    </row>
    <row r="9020" spans="6:6" x14ac:dyDescent="0.25">
      <c r="F9020"/>
    </row>
    <row r="9021" spans="6:6" x14ac:dyDescent="0.25">
      <c r="F9021"/>
    </row>
    <row r="9022" spans="6:6" x14ac:dyDescent="0.25">
      <c r="F9022"/>
    </row>
    <row r="9023" spans="6:6" x14ac:dyDescent="0.25">
      <c r="F9023"/>
    </row>
    <row r="9024" spans="6:6" x14ac:dyDescent="0.25">
      <c r="F9024"/>
    </row>
    <row r="9025" spans="6:6" x14ac:dyDescent="0.25">
      <c r="F9025"/>
    </row>
    <row r="9026" spans="6:6" x14ac:dyDescent="0.25">
      <c r="F9026"/>
    </row>
    <row r="9027" spans="6:6" x14ac:dyDescent="0.25">
      <c r="F9027"/>
    </row>
    <row r="9028" spans="6:6" x14ac:dyDescent="0.25">
      <c r="F9028"/>
    </row>
    <row r="9029" spans="6:6" x14ac:dyDescent="0.25">
      <c r="F9029"/>
    </row>
    <row r="9030" spans="6:6" x14ac:dyDescent="0.25">
      <c r="F9030"/>
    </row>
    <row r="9031" spans="6:6" x14ac:dyDescent="0.25">
      <c r="F9031"/>
    </row>
    <row r="9032" spans="6:6" x14ac:dyDescent="0.25">
      <c r="F9032"/>
    </row>
    <row r="9033" spans="6:6" x14ac:dyDescent="0.25">
      <c r="F9033"/>
    </row>
    <row r="9034" spans="6:6" x14ac:dyDescent="0.25">
      <c r="F9034"/>
    </row>
    <row r="9035" spans="6:6" x14ac:dyDescent="0.25">
      <c r="F9035"/>
    </row>
    <row r="9036" spans="6:6" x14ac:dyDescent="0.25">
      <c r="F9036"/>
    </row>
    <row r="9037" spans="6:6" x14ac:dyDescent="0.25">
      <c r="F9037"/>
    </row>
    <row r="9038" spans="6:6" x14ac:dyDescent="0.25">
      <c r="F9038"/>
    </row>
    <row r="9039" spans="6:6" x14ac:dyDescent="0.25">
      <c r="F9039"/>
    </row>
    <row r="9040" spans="6:6" x14ac:dyDescent="0.25">
      <c r="F9040"/>
    </row>
    <row r="9041" spans="6:6" x14ac:dyDescent="0.25">
      <c r="F9041"/>
    </row>
    <row r="9042" spans="6:6" x14ac:dyDescent="0.25">
      <c r="F9042"/>
    </row>
    <row r="9043" spans="6:6" x14ac:dyDescent="0.25">
      <c r="F9043"/>
    </row>
    <row r="9044" spans="6:6" x14ac:dyDescent="0.25">
      <c r="F9044"/>
    </row>
    <row r="9045" spans="6:6" x14ac:dyDescent="0.25">
      <c r="F9045"/>
    </row>
    <row r="9046" spans="6:6" x14ac:dyDescent="0.25">
      <c r="F9046"/>
    </row>
    <row r="9047" spans="6:6" x14ac:dyDescent="0.25">
      <c r="F9047"/>
    </row>
    <row r="9048" spans="6:6" x14ac:dyDescent="0.25">
      <c r="F9048"/>
    </row>
    <row r="9049" spans="6:6" x14ac:dyDescent="0.25">
      <c r="F9049"/>
    </row>
    <row r="9050" spans="6:6" x14ac:dyDescent="0.25">
      <c r="F9050"/>
    </row>
    <row r="9051" spans="6:6" x14ac:dyDescent="0.25">
      <c r="F9051"/>
    </row>
    <row r="9052" spans="6:6" x14ac:dyDescent="0.25">
      <c r="F9052"/>
    </row>
    <row r="9053" spans="6:6" x14ac:dyDescent="0.25">
      <c r="F9053"/>
    </row>
    <row r="9054" spans="6:6" x14ac:dyDescent="0.25">
      <c r="F9054"/>
    </row>
    <row r="9055" spans="6:6" x14ac:dyDescent="0.25">
      <c r="F9055"/>
    </row>
    <row r="9056" spans="6:6" x14ac:dyDescent="0.25">
      <c r="F9056"/>
    </row>
    <row r="9057" spans="6:6" x14ac:dyDescent="0.25">
      <c r="F9057"/>
    </row>
    <row r="9058" spans="6:6" x14ac:dyDescent="0.25">
      <c r="F9058"/>
    </row>
    <row r="9059" spans="6:6" x14ac:dyDescent="0.25">
      <c r="F9059"/>
    </row>
    <row r="9060" spans="6:6" x14ac:dyDescent="0.25">
      <c r="F9060"/>
    </row>
    <row r="9061" spans="6:6" x14ac:dyDescent="0.25">
      <c r="F9061"/>
    </row>
    <row r="9062" spans="6:6" x14ac:dyDescent="0.25">
      <c r="F9062"/>
    </row>
    <row r="9063" spans="6:6" x14ac:dyDescent="0.25">
      <c r="F9063"/>
    </row>
    <row r="9064" spans="6:6" x14ac:dyDescent="0.25">
      <c r="F9064"/>
    </row>
    <row r="9065" spans="6:6" x14ac:dyDescent="0.25">
      <c r="F9065"/>
    </row>
    <row r="9066" spans="6:6" x14ac:dyDescent="0.25">
      <c r="F9066"/>
    </row>
    <row r="9067" spans="6:6" x14ac:dyDescent="0.25">
      <c r="F9067"/>
    </row>
    <row r="9068" spans="6:6" x14ac:dyDescent="0.25">
      <c r="F9068"/>
    </row>
    <row r="9069" spans="6:6" x14ac:dyDescent="0.25">
      <c r="F9069"/>
    </row>
    <row r="9070" spans="6:6" x14ac:dyDescent="0.25">
      <c r="F9070"/>
    </row>
    <row r="9071" spans="6:6" x14ac:dyDescent="0.25">
      <c r="F9071"/>
    </row>
    <row r="9072" spans="6:6" x14ac:dyDescent="0.25">
      <c r="F9072"/>
    </row>
    <row r="9073" spans="6:6" x14ac:dyDescent="0.25">
      <c r="F9073"/>
    </row>
    <row r="9074" spans="6:6" x14ac:dyDescent="0.25">
      <c r="F9074"/>
    </row>
    <row r="9075" spans="6:6" x14ac:dyDescent="0.25">
      <c r="F9075"/>
    </row>
    <row r="9076" spans="6:6" x14ac:dyDescent="0.25">
      <c r="F9076"/>
    </row>
    <row r="9077" spans="6:6" x14ac:dyDescent="0.25">
      <c r="F9077"/>
    </row>
    <row r="9078" spans="6:6" x14ac:dyDescent="0.25">
      <c r="F9078"/>
    </row>
    <row r="9079" spans="6:6" x14ac:dyDescent="0.25">
      <c r="F9079"/>
    </row>
    <row r="9080" spans="6:6" x14ac:dyDescent="0.25">
      <c r="F9080"/>
    </row>
    <row r="9081" spans="6:6" x14ac:dyDescent="0.25">
      <c r="F9081"/>
    </row>
    <row r="9082" spans="6:6" x14ac:dyDescent="0.25">
      <c r="F9082"/>
    </row>
    <row r="9083" spans="6:6" x14ac:dyDescent="0.25">
      <c r="F9083"/>
    </row>
    <row r="9084" spans="6:6" x14ac:dyDescent="0.25">
      <c r="F9084"/>
    </row>
    <row r="9085" spans="6:6" x14ac:dyDescent="0.25">
      <c r="F9085"/>
    </row>
    <row r="9086" spans="6:6" x14ac:dyDescent="0.25">
      <c r="F9086"/>
    </row>
    <row r="9087" spans="6:6" x14ac:dyDescent="0.25">
      <c r="F9087"/>
    </row>
    <row r="9088" spans="6:6" x14ac:dyDescent="0.25">
      <c r="F9088"/>
    </row>
    <row r="9089" spans="6:6" x14ac:dyDescent="0.25">
      <c r="F9089"/>
    </row>
    <row r="9090" spans="6:6" x14ac:dyDescent="0.25">
      <c r="F9090"/>
    </row>
    <row r="9091" spans="6:6" x14ac:dyDescent="0.25">
      <c r="F9091"/>
    </row>
    <row r="9092" spans="6:6" x14ac:dyDescent="0.25">
      <c r="F9092"/>
    </row>
    <row r="9093" spans="6:6" x14ac:dyDescent="0.25">
      <c r="F9093"/>
    </row>
    <row r="9094" spans="6:6" x14ac:dyDescent="0.25">
      <c r="F9094"/>
    </row>
    <row r="9095" spans="6:6" x14ac:dyDescent="0.25">
      <c r="F9095"/>
    </row>
    <row r="9096" spans="6:6" x14ac:dyDescent="0.25">
      <c r="F9096"/>
    </row>
    <row r="9097" spans="6:6" x14ac:dyDescent="0.25">
      <c r="F9097"/>
    </row>
    <row r="9098" spans="6:6" x14ac:dyDescent="0.25">
      <c r="F9098"/>
    </row>
    <row r="9099" spans="6:6" x14ac:dyDescent="0.25">
      <c r="F9099"/>
    </row>
    <row r="9100" spans="6:6" x14ac:dyDescent="0.25">
      <c r="F9100"/>
    </row>
    <row r="9101" spans="6:6" x14ac:dyDescent="0.25">
      <c r="F9101"/>
    </row>
    <row r="9102" spans="6:6" x14ac:dyDescent="0.25">
      <c r="F9102"/>
    </row>
    <row r="9103" spans="6:6" x14ac:dyDescent="0.25">
      <c r="F9103"/>
    </row>
    <row r="9104" spans="6:6" x14ac:dyDescent="0.25">
      <c r="F9104"/>
    </row>
    <row r="9105" spans="6:6" x14ac:dyDescent="0.25">
      <c r="F9105"/>
    </row>
    <row r="9106" spans="6:6" x14ac:dyDescent="0.25">
      <c r="F9106"/>
    </row>
    <row r="9107" spans="6:6" x14ac:dyDescent="0.25">
      <c r="F9107"/>
    </row>
    <row r="9108" spans="6:6" x14ac:dyDescent="0.25">
      <c r="F9108"/>
    </row>
    <row r="9109" spans="6:6" x14ac:dyDescent="0.25">
      <c r="F9109"/>
    </row>
    <row r="9110" spans="6:6" x14ac:dyDescent="0.25">
      <c r="F9110"/>
    </row>
    <row r="9111" spans="6:6" x14ac:dyDescent="0.25">
      <c r="F9111"/>
    </row>
    <row r="9112" spans="6:6" x14ac:dyDescent="0.25">
      <c r="F9112"/>
    </row>
    <row r="9113" spans="6:6" x14ac:dyDescent="0.25">
      <c r="F9113"/>
    </row>
    <row r="9114" spans="6:6" x14ac:dyDescent="0.25">
      <c r="F9114"/>
    </row>
    <row r="9115" spans="6:6" x14ac:dyDescent="0.25">
      <c r="F9115"/>
    </row>
    <row r="9116" spans="6:6" x14ac:dyDescent="0.25">
      <c r="F9116"/>
    </row>
    <row r="9117" spans="6:6" x14ac:dyDescent="0.25">
      <c r="F9117"/>
    </row>
    <row r="9118" spans="6:6" x14ac:dyDescent="0.25">
      <c r="F9118"/>
    </row>
    <row r="9119" spans="6:6" x14ac:dyDescent="0.25">
      <c r="F9119"/>
    </row>
    <row r="9120" spans="6:6" x14ac:dyDescent="0.25">
      <c r="F9120"/>
    </row>
    <row r="9121" spans="6:6" x14ac:dyDescent="0.25">
      <c r="F9121"/>
    </row>
    <row r="9122" spans="6:6" x14ac:dyDescent="0.25">
      <c r="F9122"/>
    </row>
    <row r="9123" spans="6:6" x14ac:dyDescent="0.25">
      <c r="F9123"/>
    </row>
    <row r="9124" spans="6:6" x14ac:dyDescent="0.25">
      <c r="F9124"/>
    </row>
    <row r="9125" spans="6:6" x14ac:dyDescent="0.25">
      <c r="F9125"/>
    </row>
    <row r="9126" spans="6:6" x14ac:dyDescent="0.25">
      <c r="F9126"/>
    </row>
    <row r="9127" spans="6:6" x14ac:dyDescent="0.25">
      <c r="F9127"/>
    </row>
    <row r="9128" spans="6:6" x14ac:dyDescent="0.25">
      <c r="F9128"/>
    </row>
    <row r="9129" spans="6:6" x14ac:dyDescent="0.25">
      <c r="F9129"/>
    </row>
    <row r="9130" spans="6:6" x14ac:dyDescent="0.25">
      <c r="F9130"/>
    </row>
    <row r="9131" spans="6:6" x14ac:dyDescent="0.25">
      <c r="F9131"/>
    </row>
    <row r="9132" spans="6:6" x14ac:dyDescent="0.25">
      <c r="F9132"/>
    </row>
    <row r="9133" spans="6:6" x14ac:dyDescent="0.25">
      <c r="F9133"/>
    </row>
    <row r="9134" spans="6:6" x14ac:dyDescent="0.25">
      <c r="F9134"/>
    </row>
    <row r="9135" spans="6:6" x14ac:dyDescent="0.25">
      <c r="F9135"/>
    </row>
    <row r="9136" spans="6:6" x14ac:dyDescent="0.25">
      <c r="F9136"/>
    </row>
    <row r="9137" spans="6:6" x14ac:dyDescent="0.25">
      <c r="F9137"/>
    </row>
    <row r="9138" spans="6:6" x14ac:dyDescent="0.25">
      <c r="F9138"/>
    </row>
    <row r="9139" spans="6:6" x14ac:dyDescent="0.25">
      <c r="F9139"/>
    </row>
    <row r="9140" spans="6:6" x14ac:dyDescent="0.25">
      <c r="F9140"/>
    </row>
    <row r="9141" spans="6:6" x14ac:dyDescent="0.25">
      <c r="F9141"/>
    </row>
    <row r="9142" spans="6:6" x14ac:dyDescent="0.25">
      <c r="F9142"/>
    </row>
    <row r="9143" spans="6:6" x14ac:dyDescent="0.25">
      <c r="F9143"/>
    </row>
    <row r="9144" spans="6:6" x14ac:dyDescent="0.25">
      <c r="F9144"/>
    </row>
    <row r="9145" spans="6:6" x14ac:dyDescent="0.25">
      <c r="F9145"/>
    </row>
    <row r="9146" spans="6:6" x14ac:dyDescent="0.25">
      <c r="F9146"/>
    </row>
    <row r="9147" spans="6:6" x14ac:dyDescent="0.25">
      <c r="F9147"/>
    </row>
    <row r="9148" spans="6:6" x14ac:dyDescent="0.25">
      <c r="F9148"/>
    </row>
    <row r="9149" spans="6:6" x14ac:dyDescent="0.25">
      <c r="F9149"/>
    </row>
    <row r="9150" spans="6:6" x14ac:dyDescent="0.25">
      <c r="F9150"/>
    </row>
    <row r="9151" spans="6:6" x14ac:dyDescent="0.25">
      <c r="F9151"/>
    </row>
    <row r="9152" spans="6:6" x14ac:dyDescent="0.25">
      <c r="F9152"/>
    </row>
    <row r="9153" spans="6:6" x14ac:dyDescent="0.25">
      <c r="F9153"/>
    </row>
    <row r="9154" spans="6:6" x14ac:dyDescent="0.25">
      <c r="F9154"/>
    </row>
    <row r="9155" spans="6:6" x14ac:dyDescent="0.25">
      <c r="F9155"/>
    </row>
    <row r="9156" spans="6:6" x14ac:dyDescent="0.25">
      <c r="F9156"/>
    </row>
    <row r="9157" spans="6:6" x14ac:dyDescent="0.25">
      <c r="F9157"/>
    </row>
    <row r="9158" spans="6:6" x14ac:dyDescent="0.25">
      <c r="F9158"/>
    </row>
    <row r="9159" spans="6:6" x14ac:dyDescent="0.25">
      <c r="F9159"/>
    </row>
    <row r="9160" spans="6:6" x14ac:dyDescent="0.25">
      <c r="F9160"/>
    </row>
    <row r="9161" spans="6:6" x14ac:dyDescent="0.25">
      <c r="F9161"/>
    </row>
    <row r="9162" spans="6:6" x14ac:dyDescent="0.25">
      <c r="F9162"/>
    </row>
    <row r="9163" spans="6:6" x14ac:dyDescent="0.25">
      <c r="F9163"/>
    </row>
    <row r="9164" spans="6:6" x14ac:dyDescent="0.25">
      <c r="F9164"/>
    </row>
    <row r="9165" spans="6:6" x14ac:dyDescent="0.25">
      <c r="F9165"/>
    </row>
    <row r="9166" spans="6:6" x14ac:dyDescent="0.25">
      <c r="F9166"/>
    </row>
    <row r="9167" spans="6:6" x14ac:dyDescent="0.25">
      <c r="F9167"/>
    </row>
    <row r="9168" spans="6:6" x14ac:dyDescent="0.25">
      <c r="F9168"/>
    </row>
    <row r="9169" spans="6:6" x14ac:dyDescent="0.25">
      <c r="F9169"/>
    </row>
    <row r="9170" spans="6:6" x14ac:dyDescent="0.25">
      <c r="F9170"/>
    </row>
    <row r="9171" spans="6:6" x14ac:dyDescent="0.25">
      <c r="F9171"/>
    </row>
    <row r="9172" spans="6:6" x14ac:dyDescent="0.25">
      <c r="F9172"/>
    </row>
    <row r="9173" spans="6:6" x14ac:dyDescent="0.25">
      <c r="F9173"/>
    </row>
    <row r="9174" spans="6:6" x14ac:dyDescent="0.25">
      <c r="F9174"/>
    </row>
    <row r="9175" spans="6:6" x14ac:dyDescent="0.25">
      <c r="F9175"/>
    </row>
    <row r="9176" spans="6:6" x14ac:dyDescent="0.25">
      <c r="F9176"/>
    </row>
    <row r="9177" spans="6:6" x14ac:dyDescent="0.25">
      <c r="F9177"/>
    </row>
    <row r="9178" spans="6:6" x14ac:dyDescent="0.25">
      <c r="F9178"/>
    </row>
    <row r="9179" spans="6:6" x14ac:dyDescent="0.25">
      <c r="F9179"/>
    </row>
    <row r="9180" spans="6:6" x14ac:dyDescent="0.25">
      <c r="F9180"/>
    </row>
    <row r="9181" spans="6:6" x14ac:dyDescent="0.25">
      <c r="F9181"/>
    </row>
    <row r="9182" spans="6:6" x14ac:dyDescent="0.25">
      <c r="F9182"/>
    </row>
    <row r="9183" spans="6:6" x14ac:dyDescent="0.25">
      <c r="F9183"/>
    </row>
    <row r="9184" spans="6:6" x14ac:dyDescent="0.25">
      <c r="F9184"/>
    </row>
    <row r="9185" spans="6:6" x14ac:dyDescent="0.25">
      <c r="F9185"/>
    </row>
    <row r="9186" spans="6:6" x14ac:dyDescent="0.25">
      <c r="F9186"/>
    </row>
    <row r="9187" spans="6:6" x14ac:dyDescent="0.25">
      <c r="F9187"/>
    </row>
    <row r="9188" spans="6:6" x14ac:dyDescent="0.25">
      <c r="F9188"/>
    </row>
    <row r="9189" spans="6:6" x14ac:dyDescent="0.25">
      <c r="F9189"/>
    </row>
    <row r="9190" spans="6:6" x14ac:dyDescent="0.25">
      <c r="F9190"/>
    </row>
    <row r="9191" spans="6:6" x14ac:dyDescent="0.25">
      <c r="F9191"/>
    </row>
    <row r="9192" spans="6:6" x14ac:dyDescent="0.25">
      <c r="F9192"/>
    </row>
    <row r="9193" spans="6:6" x14ac:dyDescent="0.25">
      <c r="F9193"/>
    </row>
    <row r="9194" spans="6:6" x14ac:dyDescent="0.25">
      <c r="F9194"/>
    </row>
    <row r="9195" spans="6:6" x14ac:dyDescent="0.25">
      <c r="F9195"/>
    </row>
    <row r="9196" spans="6:6" x14ac:dyDescent="0.25">
      <c r="F9196"/>
    </row>
    <row r="9197" spans="6:6" x14ac:dyDescent="0.25">
      <c r="F9197"/>
    </row>
    <row r="9198" spans="6:6" x14ac:dyDescent="0.25">
      <c r="F9198"/>
    </row>
    <row r="9199" spans="6:6" x14ac:dyDescent="0.25">
      <c r="F9199"/>
    </row>
    <row r="9200" spans="6:6" x14ac:dyDescent="0.25">
      <c r="F9200"/>
    </row>
    <row r="9201" spans="6:6" x14ac:dyDescent="0.25">
      <c r="F9201"/>
    </row>
    <row r="9202" spans="6:6" x14ac:dyDescent="0.25">
      <c r="F9202"/>
    </row>
    <row r="9203" spans="6:6" x14ac:dyDescent="0.25">
      <c r="F9203"/>
    </row>
    <row r="9204" spans="6:6" x14ac:dyDescent="0.25">
      <c r="F9204"/>
    </row>
    <row r="9205" spans="6:6" x14ac:dyDescent="0.25">
      <c r="F9205"/>
    </row>
    <row r="9206" spans="6:6" x14ac:dyDescent="0.25">
      <c r="F9206"/>
    </row>
    <row r="9207" spans="6:6" x14ac:dyDescent="0.25">
      <c r="F9207"/>
    </row>
    <row r="9208" spans="6:6" x14ac:dyDescent="0.25">
      <c r="F9208"/>
    </row>
    <row r="9209" spans="6:6" x14ac:dyDescent="0.25">
      <c r="F9209"/>
    </row>
    <row r="9210" spans="6:6" x14ac:dyDescent="0.25">
      <c r="F9210"/>
    </row>
    <row r="9211" spans="6:6" x14ac:dyDescent="0.25">
      <c r="F9211"/>
    </row>
    <row r="9212" spans="6:6" x14ac:dyDescent="0.25">
      <c r="F9212"/>
    </row>
    <row r="9213" spans="6:6" x14ac:dyDescent="0.25">
      <c r="F9213"/>
    </row>
    <row r="9214" spans="6:6" x14ac:dyDescent="0.25">
      <c r="F9214"/>
    </row>
    <row r="9215" spans="6:6" x14ac:dyDescent="0.25">
      <c r="F9215"/>
    </row>
    <row r="9216" spans="6:6" x14ac:dyDescent="0.25">
      <c r="F9216"/>
    </row>
    <row r="9217" spans="6:6" x14ac:dyDescent="0.25">
      <c r="F9217"/>
    </row>
    <row r="9218" spans="6:6" x14ac:dyDescent="0.25">
      <c r="F9218"/>
    </row>
    <row r="9219" spans="6:6" x14ac:dyDescent="0.25">
      <c r="F9219"/>
    </row>
    <row r="9220" spans="6:6" x14ac:dyDescent="0.25">
      <c r="F9220"/>
    </row>
    <row r="9221" spans="6:6" x14ac:dyDescent="0.25">
      <c r="F9221"/>
    </row>
    <row r="9222" spans="6:6" x14ac:dyDescent="0.25">
      <c r="F9222"/>
    </row>
    <row r="9223" spans="6:6" x14ac:dyDescent="0.25">
      <c r="F9223"/>
    </row>
    <row r="9224" spans="6:6" x14ac:dyDescent="0.25">
      <c r="F9224"/>
    </row>
    <row r="9225" spans="6:6" x14ac:dyDescent="0.25">
      <c r="F9225"/>
    </row>
    <row r="9226" spans="6:6" x14ac:dyDescent="0.25">
      <c r="F9226"/>
    </row>
    <row r="9227" spans="6:6" x14ac:dyDescent="0.25">
      <c r="F9227"/>
    </row>
    <row r="9228" spans="6:6" x14ac:dyDescent="0.25">
      <c r="F9228"/>
    </row>
    <row r="9229" spans="6:6" x14ac:dyDescent="0.25">
      <c r="F9229"/>
    </row>
    <row r="9230" spans="6:6" x14ac:dyDescent="0.25">
      <c r="F9230"/>
    </row>
    <row r="9231" spans="6:6" x14ac:dyDescent="0.25">
      <c r="F9231"/>
    </row>
    <row r="9232" spans="6:6" x14ac:dyDescent="0.25">
      <c r="F9232"/>
    </row>
    <row r="9233" spans="6:6" x14ac:dyDescent="0.25">
      <c r="F9233"/>
    </row>
    <row r="9234" spans="6:6" x14ac:dyDescent="0.25">
      <c r="F9234"/>
    </row>
    <row r="9235" spans="6:6" x14ac:dyDescent="0.25">
      <c r="F9235"/>
    </row>
    <row r="9236" spans="6:6" x14ac:dyDescent="0.25">
      <c r="F9236"/>
    </row>
    <row r="9237" spans="6:6" x14ac:dyDescent="0.25">
      <c r="F9237"/>
    </row>
    <row r="9238" spans="6:6" x14ac:dyDescent="0.25">
      <c r="F9238"/>
    </row>
    <row r="9239" spans="6:6" x14ac:dyDescent="0.25">
      <c r="F9239"/>
    </row>
    <row r="9240" spans="6:6" x14ac:dyDescent="0.25">
      <c r="F9240"/>
    </row>
    <row r="9241" spans="6:6" x14ac:dyDescent="0.25">
      <c r="F9241"/>
    </row>
    <row r="9242" spans="6:6" x14ac:dyDescent="0.25">
      <c r="F9242"/>
    </row>
    <row r="9243" spans="6:6" x14ac:dyDescent="0.25">
      <c r="F9243"/>
    </row>
    <row r="9244" spans="6:6" x14ac:dyDescent="0.25">
      <c r="F9244"/>
    </row>
    <row r="9245" spans="6:6" x14ac:dyDescent="0.25">
      <c r="F9245"/>
    </row>
    <row r="9246" spans="6:6" x14ac:dyDescent="0.25">
      <c r="F9246"/>
    </row>
    <row r="9247" spans="6:6" x14ac:dyDescent="0.25">
      <c r="F9247"/>
    </row>
    <row r="9248" spans="6:6" x14ac:dyDescent="0.25">
      <c r="F9248"/>
    </row>
    <row r="9249" spans="6:6" x14ac:dyDescent="0.25">
      <c r="F9249"/>
    </row>
    <row r="9250" spans="6:6" x14ac:dyDescent="0.25">
      <c r="F9250"/>
    </row>
    <row r="9251" spans="6:6" x14ac:dyDescent="0.25">
      <c r="F9251"/>
    </row>
    <row r="9252" spans="6:6" x14ac:dyDescent="0.25">
      <c r="F9252"/>
    </row>
    <row r="9253" spans="6:6" x14ac:dyDescent="0.25">
      <c r="F9253"/>
    </row>
    <row r="9254" spans="6:6" x14ac:dyDescent="0.25">
      <c r="F9254"/>
    </row>
    <row r="9255" spans="6:6" x14ac:dyDescent="0.25">
      <c r="F9255"/>
    </row>
    <row r="9256" spans="6:6" x14ac:dyDescent="0.25">
      <c r="F9256"/>
    </row>
    <row r="9257" spans="6:6" x14ac:dyDescent="0.25">
      <c r="F9257"/>
    </row>
    <row r="9258" spans="6:6" x14ac:dyDescent="0.25">
      <c r="F9258"/>
    </row>
    <row r="9259" spans="6:6" x14ac:dyDescent="0.25">
      <c r="F9259"/>
    </row>
    <row r="9260" spans="6:6" x14ac:dyDescent="0.25">
      <c r="F9260"/>
    </row>
    <row r="9261" spans="6:6" x14ac:dyDescent="0.25">
      <c r="F9261"/>
    </row>
    <row r="9262" spans="6:6" x14ac:dyDescent="0.25">
      <c r="F9262"/>
    </row>
    <row r="9263" spans="6:6" x14ac:dyDescent="0.25">
      <c r="F9263"/>
    </row>
    <row r="9264" spans="6:6" x14ac:dyDescent="0.25">
      <c r="F9264"/>
    </row>
    <row r="9265" spans="6:6" x14ac:dyDescent="0.25">
      <c r="F9265"/>
    </row>
    <row r="9266" spans="6:6" x14ac:dyDescent="0.25">
      <c r="F9266"/>
    </row>
    <row r="9267" spans="6:6" x14ac:dyDescent="0.25">
      <c r="F9267"/>
    </row>
    <row r="9268" spans="6:6" x14ac:dyDescent="0.25">
      <c r="F9268"/>
    </row>
    <row r="9269" spans="6:6" x14ac:dyDescent="0.25">
      <c r="F9269"/>
    </row>
    <row r="9270" spans="6:6" x14ac:dyDescent="0.25">
      <c r="F9270"/>
    </row>
    <row r="9271" spans="6:6" x14ac:dyDescent="0.25">
      <c r="F9271"/>
    </row>
    <row r="9272" spans="6:6" x14ac:dyDescent="0.25">
      <c r="F9272"/>
    </row>
    <row r="9273" spans="6:6" x14ac:dyDescent="0.25">
      <c r="F9273"/>
    </row>
    <row r="9274" spans="6:6" x14ac:dyDescent="0.25">
      <c r="F9274"/>
    </row>
    <row r="9275" spans="6:6" x14ac:dyDescent="0.25">
      <c r="F9275"/>
    </row>
    <row r="9276" spans="6:6" x14ac:dyDescent="0.25">
      <c r="F9276"/>
    </row>
    <row r="9277" spans="6:6" x14ac:dyDescent="0.25">
      <c r="F9277"/>
    </row>
    <row r="9278" spans="6:6" x14ac:dyDescent="0.25">
      <c r="F9278"/>
    </row>
    <row r="9279" spans="6:6" x14ac:dyDescent="0.25">
      <c r="F9279"/>
    </row>
    <row r="9280" spans="6:6" x14ac:dyDescent="0.25">
      <c r="F9280"/>
    </row>
    <row r="9281" spans="6:6" x14ac:dyDescent="0.25">
      <c r="F9281"/>
    </row>
    <row r="9282" spans="6:6" x14ac:dyDescent="0.25">
      <c r="F9282"/>
    </row>
    <row r="9283" spans="6:6" x14ac:dyDescent="0.25">
      <c r="F9283"/>
    </row>
    <row r="9284" spans="6:6" x14ac:dyDescent="0.25">
      <c r="F9284"/>
    </row>
    <row r="9285" spans="6:6" x14ac:dyDescent="0.25">
      <c r="F9285"/>
    </row>
    <row r="9286" spans="6:6" x14ac:dyDescent="0.25">
      <c r="F9286"/>
    </row>
    <row r="9287" spans="6:6" x14ac:dyDescent="0.25">
      <c r="F9287"/>
    </row>
    <row r="9288" spans="6:6" x14ac:dyDescent="0.25">
      <c r="F9288"/>
    </row>
    <row r="9289" spans="6:6" x14ac:dyDescent="0.25">
      <c r="F9289"/>
    </row>
    <row r="9290" spans="6:6" x14ac:dyDescent="0.25">
      <c r="F9290"/>
    </row>
    <row r="9291" spans="6:6" x14ac:dyDescent="0.25">
      <c r="F9291"/>
    </row>
    <row r="9292" spans="6:6" x14ac:dyDescent="0.25">
      <c r="F9292"/>
    </row>
    <row r="9293" spans="6:6" x14ac:dyDescent="0.25">
      <c r="F9293"/>
    </row>
    <row r="9294" spans="6:6" x14ac:dyDescent="0.25">
      <c r="F9294"/>
    </row>
    <row r="9295" spans="6:6" x14ac:dyDescent="0.25">
      <c r="F9295"/>
    </row>
    <row r="9296" spans="6:6" x14ac:dyDescent="0.25">
      <c r="F9296"/>
    </row>
    <row r="9297" spans="6:6" x14ac:dyDescent="0.25">
      <c r="F9297"/>
    </row>
    <row r="9298" spans="6:6" x14ac:dyDescent="0.25">
      <c r="F9298"/>
    </row>
    <row r="9299" spans="6:6" x14ac:dyDescent="0.25">
      <c r="F9299"/>
    </row>
    <row r="9300" spans="6:6" x14ac:dyDescent="0.25">
      <c r="F9300"/>
    </row>
    <row r="9301" spans="6:6" x14ac:dyDescent="0.25">
      <c r="F9301"/>
    </row>
    <row r="9302" spans="6:6" x14ac:dyDescent="0.25">
      <c r="F9302"/>
    </row>
    <row r="9303" spans="6:6" x14ac:dyDescent="0.25">
      <c r="F9303"/>
    </row>
    <row r="9304" spans="6:6" x14ac:dyDescent="0.25">
      <c r="F9304"/>
    </row>
    <row r="9305" spans="6:6" x14ac:dyDescent="0.25">
      <c r="F9305"/>
    </row>
    <row r="9306" spans="6:6" x14ac:dyDescent="0.25">
      <c r="F9306"/>
    </row>
    <row r="9307" spans="6:6" x14ac:dyDescent="0.25">
      <c r="F9307"/>
    </row>
    <row r="9308" spans="6:6" x14ac:dyDescent="0.25">
      <c r="F9308"/>
    </row>
    <row r="9309" spans="6:6" x14ac:dyDescent="0.25">
      <c r="F9309"/>
    </row>
    <row r="9310" spans="6:6" x14ac:dyDescent="0.25">
      <c r="F9310"/>
    </row>
    <row r="9311" spans="6:6" x14ac:dyDescent="0.25">
      <c r="F9311"/>
    </row>
    <row r="9312" spans="6:6" x14ac:dyDescent="0.25">
      <c r="F9312"/>
    </row>
    <row r="9313" spans="6:6" x14ac:dyDescent="0.25">
      <c r="F9313"/>
    </row>
    <row r="9314" spans="6:6" x14ac:dyDescent="0.25">
      <c r="F9314"/>
    </row>
    <row r="9315" spans="6:6" x14ac:dyDescent="0.25">
      <c r="F9315"/>
    </row>
    <row r="9316" spans="6:6" x14ac:dyDescent="0.25">
      <c r="F9316"/>
    </row>
    <row r="9317" spans="6:6" x14ac:dyDescent="0.25">
      <c r="F9317"/>
    </row>
    <row r="9318" spans="6:6" x14ac:dyDescent="0.25">
      <c r="F9318"/>
    </row>
    <row r="9319" spans="6:6" x14ac:dyDescent="0.25">
      <c r="F9319"/>
    </row>
    <row r="9320" spans="6:6" x14ac:dyDescent="0.25">
      <c r="F9320"/>
    </row>
    <row r="9321" spans="6:6" x14ac:dyDescent="0.25">
      <c r="F9321"/>
    </row>
    <row r="9322" spans="6:6" x14ac:dyDescent="0.25">
      <c r="F9322"/>
    </row>
    <row r="9323" spans="6:6" x14ac:dyDescent="0.25">
      <c r="F9323"/>
    </row>
    <row r="9324" spans="6:6" x14ac:dyDescent="0.25">
      <c r="F9324"/>
    </row>
    <row r="9325" spans="6:6" x14ac:dyDescent="0.25">
      <c r="F9325"/>
    </row>
    <row r="9326" spans="6:6" x14ac:dyDescent="0.25">
      <c r="F9326"/>
    </row>
    <row r="9327" spans="6:6" x14ac:dyDescent="0.25">
      <c r="F9327"/>
    </row>
    <row r="9328" spans="6:6" x14ac:dyDescent="0.25">
      <c r="F9328"/>
    </row>
    <row r="9329" spans="6:6" x14ac:dyDescent="0.25">
      <c r="F9329"/>
    </row>
    <row r="9330" spans="6:6" x14ac:dyDescent="0.25">
      <c r="F9330"/>
    </row>
    <row r="9331" spans="6:6" x14ac:dyDescent="0.25">
      <c r="F9331"/>
    </row>
    <row r="9332" spans="6:6" x14ac:dyDescent="0.25">
      <c r="F9332"/>
    </row>
    <row r="9333" spans="6:6" x14ac:dyDescent="0.25">
      <c r="F9333"/>
    </row>
    <row r="9334" spans="6:6" x14ac:dyDescent="0.25">
      <c r="F9334"/>
    </row>
    <row r="9335" spans="6:6" x14ac:dyDescent="0.25">
      <c r="F9335"/>
    </row>
    <row r="9336" spans="6:6" x14ac:dyDescent="0.25">
      <c r="F9336"/>
    </row>
    <row r="9337" spans="6:6" x14ac:dyDescent="0.25">
      <c r="F9337"/>
    </row>
    <row r="9338" spans="6:6" x14ac:dyDescent="0.25">
      <c r="F9338"/>
    </row>
    <row r="9339" spans="6:6" x14ac:dyDescent="0.25">
      <c r="F9339"/>
    </row>
    <row r="9340" spans="6:6" x14ac:dyDescent="0.25">
      <c r="F9340"/>
    </row>
    <row r="9341" spans="6:6" x14ac:dyDescent="0.25">
      <c r="F9341"/>
    </row>
    <row r="9342" spans="6:6" x14ac:dyDescent="0.25">
      <c r="F9342"/>
    </row>
    <row r="9343" spans="6:6" x14ac:dyDescent="0.25">
      <c r="F9343"/>
    </row>
    <row r="9344" spans="6:6" x14ac:dyDescent="0.25">
      <c r="F9344"/>
    </row>
    <row r="9345" spans="6:6" x14ac:dyDescent="0.25">
      <c r="F9345"/>
    </row>
    <row r="9346" spans="6:6" x14ac:dyDescent="0.25">
      <c r="F9346"/>
    </row>
    <row r="9347" spans="6:6" x14ac:dyDescent="0.25">
      <c r="F9347"/>
    </row>
    <row r="9348" spans="6:6" x14ac:dyDescent="0.25">
      <c r="F9348"/>
    </row>
    <row r="9349" spans="6:6" x14ac:dyDescent="0.25">
      <c r="F9349"/>
    </row>
    <row r="9350" spans="6:6" x14ac:dyDescent="0.25">
      <c r="F9350"/>
    </row>
    <row r="9351" spans="6:6" x14ac:dyDescent="0.25">
      <c r="F9351"/>
    </row>
    <row r="9352" spans="6:6" x14ac:dyDescent="0.25">
      <c r="F9352"/>
    </row>
    <row r="9353" spans="6:6" x14ac:dyDescent="0.25">
      <c r="F9353"/>
    </row>
    <row r="9354" spans="6:6" x14ac:dyDescent="0.25">
      <c r="F9354"/>
    </row>
    <row r="9355" spans="6:6" x14ac:dyDescent="0.25">
      <c r="F9355"/>
    </row>
    <row r="9356" spans="6:6" x14ac:dyDescent="0.25">
      <c r="F9356"/>
    </row>
    <row r="9357" spans="6:6" x14ac:dyDescent="0.25">
      <c r="F9357"/>
    </row>
    <row r="9358" spans="6:6" x14ac:dyDescent="0.25">
      <c r="F9358"/>
    </row>
    <row r="9359" spans="6:6" x14ac:dyDescent="0.25">
      <c r="F9359"/>
    </row>
    <row r="9360" spans="6:6" x14ac:dyDescent="0.25">
      <c r="F9360"/>
    </row>
    <row r="9361" spans="6:6" x14ac:dyDescent="0.25">
      <c r="F9361"/>
    </row>
    <row r="9362" spans="6:6" x14ac:dyDescent="0.25">
      <c r="F9362"/>
    </row>
    <row r="9363" spans="6:6" x14ac:dyDescent="0.25">
      <c r="F9363"/>
    </row>
    <row r="9364" spans="6:6" x14ac:dyDescent="0.25">
      <c r="F9364"/>
    </row>
    <row r="9365" spans="6:6" x14ac:dyDescent="0.25">
      <c r="F9365"/>
    </row>
    <row r="9366" spans="6:6" x14ac:dyDescent="0.25">
      <c r="F9366"/>
    </row>
    <row r="9367" spans="6:6" x14ac:dyDescent="0.25">
      <c r="F9367"/>
    </row>
    <row r="9368" spans="6:6" x14ac:dyDescent="0.25">
      <c r="F9368"/>
    </row>
    <row r="9369" spans="6:6" x14ac:dyDescent="0.25">
      <c r="F9369"/>
    </row>
    <row r="9370" spans="6:6" x14ac:dyDescent="0.25">
      <c r="F9370"/>
    </row>
    <row r="9371" spans="6:6" x14ac:dyDescent="0.25">
      <c r="F9371"/>
    </row>
    <row r="9372" spans="6:6" x14ac:dyDescent="0.25">
      <c r="F9372"/>
    </row>
    <row r="9373" spans="6:6" x14ac:dyDescent="0.25">
      <c r="F9373"/>
    </row>
    <row r="9374" spans="6:6" x14ac:dyDescent="0.25">
      <c r="F9374"/>
    </row>
    <row r="9375" spans="6:6" x14ac:dyDescent="0.25">
      <c r="F9375"/>
    </row>
    <row r="9376" spans="6:6" x14ac:dyDescent="0.25">
      <c r="F9376"/>
    </row>
    <row r="9377" spans="6:6" x14ac:dyDescent="0.25">
      <c r="F9377"/>
    </row>
    <row r="9378" spans="6:6" x14ac:dyDescent="0.25">
      <c r="F9378"/>
    </row>
    <row r="9379" spans="6:6" x14ac:dyDescent="0.25">
      <c r="F9379"/>
    </row>
    <row r="9380" spans="6:6" x14ac:dyDescent="0.25">
      <c r="F9380"/>
    </row>
    <row r="9381" spans="6:6" x14ac:dyDescent="0.25">
      <c r="F9381"/>
    </row>
    <row r="9382" spans="6:6" x14ac:dyDescent="0.25">
      <c r="F9382"/>
    </row>
    <row r="9383" spans="6:6" x14ac:dyDescent="0.25">
      <c r="F9383"/>
    </row>
    <row r="9384" spans="6:6" x14ac:dyDescent="0.25">
      <c r="F9384"/>
    </row>
    <row r="9385" spans="6:6" x14ac:dyDescent="0.25">
      <c r="F9385"/>
    </row>
    <row r="9386" spans="6:6" x14ac:dyDescent="0.25">
      <c r="F9386"/>
    </row>
    <row r="9387" spans="6:6" x14ac:dyDescent="0.25">
      <c r="F9387"/>
    </row>
    <row r="9388" spans="6:6" x14ac:dyDescent="0.25">
      <c r="F9388"/>
    </row>
    <row r="9389" spans="6:6" x14ac:dyDescent="0.25">
      <c r="F9389"/>
    </row>
    <row r="9390" spans="6:6" x14ac:dyDescent="0.25">
      <c r="F9390"/>
    </row>
    <row r="9391" spans="6:6" x14ac:dyDescent="0.25">
      <c r="F9391"/>
    </row>
    <row r="9392" spans="6:6" x14ac:dyDescent="0.25">
      <c r="F9392"/>
    </row>
    <row r="9393" spans="6:6" x14ac:dyDescent="0.25">
      <c r="F9393"/>
    </row>
    <row r="9394" spans="6:6" x14ac:dyDescent="0.25">
      <c r="F9394"/>
    </row>
    <row r="9395" spans="6:6" x14ac:dyDescent="0.25">
      <c r="F9395"/>
    </row>
    <row r="9396" spans="6:6" x14ac:dyDescent="0.25">
      <c r="F9396"/>
    </row>
    <row r="9397" spans="6:6" x14ac:dyDescent="0.25">
      <c r="F9397"/>
    </row>
    <row r="9398" spans="6:6" x14ac:dyDescent="0.25">
      <c r="F9398"/>
    </row>
    <row r="9399" spans="6:6" x14ac:dyDescent="0.25">
      <c r="F9399"/>
    </row>
    <row r="9400" spans="6:6" x14ac:dyDescent="0.25">
      <c r="F9400"/>
    </row>
    <row r="9401" spans="6:6" x14ac:dyDescent="0.25">
      <c r="F9401"/>
    </row>
    <row r="9402" spans="6:6" x14ac:dyDescent="0.25">
      <c r="F9402"/>
    </row>
    <row r="9403" spans="6:6" x14ac:dyDescent="0.25">
      <c r="F9403"/>
    </row>
    <row r="9404" spans="6:6" x14ac:dyDescent="0.25">
      <c r="F9404"/>
    </row>
    <row r="9405" spans="6:6" x14ac:dyDescent="0.25">
      <c r="F9405"/>
    </row>
    <row r="9406" spans="6:6" x14ac:dyDescent="0.25">
      <c r="F9406"/>
    </row>
    <row r="9407" spans="6:6" x14ac:dyDescent="0.25">
      <c r="F9407"/>
    </row>
    <row r="9408" spans="6:6" x14ac:dyDescent="0.25">
      <c r="F9408"/>
    </row>
    <row r="9409" spans="6:6" x14ac:dyDescent="0.25">
      <c r="F9409"/>
    </row>
    <row r="9410" spans="6:6" x14ac:dyDescent="0.25">
      <c r="F9410"/>
    </row>
    <row r="9411" spans="6:6" x14ac:dyDescent="0.25">
      <c r="F9411"/>
    </row>
    <row r="9412" spans="6:6" x14ac:dyDescent="0.25">
      <c r="F9412"/>
    </row>
    <row r="9413" spans="6:6" x14ac:dyDescent="0.25">
      <c r="F9413"/>
    </row>
    <row r="9414" spans="6:6" x14ac:dyDescent="0.25">
      <c r="F9414"/>
    </row>
    <row r="9415" spans="6:6" x14ac:dyDescent="0.25">
      <c r="F9415"/>
    </row>
    <row r="9416" spans="6:6" x14ac:dyDescent="0.25">
      <c r="F9416"/>
    </row>
    <row r="9417" spans="6:6" x14ac:dyDescent="0.25">
      <c r="F9417"/>
    </row>
    <row r="9418" spans="6:6" x14ac:dyDescent="0.25">
      <c r="F9418"/>
    </row>
    <row r="9419" spans="6:6" x14ac:dyDescent="0.25">
      <c r="F9419"/>
    </row>
    <row r="9420" spans="6:6" x14ac:dyDescent="0.25">
      <c r="F9420"/>
    </row>
    <row r="9421" spans="6:6" x14ac:dyDescent="0.25">
      <c r="F9421"/>
    </row>
    <row r="9422" spans="6:6" x14ac:dyDescent="0.25">
      <c r="F9422"/>
    </row>
    <row r="9423" spans="6:6" x14ac:dyDescent="0.25">
      <c r="F9423"/>
    </row>
    <row r="9424" spans="6:6" x14ac:dyDescent="0.25">
      <c r="F9424"/>
    </row>
    <row r="9425" spans="6:6" x14ac:dyDescent="0.25">
      <c r="F9425"/>
    </row>
    <row r="9426" spans="6:6" x14ac:dyDescent="0.25">
      <c r="F9426"/>
    </row>
    <row r="9427" spans="6:6" x14ac:dyDescent="0.25">
      <c r="F9427"/>
    </row>
    <row r="9428" spans="6:6" x14ac:dyDescent="0.25">
      <c r="F9428"/>
    </row>
    <row r="9429" spans="6:6" x14ac:dyDescent="0.25">
      <c r="F9429"/>
    </row>
    <row r="9430" spans="6:6" x14ac:dyDescent="0.25">
      <c r="F9430"/>
    </row>
    <row r="9431" spans="6:6" x14ac:dyDescent="0.25">
      <c r="F9431"/>
    </row>
    <row r="9432" spans="6:6" x14ac:dyDescent="0.25">
      <c r="F9432"/>
    </row>
    <row r="9433" spans="6:6" x14ac:dyDescent="0.25">
      <c r="F9433"/>
    </row>
    <row r="9434" spans="6:6" x14ac:dyDescent="0.25">
      <c r="F9434"/>
    </row>
    <row r="9435" spans="6:6" x14ac:dyDescent="0.25">
      <c r="F9435"/>
    </row>
    <row r="9436" spans="6:6" x14ac:dyDescent="0.25">
      <c r="F9436"/>
    </row>
    <row r="9437" spans="6:6" x14ac:dyDescent="0.25">
      <c r="F9437"/>
    </row>
    <row r="9438" spans="6:6" x14ac:dyDescent="0.25">
      <c r="F9438"/>
    </row>
    <row r="9439" spans="6:6" x14ac:dyDescent="0.25">
      <c r="F9439"/>
    </row>
    <row r="9440" spans="6:6" x14ac:dyDescent="0.25">
      <c r="F9440"/>
    </row>
    <row r="9441" spans="6:6" x14ac:dyDescent="0.25">
      <c r="F9441"/>
    </row>
    <row r="9442" spans="6:6" x14ac:dyDescent="0.25">
      <c r="F9442"/>
    </row>
    <row r="9443" spans="6:6" x14ac:dyDescent="0.25">
      <c r="F9443"/>
    </row>
    <row r="9444" spans="6:6" x14ac:dyDescent="0.25">
      <c r="F9444"/>
    </row>
    <row r="9445" spans="6:6" x14ac:dyDescent="0.25">
      <c r="F9445"/>
    </row>
    <row r="9446" spans="6:6" x14ac:dyDescent="0.25">
      <c r="F9446"/>
    </row>
    <row r="9447" spans="6:6" x14ac:dyDescent="0.25">
      <c r="F9447"/>
    </row>
    <row r="9448" spans="6:6" x14ac:dyDescent="0.25">
      <c r="F9448"/>
    </row>
    <row r="9449" spans="6:6" x14ac:dyDescent="0.25">
      <c r="F9449"/>
    </row>
    <row r="9450" spans="6:6" x14ac:dyDescent="0.25">
      <c r="F9450"/>
    </row>
    <row r="9451" spans="6:6" x14ac:dyDescent="0.25">
      <c r="F9451"/>
    </row>
    <row r="9452" spans="6:6" x14ac:dyDescent="0.25">
      <c r="F9452"/>
    </row>
    <row r="9453" spans="6:6" x14ac:dyDescent="0.25">
      <c r="F9453"/>
    </row>
    <row r="9454" spans="6:6" x14ac:dyDescent="0.25">
      <c r="F9454"/>
    </row>
    <row r="9455" spans="6:6" x14ac:dyDescent="0.25">
      <c r="F9455"/>
    </row>
    <row r="9456" spans="6:6" x14ac:dyDescent="0.25">
      <c r="F9456"/>
    </row>
    <row r="9457" spans="6:6" x14ac:dyDescent="0.25">
      <c r="F9457"/>
    </row>
    <row r="9458" spans="6:6" x14ac:dyDescent="0.25">
      <c r="F9458"/>
    </row>
    <row r="9459" spans="6:6" x14ac:dyDescent="0.25">
      <c r="F9459"/>
    </row>
    <row r="9460" spans="6:6" x14ac:dyDescent="0.25">
      <c r="F9460"/>
    </row>
    <row r="9461" spans="6:6" x14ac:dyDescent="0.25">
      <c r="F9461"/>
    </row>
    <row r="9462" spans="6:6" x14ac:dyDescent="0.25">
      <c r="F9462"/>
    </row>
    <row r="9463" spans="6:6" x14ac:dyDescent="0.25">
      <c r="F9463"/>
    </row>
    <row r="9464" spans="6:6" x14ac:dyDescent="0.25">
      <c r="F9464"/>
    </row>
    <row r="9465" spans="6:6" x14ac:dyDescent="0.25">
      <c r="F9465"/>
    </row>
    <row r="9466" spans="6:6" x14ac:dyDescent="0.25">
      <c r="F9466"/>
    </row>
    <row r="9467" spans="6:6" x14ac:dyDescent="0.25">
      <c r="F9467"/>
    </row>
    <row r="9468" spans="6:6" x14ac:dyDescent="0.25">
      <c r="F9468"/>
    </row>
    <row r="9469" spans="6:6" x14ac:dyDescent="0.25">
      <c r="F9469"/>
    </row>
    <row r="9470" spans="6:6" x14ac:dyDescent="0.25">
      <c r="F9470"/>
    </row>
    <row r="9471" spans="6:6" x14ac:dyDescent="0.25">
      <c r="F9471"/>
    </row>
    <row r="9472" spans="6:6" x14ac:dyDescent="0.25">
      <c r="F9472"/>
    </row>
    <row r="9473" spans="6:6" x14ac:dyDescent="0.25">
      <c r="F9473"/>
    </row>
    <row r="9474" spans="6:6" x14ac:dyDescent="0.25">
      <c r="F9474"/>
    </row>
    <row r="9475" spans="6:6" x14ac:dyDescent="0.25">
      <c r="F9475"/>
    </row>
    <row r="9476" spans="6:6" x14ac:dyDescent="0.25">
      <c r="F9476"/>
    </row>
    <row r="9477" spans="6:6" x14ac:dyDescent="0.25">
      <c r="F9477"/>
    </row>
    <row r="9478" spans="6:6" x14ac:dyDescent="0.25">
      <c r="F9478"/>
    </row>
    <row r="9479" spans="6:6" x14ac:dyDescent="0.25">
      <c r="F9479"/>
    </row>
    <row r="9480" spans="6:6" x14ac:dyDescent="0.25">
      <c r="F9480"/>
    </row>
    <row r="9481" spans="6:6" x14ac:dyDescent="0.25">
      <c r="F9481"/>
    </row>
    <row r="9482" spans="6:6" x14ac:dyDescent="0.25">
      <c r="F9482"/>
    </row>
    <row r="9483" spans="6:6" x14ac:dyDescent="0.25">
      <c r="F9483"/>
    </row>
    <row r="9484" spans="6:6" x14ac:dyDescent="0.25">
      <c r="F9484"/>
    </row>
    <row r="9485" spans="6:6" x14ac:dyDescent="0.25">
      <c r="F9485"/>
    </row>
    <row r="9486" spans="6:6" x14ac:dyDescent="0.25">
      <c r="F9486"/>
    </row>
    <row r="9487" spans="6:6" x14ac:dyDescent="0.25">
      <c r="F9487"/>
    </row>
    <row r="9488" spans="6:6" x14ac:dyDescent="0.25">
      <c r="F9488"/>
    </row>
    <row r="9489" spans="6:6" x14ac:dyDescent="0.25">
      <c r="F9489"/>
    </row>
    <row r="9490" spans="6:6" x14ac:dyDescent="0.25">
      <c r="F9490"/>
    </row>
    <row r="9491" spans="6:6" x14ac:dyDescent="0.25">
      <c r="F9491"/>
    </row>
    <row r="9492" spans="6:6" x14ac:dyDescent="0.25">
      <c r="F9492"/>
    </row>
    <row r="9493" spans="6:6" x14ac:dyDescent="0.25">
      <c r="F9493"/>
    </row>
    <row r="9494" spans="6:6" x14ac:dyDescent="0.25">
      <c r="F9494"/>
    </row>
    <row r="9495" spans="6:6" x14ac:dyDescent="0.25">
      <c r="F9495"/>
    </row>
    <row r="9496" spans="6:6" x14ac:dyDescent="0.25">
      <c r="F9496"/>
    </row>
    <row r="9497" spans="6:6" x14ac:dyDescent="0.25">
      <c r="F9497"/>
    </row>
    <row r="9498" spans="6:6" x14ac:dyDescent="0.25">
      <c r="F9498"/>
    </row>
    <row r="9499" spans="6:6" x14ac:dyDescent="0.25">
      <c r="F9499"/>
    </row>
    <row r="9500" spans="6:6" x14ac:dyDescent="0.25">
      <c r="F9500"/>
    </row>
    <row r="9501" spans="6:6" x14ac:dyDescent="0.25">
      <c r="F9501"/>
    </row>
    <row r="9502" spans="6:6" x14ac:dyDescent="0.25">
      <c r="F9502"/>
    </row>
    <row r="9503" spans="6:6" x14ac:dyDescent="0.25">
      <c r="F9503"/>
    </row>
    <row r="9504" spans="6:6" x14ac:dyDescent="0.25">
      <c r="F9504"/>
    </row>
    <row r="9505" spans="6:6" x14ac:dyDescent="0.25">
      <c r="F9505"/>
    </row>
    <row r="9506" spans="6:6" x14ac:dyDescent="0.25">
      <c r="F9506"/>
    </row>
    <row r="9507" spans="6:6" x14ac:dyDescent="0.25">
      <c r="F9507"/>
    </row>
    <row r="9508" spans="6:6" x14ac:dyDescent="0.25">
      <c r="F9508"/>
    </row>
    <row r="9509" spans="6:6" x14ac:dyDescent="0.25">
      <c r="F9509"/>
    </row>
    <row r="9510" spans="6:6" x14ac:dyDescent="0.25">
      <c r="F9510"/>
    </row>
    <row r="9511" spans="6:6" x14ac:dyDescent="0.25">
      <c r="F9511"/>
    </row>
    <row r="9512" spans="6:6" x14ac:dyDescent="0.25">
      <c r="F9512"/>
    </row>
    <row r="9513" spans="6:6" x14ac:dyDescent="0.25">
      <c r="F9513"/>
    </row>
    <row r="9514" spans="6:6" x14ac:dyDescent="0.25">
      <c r="F9514"/>
    </row>
    <row r="9515" spans="6:6" x14ac:dyDescent="0.25">
      <c r="F9515"/>
    </row>
    <row r="9516" spans="6:6" x14ac:dyDescent="0.25">
      <c r="F9516"/>
    </row>
    <row r="9517" spans="6:6" x14ac:dyDescent="0.25">
      <c r="F9517"/>
    </row>
    <row r="9518" spans="6:6" x14ac:dyDescent="0.25">
      <c r="F9518"/>
    </row>
    <row r="9519" spans="6:6" x14ac:dyDescent="0.25">
      <c r="F9519"/>
    </row>
    <row r="9520" spans="6:6" x14ac:dyDescent="0.25">
      <c r="F9520"/>
    </row>
    <row r="9521" spans="6:6" x14ac:dyDescent="0.25">
      <c r="F9521"/>
    </row>
    <row r="9522" spans="6:6" x14ac:dyDescent="0.25">
      <c r="F9522"/>
    </row>
    <row r="9523" spans="6:6" x14ac:dyDescent="0.25">
      <c r="F9523"/>
    </row>
    <row r="9524" spans="6:6" x14ac:dyDescent="0.25">
      <c r="F9524"/>
    </row>
    <row r="9525" spans="6:6" x14ac:dyDescent="0.25">
      <c r="F9525"/>
    </row>
    <row r="9526" spans="6:6" x14ac:dyDescent="0.25">
      <c r="F9526"/>
    </row>
    <row r="9527" spans="6:6" x14ac:dyDescent="0.25">
      <c r="F9527"/>
    </row>
    <row r="9528" spans="6:6" x14ac:dyDescent="0.25">
      <c r="F9528"/>
    </row>
    <row r="9529" spans="6:6" x14ac:dyDescent="0.25">
      <c r="F9529"/>
    </row>
    <row r="9530" spans="6:6" x14ac:dyDescent="0.25">
      <c r="F9530"/>
    </row>
    <row r="9531" spans="6:6" x14ac:dyDescent="0.25">
      <c r="F9531"/>
    </row>
    <row r="9532" spans="6:6" x14ac:dyDescent="0.25">
      <c r="F9532"/>
    </row>
    <row r="9533" spans="6:6" x14ac:dyDescent="0.25">
      <c r="F9533"/>
    </row>
    <row r="9534" spans="6:6" x14ac:dyDescent="0.25">
      <c r="F9534"/>
    </row>
    <row r="9535" spans="6:6" x14ac:dyDescent="0.25">
      <c r="F9535"/>
    </row>
    <row r="9536" spans="6:6" x14ac:dyDescent="0.25">
      <c r="F9536"/>
    </row>
    <row r="9537" spans="6:6" x14ac:dyDescent="0.25">
      <c r="F9537"/>
    </row>
    <row r="9538" spans="6:6" x14ac:dyDescent="0.25">
      <c r="F9538"/>
    </row>
    <row r="9539" spans="6:6" x14ac:dyDescent="0.25">
      <c r="F9539"/>
    </row>
    <row r="9540" spans="6:6" x14ac:dyDescent="0.25">
      <c r="F9540"/>
    </row>
    <row r="9541" spans="6:6" x14ac:dyDescent="0.25">
      <c r="F9541"/>
    </row>
    <row r="9542" spans="6:6" x14ac:dyDescent="0.25">
      <c r="F9542"/>
    </row>
    <row r="9543" spans="6:6" x14ac:dyDescent="0.25">
      <c r="F9543"/>
    </row>
    <row r="9544" spans="6:6" x14ac:dyDescent="0.25">
      <c r="F9544"/>
    </row>
    <row r="9545" spans="6:6" x14ac:dyDescent="0.25">
      <c r="F9545"/>
    </row>
    <row r="9546" spans="6:6" x14ac:dyDescent="0.25">
      <c r="F9546"/>
    </row>
    <row r="9547" spans="6:6" x14ac:dyDescent="0.25">
      <c r="F9547"/>
    </row>
    <row r="9548" spans="6:6" x14ac:dyDescent="0.25">
      <c r="F9548"/>
    </row>
    <row r="9549" spans="6:6" x14ac:dyDescent="0.25">
      <c r="F9549"/>
    </row>
    <row r="9550" spans="6:6" x14ac:dyDescent="0.25">
      <c r="F9550"/>
    </row>
    <row r="9551" spans="6:6" x14ac:dyDescent="0.25">
      <c r="F9551"/>
    </row>
    <row r="9552" spans="6:6" x14ac:dyDescent="0.25">
      <c r="F9552"/>
    </row>
    <row r="9553" spans="6:6" x14ac:dyDescent="0.25">
      <c r="F9553"/>
    </row>
    <row r="9554" spans="6:6" x14ac:dyDescent="0.25">
      <c r="F9554"/>
    </row>
    <row r="9555" spans="6:6" x14ac:dyDescent="0.25">
      <c r="F9555"/>
    </row>
    <row r="9556" spans="6:6" x14ac:dyDescent="0.25">
      <c r="F9556"/>
    </row>
    <row r="9557" spans="6:6" x14ac:dyDescent="0.25">
      <c r="F9557"/>
    </row>
    <row r="9558" spans="6:6" x14ac:dyDescent="0.25">
      <c r="F9558"/>
    </row>
    <row r="9559" spans="6:6" x14ac:dyDescent="0.25">
      <c r="F9559"/>
    </row>
    <row r="9560" spans="6:6" x14ac:dyDescent="0.25">
      <c r="F9560"/>
    </row>
    <row r="9561" spans="6:6" x14ac:dyDescent="0.25">
      <c r="F9561"/>
    </row>
    <row r="9562" spans="6:6" x14ac:dyDescent="0.25">
      <c r="F9562"/>
    </row>
    <row r="9563" spans="6:6" x14ac:dyDescent="0.25">
      <c r="F9563"/>
    </row>
    <row r="9564" spans="6:6" x14ac:dyDescent="0.25">
      <c r="F9564"/>
    </row>
    <row r="9565" spans="6:6" x14ac:dyDescent="0.25">
      <c r="F9565"/>
    </row>
    <row r="9566" spans="6:6" x14ac:dyDescent="0.25">
      <c r="F9566"/>
    </row>
    <row r="9567" spans="6:6" x14ac:dyDescent="0.25">
      <c r="F9567"/>
    </row>
    <row r="9568" spans="6:6" x14ac:dyDescent="0.25">
      <c r="F9568"/>
    </row>
    <row r="9569" spans="6:6" x14ac:dyDescent="0.25">
      <c r="F9569"/>
    </row>
    <row r="9570" spans="6:6" x14ac:dyDescent="0.25">
      <c r="F9570"/>
    </row>
    <row r="9571" spans="6:6" x14ac:dyDescent="0.25">
      <c r="F9571"/>
    </row>
    <row r="9572" spans="6:6" x14ac:dyDescent="0.25">
      <c r="F9572"/>
    </row>
    <row r="9573" spans="6:6" x14ac:dyDescent="0.25">
      <c r="F9573"/>
    </row>
    <row r="9574" spans="6:6" x14ac:dyDescent="0.25">
      <c r="F9574"/>
    </row>
    <row r="9575" spans="6:6" x14ac:dyDescent="0.25">
      <c r="F9575"/>
    </row>
    <row r="9576" spans="6:6" x14ac:dyDescent="0.25">
      <c r="F9576"/>
    </row>
    <row r="9577" spans="6:6" x14ac:dyDescent="0.25">
      <c r="F9577"/>
    </row>
    <row r="9578" spans="6:6" x14ac:dyDescent="0.25">
      <c r="F9578"/>
    </row>
    <row r="9579" spans="6:6" x14ac:dyDescent="0.25">
      <c r="F9579"/>
    </row>
    <row r="9580" spans="6:6" x14ac:dyDescent="0.25">
      <c r="F9580"/>
    </row>
    <row r="9581" spans="6:6" x14ac:dyDescent="0.25">
      <c r="F9581"/>
    </row>
    <row r="9582" spans="6:6" x14ac:dyDescent="0.25">
      <c r="F9582"/>
    </row>
    <row r="9583" spans="6:6" x14ac:dyDescent="0.25">
      <c r="F9583"/>
    </row>
    <row r="9584" spans="6:6" x14ac:dyDescent="0.25">
      <c r="F9584"/>
    </row>
    <row r="9585" spans="6:6" x14ac:dyDescent="0.25">
      <c r="F9585"/>
    </row>
    <row r="9586" spans="6:6" x14ac:dyDescent="0.25">
      <c r="F9586"/>
    </row>
    <row r="9587" spans="6:6" x14ac:dyDescent="0.25">
      <c r="F9587"/>
    </row>
    <row r="9588" spans="6:6" x14ac:dyDescent="0.25">
      <c r="F9588"/>
    </row>
    <row r="9589" spans="6:6" x14ac:dyDescent="0.25">
      <c r="F9589"/>
    </row>
    <row r="9590" spans="6:6" x14ac:dyDescent="0.25">
      <c r="F9590"/>
    </row>
    <row r="9591" spans="6:6" x14ac:dyDescent="0.25">
      <c r="F9591"/>
    </row>
    <row r="9592" spans="6:6" x14ac:dyDescent="0.25">
      <c r="F9592"/>
    </row>
    <row r="9593" spans="6:6" x14ac:dyDescent="0.25">
      <c r="F9593"/>
    </row>
    <row r="9594" spans="6:6" x14ac:dyDescent="0.25">
      <c r="F9594"/>
    </row>
    <row r="9595" spans="6:6" x14ac:dyDescent="0.25">
      <c r="F9595"/>
    </row>
    <row r="9596" spans="6:6" x14ac:dyDescent="0.25">
      <c r="F9596"/>
    </row>
    <row r="9597" spans="6:6" x14ac:dyDescent="0.25">
      <c r="F9597"/>
    </row>
    <row r="9598" spans="6:6" x14ac:dyDescent="0.25">
      <c r="F9598"/>
    </row>
    <row r="9599" spans="6:6" x14ac:dyDescent="0.25">
      <c r="F9599"/>
    </row>
    <row r="9600" spans="6:6" x14ac:dyDescent="0.25">
      <c r="F9600"/>
    </row>
    <row r="9601" spans="6:6" x14ac:dyDescent="0.25">
      <c r="F9601"/>
    </row>
    <row r="9602" spans="6:6" x14ac:dyDescent="0.25">
      <c r="F9602"/>
    </row>
    <row r="9603" spans="6:6" x14ac:dyDescent="0.25">
      <c r="F9603"/>
    </row>
    <row r="9604" spans="6:6" x14ac:dyDescent="0.25">
      <c r="F9604"/>
    </row>
    <row r="9605" spans="6:6" x14ac:dyDescent="0.25">
      <c r="F9605"/>
    </row>
    <row r="9606" spans="6:6" x14ac:dyDescent="0.25">
      <c r="F9606"/>
    </row>
    <row r="9607" spans="6:6" x14ac:dyDescent="0.25">
      <c r="F9607"/>
    </row>
    <row r="9608" spans="6:6" x14ac:dyDescent="0.25">
      <c r="F9608"/>
    </row>
    <row r="9609" spans="6:6" x14ac:dyDescent="0.25">
      <c r="F9609"/>
    </row>
    <row r="9610" spans="6:6" x14ac:dyDescent="0.25">
      <c r="F9610"/>
    </row>
    <row r="9611" spans="6:6" x14ac:dyDescent="0.25">
      <c r="F9611"/>
    </row>
    <row r="9612" spans="6:6" x14ac:dyDescent="0.25">
      <c r="F9612"/>
    </row>
    <row r="9613" spans="6:6" x14ac:dyDescent="0.25">
      <c r="F9613"/>
    </row>
    <row r="9614" spans="6:6" x14ac:dyDescent="0.25">
      <c r="F9614"/>
    </row>
    <row r="9615" spans="6:6" x14ac:dyDescent="0.25">
      <c r="F9615"/>
    </row>
    <row r="9616" spans="6:6" x14ac:dyDescent="0.25">
      <c r="F9616"/>
    </row>
    <row r="9617" spans="6:6" x14ac:dyDescent="0.25">
      <c r="F9617"/>
    </row>
    <row r="9618" spans="6:6" x14ac:dyDescent="0.25">
      <c r="F9618"/>
    </row>
    <row r="9619" spans="6:6" x14ac:dyDescent="0.25">
      <c r="F9619"/>
    </row>
    <row r="9620" spans="6:6" x14ac:dyDescent="0.25">
      <c r="F9620"/>
    </row>
    <row r="9621" spans="6:6" x14ac:dyDescent="0.25">
      <c r="F9621"/>
    </row>
    <row r="9622" spans="6:6" x14ac:dyDescent="0.25">
      <c r="F9622"/>
    </row>
    <row r="9623" spans="6:6" x14ac:dyDescent="0.25">
      <c r="F9623"/>
    </row>
    <row r="9624" spans="6:6" x14ac:dyDescent="0.25">
      <c r="F9624"/>
    </row>
    <row r="9625" spans="6:6" x14ac:dyDescent="0.25">
      <c r="F9625"/>
    </row>
    <row r="9626" spans="6:6" x14ac:dyDescent="0.25">
      <c r="F9626"/>
    </row>
    <row r="9627" spans="6:6" x14ac:dyDescent="0.25">
      <c r="F9627"/>
    </row>
    <row r="9628" spans="6:6" x14ac:dyDescent="0.25">
      <c r="F9628"/>
    </row>
    <row r="9629" spans="6:6" x14ac:dyDescent="0.25">
      <c r="F9629"/>
    </row>
    <row r="9630" spans="6:6" x14ac:dyDescent="0.25">
      <c r="F9630"/>
    </row>
    <row r="9631" spans="6:6" x14ac:dyDescent="0.25">
      <c r="F9631"/>
    </row>
    <row r="9632" spans="6:6" x14ac:dyDescent="0.25">
      <c r="F9632"/>
    </row>
    <row r="9633" spans="6:6" x14ac:dyDescent="0.25">
      <c r="F9633"/>
    </row>
    <row r="9634" spans="6:6" x14ac:dyDescent="0.25">
      <c r="F9634"/>
    </row>
    <row r="9635" spans="6:6" x14ac:dyDescent="0.25">
      <c r="F9635"/>
    </row>
    <row r="9636" spans="6:6" x14ac:dyDescent="0.25">
      <c r="F9636"/>
    </row>
    <row r="9637" spans="6:6" x14ac:dyDescent="0.25">
      <c r="F9637"/>
    </row>
    <row r="9638" spans="6:6" x14ac:dyDescent="0.25">
      <c r="F9638"/>
    </row>
    <row r="9639" spans="6:6" x14ac:dyDescent="0.25">
      <c r="F9639"/>
    </row>
    <row r="9640" spans="6:6" x14ac:dyDescent="0.25">
      <c r="F9640"/>
    </row>
    <row r="9641" spans="6:6" x14ac:dyDescent="0.25">
      <c r="F9641"/>
    </row>
    <row r="9642" spans="6:6" x14ac:dyDescent="0.25">
      <c r="F9642"/>
    </row>
    <row r="9643" spans="6:6" x14ac:dyDescent="0.25">
      <c r="F9643"/>
    </row>
    <row r="9644" spans="6:6" x14ac:dyDescent="0.25">
      <c r="F9644"/>
    </row>
    <row r="9645" spans="6:6" x14ac:dyDescent="0.25">
      <c r="F9645"/>
    </row>
    <row r="9646" spans="6:6" x14ac:dyDescent="0.25">
      <c r="F9646"/>
    </row>
    <row r="9647" spans="6:6" x14ac:dyDescent="0.25">
      <c r="F9647"/>
    </row>
    <row r="9648" spans="6:6" x14ac:dyDescent="0.25">
      <c r="F9648"/>
    </row>
    <row r="9649" spans="6:6" x14ac:dyDescent="0.25">
      <c r="F9649"/>
    </row>
    <row r="9650" spans="6:6" x14ac:dyDescent="0.25">
      <c r="F9650"/>
    </row>
    <row r="9651" spans="6:6" x14ac:dyDescent="0.25">
      <c r="F9651"/>
    </row>
    <row r="9652" spans="6:6" x14ac:dyDescent="0.25">
      <c r="F9652"/>
    </row>
    <row r="9653" spans="6:6" x14ac:dyDescent="0.25">
      <c r="F9653"/>
    </row>
    <row r="9654" spans="6:6" x14ac:dyDescent="0.25">
      <c r="F9654"/>
    </row>
    <row r="9655" spans="6:6" x14ac:dyDescent="0.25">
      <c r="F9655"/>
    </row>
    <row r="9656" spans="6:6" x14ac:dyDescent="0.25">
      <c r="F9656"/>
    </row>
    <row r="9657" spans="6:6" x14ac:dyDescent="0.25">
      <c r="F9657"/>
    </row>
    <row r="9658" spans="6:6" x14ac:dyDescent="0.25">
      <c r="F9658"/>
    </row>
    <row r="9659" spans="6:6" x14ac:dyDescent="0.25">
      <c r="F9659"/>
    </row>
    <row r="9660" spans="6:6" x14ac:dyDescent="0.25">
      <c r="F9660"/>
    </row>
    <row r="9661" spans="6:6" x14ac:dyDescent="0.25">
      <c r="F9661"/>
    </row>
    <row r="9662" spans="6:6" x14ac:dyDescent="0.25">
      <c r="F9662"/>
    </row>
    <row r="9663" spans="6:6" x14ac:dyDescent="0.25">
      <c r="F9663"/>
    </row>
    <row r="9664" spans="6:6" x14ac:dyDescent="0.25">
      <c r="F9664"/>
    </row>
    <row r="9665" spans="6:6" x14ac:dyDescent="0.25">
      <c r="F9665"/>
    </row>
    <row r="9666" spans="6:6" x14ac:dyDescent="0.25">
      <c r="F9666"/>
    </row>
    <row r="9667" spans="6:6" x14ac:dyDescent="0.25">
      <c r="F9667"/>
    </row>
    <row r="9668" spans="6:6" x14ac:dyDescent="0.25">
      <c r="F9668"/>
    </row>
    <row r="9669" spans="6:6" x14ac:dyDescent="0.25">
      <c r="F9669"/>
    </row>
    <row r="9670" spans="6:6" x14ac:dyDescent="0.25">
      <c r="F9670"/>
    </row>
    <row r="9671" spans="6:6" x14ac:dyDescent="0.25">
      <c r="F9671"/>
    </row>
    <row r="9672" spans="6:6" x14ac:dyDescent="0.25">
      <c r="F9672"/>
    </row>
    <row r="9673" spans="6:6" x14ac:dyDescent="0.25">
      <c r="F9673"/>
    </row>
    <row r="9674" spans="6:6" x14ac:dyDescent="0.25">
      <c r="F9674"/>
    </row>
    <row r="9675" spans="6:6" x14ac:dyDescent="0.25">
      <c r="F9675"/>
    </row>
    <row r="9676" spans="6:6" x14ac:dyDescent="0.25">
      <c r="F9676"/>
    </row>
    <row r="9677" spans="6:6" x14ac:dyDescent="0.25">
      <c r="F9677"/>
    </row>
    <row r="9678" spans="6:6" x14ac:dyDescent="0.25">
      <c r="F9678"/>
    </row>
    <row r="9679" spans="6:6" x14ac:dyDescent="0.25">
      <c r="F9679"/>
    </row>
    <row r="9680" spans="6:6" x14ac:dyDescent="0.25">
      <c r="F9680"/>
    </row>
    <row r="9681" spans="6:6" x14ac:dyDescent="0.25">
      <c r="F9681"/>
    </row>
    <row r="9682" spans="6:6" x14ac:dyDescent="0.25">
      <c r="F9682"/>
    </row>
    <row r="9683" spans="6:6" x14ac:dyDescent="0.25">
      <c r="F9683"/>
    </row>
    <row r="9684" spans="6:6" x14ac:dyDescent="0.25">
      <c r="F9684"/>
    </row>
    <row r="9685" spans="6:6" x14ac:dyDescent="0.25">
      <c r="F9685"/>
    </row>
    <row r="9686" spans="6:6" x14ac:dyDescent="0.25">
      <c r="F9686"/>
    </row>
    <row r="9687" spans="6:6" x14ac:dyDescent="0.25">
      <c r="F9687"/>
    </row>
    <row r="9688" spans="6:6" x14ac:dyDescent="0.25">
      <c r="F9688"/>
    </row>
    <row r="9689" spans="6:6" x14ac:dyDescent="0.25">
      <c r="F9689"/>
    </row>
    <row r="9690" spans="6:6" x14ac:dyDescent="0.25">
      <c r="F9690"/>
    </row>
    <row r="9691" spans="6:6" x14ac:dyDescent="0.25">
      <c r="F9691"/>
    </row>
    <row r="9692" spans="6:6" x14ac:dyDescent="0.25">
      <c r="F9692"/>
    </row>
    <row r="9693" spans="6:6" x14ac:dyDescent="0.25">
      <c r="F9693"/>
    </row>
    <row r="9694" spans="6:6" x14ac:dyDescent="0.25">
      <c r="F9694"/>
    </row>
    <row r="9695" spans="6:6" x14ac:dyDescent="0.25">
      <c r="F9695"/>
    </row>
    <row r="9696" spans="6:6" x14ac:dyDescent="0.25">
      <c r="F9696"/>
    </row>
    <row r="9697" spans="6:6" x14ac:dyDescent="0.25">
      <c r="F9697"/>
    </row>
    <row r="9698" spans="6:6" x14ac:dyDescent="0.25">
      <c r="F9698"/>
    </row>
    <row r="9699" spans="6:6" x14ac:dyDescent="0.25">
      <c r="F9699"/>
    </row>
    <row r="9700" spans="6:6" x14ac:dyDescent="0.25">
      <c r="F9700"/>
    </row>
    <row r="9701" spans="6:6" x14ac:dyDescent="0.25">
      <c r="F9701"/>
    </row>
    <row r="9702" spans="6:6" x14ac:dyDescent="0.25">
      <c r="F9702"/>
    </row>
    <row r="9703" spans="6:6" x14ac:dyDescent="0.25">
      <c r="F9703"/>
    </row>
    <row r="9704" spans="6:6" x14ac:dyDescent="0.25">
      <c r="F9704"/>
    </row>
    <row r="9705" spans="6:6" x14ac:dyDescent="0.25">
      <c r="F9705"/>
    </row>
    <row r="9706" spans="6:6" x14ac:dyDescent="0.25">
      <c r="F9706"/>
    </row>
    <row r="9707" spans="6:6" x14ac:dyDescent="0.25">
      <c r="F9707"/>
    </row>
    <row r="9708" spans="6:6" x14ac:dyDescent="0.25">
      <c r="F9708"/>
    </row>
    <row r="9709" spans="6:6" x14ac:dyDescent="0.25">
      <c r="F9709"/>
    </row>
    <row r="9710" spans="6:6" x14ac:dyDescent="0.25">
      <c r="F9710"/>
    </row>
    <row r="9711" spans="6:6" x14ac:dyDescent="0.25">
      <c r="F9711"/>
    </row>
    <row r="9712" spans="6:6" x14ac:dyDescent="0.25">
      <c r="F9712"/>
    </row>
    <row r="9713" spans="6:6" x14ac:dyDescent="0.25">
      <c r="F9713"/>
    </row>
    <row r="9714" spans="6:6" x14ac:dyDescent="0.25">
      <c r="F9714"/>
    </row>
    <row r="9715" spans="6:6" x14ac:dyDescent="0.25">
      <c r="F9715"/>
    </row>
    <row r="9716" spans="6:6" x14ac:dyDescent="0.25">
      <c r="F9716"/>
    </row>
    <row r="9717" spans="6:6" x14ac:dyDescent="0.25">
      <c r="F9717"/>
    </row>
    <row r="9718" spans="6:6" x14ac:dyDescent="0.25">
      <c r="F9718"/>
    </row>
    <row r="9719" spans="6:6" x14ac:dyDescent="0.25">
      <c r="F9719"/>
    </row>
    <row r="9720" spans="6:6" x14ac:dyDescent="0.25">
      <c r="F9720"/>
    </row>
    <row r="9721" spans="6:6" x14ac:dyDescent="0.25">
      <c r="F9721"/>
    </row>
    <row r="9722" spans="6:6" x14ac:dyDescent="0.25">
      <c r="F9722"/>
    </row>
    <row r="9723" spans="6:6" x14ac:dyDescent="0.25">
      <c r="F9723"/>
    </row>
    <row r="9724" spans="6:6" x14ac:dyDescent="0.25">
      <c r="F9724"/>
    </row>
    <row r="9725" spans="6:6" x14ac:dyDescent="0.25">
      <c r="F9725"/>
    </row>
    <row r="9726" spans="6:6" x14ac:dyDescent="0.25">
      <c r="F9726"/>
    </row>
    <row r="9727" spans="6:6" x14ac:dyDescent="0.25">
      <c r="F9727"/>
    </row>
    <row r="9728" spans="6:6" x14ac:dyDescent="0.25">
      <c r="F9728"/>
    </row>
    <row r="9729" spans="6:6" x14ac:dyDescent="0.25">
      <c r="F9729"/>
    </row>
    <row r="9730" spans="6:6" x14ac:dyDescent="0.25">
      <c r="F9730"/>
    </row>
    <row r="9731" spans="6:6" x14ac:dyDescent="0.25">
      <c r="F9731"/>
    </row>
    <row r="9732" spans="6:6" x14ac:dyDescent="0.25">
      <c r="F9732"/>
    </row>
    <row r="9733" spans="6:6" x14ac:dyDescent="0.25">
      <c r="F9733"/>
    </row>
    <row r="9734" spans="6:6" x14ac:dyDescent="0.25">
      <c r="F9734"/>
    </row>
    <row r="9735" spans="6:6" x14ac:dyDescent="0.25">
      <c r="F9735"/>
    </row>
    <row r="9736" spans="6:6" x14ac:dyDescent="0.25">
      <c r="F9736"/>
    </row>
    <row r="9737" spans="6:6" x14ac:dyDescent="0.25">
      <c r="F9737"/>
    </row>
    <row r="9738" spans="6:6" x14ac:dyDescent="0.25">
      <c r="F9738"/>
    </row>
    <row r="9739" spans="6:6" x14ac:dyDescent="0.25">
      <c r="F9739"/>
    </row>
    <row r="9740" spans="6:6" x14ac:dyDescent="0.25">
      <c r="F9740"/>
    </row>
    <row r="9741" spans="6:6" x14ac:dyDescent="0.25">
      <c r="F9741"/>
    </row>
    <row r="9742" spans="6:6" x14ac:dyDescent="0.25">
      <c r="F9742"/>
    </row>
    <row r="9743" spans="6:6" x14ac:dyDescent="0.25">
      <c r="F9743"/>
    </row>
    <row r="9744" spans="6:6" x14ac:dyDescent="0.25">
      <c r="F9744"/>
    </row>
    <row r="9745" spans="6:6" x14ac:dyDescent="0.25">
      <c r="F9745"/>
    </row>
    <row r="9746" spans="6:6" x14ac:dyDescent="0.25">
      <c r="F9746"/>
    </row>
    <row r="9747" spans="6:6" x14ac:dyDescent="0.25">
      <c r="F9747"/>
    </row>
    <row r="9748" spans="6:6" x14ac:dyDescent="0.25">
      <c r="F9748"/>
    </row>
    <row r="9749" spans="6:6" x14ac:dyDescent="0.25">
      <c r="F9749"/>
    </row>
    <row r="9750" spans="6:6" x14ac:dyDescent="0.25">
      <c r="F9750"/>
    </row>
    <row r="9751" spans="6:6" x14ac:dyDescent="0.25">
      <c r="F9751"/>
    </row>
    <row r="9752" spans="6:6" x14ac:dyDescent="0.25">
      <c r="F9752"/>
    </row>
    <row r="9753" spans="6:6" x14ac:dyDescent="0.25">
      <c r="F9753"/>
    </row>
    <row r="9754" spans="6:6" x14ac:dyDescent="0.25">
      <c r="F9754"/>
    </row>
    <row r="9755" spans="6:6" x14ac:dyDescent="0.25">
      <c r="F9755"/>
    </row>
    <row r="9756" spans="6:6" x14ac:dyDescent="0.25">
      <c r="F9756"/>
    </row>
    <row r="9757" spans="6:6" x14ac:dyDescent="0.25">
      <c r="F9757"/>
    </row>
    <row r="9758" spans="6:6" x14ac:dyDescent="0.25">
      <c r="F9758"/>
    </row>
    <row r="9759" spans="6:6" x14ac:dyDescent="0.25">
      <c r="F9759"/>
    </row>
    <row r="9760" spans="6:6" x14ac:dyDescent="0.25">
      <c r="F9760"/>
    </row>
    <row r="9761" spans="6:6" x14ac:dyDescent="0.25">
      <c r="F9761"/>
    </row>
    <row r="9762" spans="6:6" x14ac:dyDescent="0.25">
      <c r="F9762"/>
    </row>
    <row r="9763" spans="6:6" x14ac:dyDescent="0.25">
      <c r="F9763"/>
    </row>
    <row r="9764" spans="6:6" x14ac:dyDescent="0.25">
      <c r="F9764"/>
    </row>
    <row r="9765" spans="6:6" x14ac:dyDescent="0.25">
      <c r="F9765"/>
    </row>
    <row r="9766" spans="6:6" x14ac:dyDescent="0.25">
      <c r="F9766"/>
    </row>
    <row r="9767" spans="6:6" x14ac:dyDescent="0.25">
      <c r="F9767"/>
    </row>
    <row r="9768" spans="6:6" x14ac:dyDescent="0.25">
      <c r="F9768"/>
    </row>
    <row r="9769" spans="6:6" x14ac:dyDescent="0.25">
      <c r="F9769"/>
    </row>
    <row r="9770" spans="6:6" x14ac:dyDescent="0.25">
      <c r="F9770"/>
    </row>
    <row r="9771" spans="6:6" x14ac:dyDescent="0.25">
      <c r="F9771"/>
    </row>
    <row r="9772" spans="6:6" x14ac:dyDescent="0.25">
      <c r="F9772"/>
    </row>
    <row r="9773" spans="6:6" x14ac:dyDescent="0.25">
      <c r="F9773"/>
    </row>
    <row r="9774" spans="6:6" x14ac:dyDescent="0.25">
      <c r="F9774"/>
    </row>
    <row r="9775" spans="6:6" x14ac:dyDescent="0.25">
      <c r="F9775"/>
    </row>
    <row r="9776" spans="6:6" x14ac:dyDescent="0.25">
      <c r="F9776"/>
    </row>
    <row r="9777" spans="6:6" x14ac:dyDescent="0.25">
      <c r="F9777"/>
    </row>
    <row r="9778" spans="6:6" x14ac:dyDescent="0.25">
      <c r="F9778"/>
    </row>
    <row r="9779" spans="6:6" x14ac:dyDescent="0.25">
      <c r="F9779"/>
    </row>
    <row r="9780" spans="6:6" x14ac:dyDescent="0.25">
      <c r="F9780"/>
    </row>
    <row r="9781" spans="6:6" x14ac:dyDescent="0.25">
      <c r="F9781"/>
    </row>
    <row r="9782" spans="6:6" x14ac:dyDescent="0.25">
      <c r="F9782"/>
    </row>
    <row r="9783" spans="6:6" x14ac:dyDescent="0.25">
      <c r="F9783"/>
    </row>
    <row r="9784" spans="6:6" x14ac:dyDescent="0.25">
      <c r="F9784"/>
    </row>
    <row r="9785" spans="6:6" x14ac:dyDescent="0.25">
      <c r="F9785"/>
    </row>
    <row r="9786" spans="6:6" x14ac:dyDescent="0.25">
      <c r="F9786"/>
    </row>
    <row r="9787" spans="6:6" x14ac:dyDescent="0.25">
      <c r="F9787"/>
    </row>
    <row r="9788" spans="6:6" x14ac:dyDescent="0.25">
      <c r="F9788"/>
    </row>
    <row r="9789" spans="6:6" x14ac:dyDescent="0.25">
      <c r="F9789"/>
    </row>
    <row r="9790" spans="6:6" x14ac:dyDescent="0.25">
      <c r="F9790"/>
    </row>
    <row r="9791" spans="6:6" x14ac:dyDescent="0.25">
      <c r="F9791"/>
    </row>
    <row r="9792" spans="6:6" x14ac:dyDescent="0.25">
      <c r="F9792"/>
    </row>
    <row r="9793" spans="6:6" x14ac:dyDescent="0.25">
      <c r="F9793"/>
    </row>
    <row r="9794" spans="6:6" x14ac:dyDescent="0.25">
      <c r="F9794"/>
    </row>
    <row r="9795" spans="6:6" x14ac:dyDescent="0.25">
      <c r="F9795"/>
    </row>
    <row r="9796" spans="6:6" x14ac:dyDescent="0.25">
      <c r="F9796"/>
    </row>
    <row r="9797" spans="6:6" x14ac:dyDescent="0.25">
      <c r="F9797"/>
    </row>
    <row r="9798" spans="6:6" x14ac:dyDescent="0.25">
      <c r="F9798"/>
    </row>
    <row r="9799" spans="6:6" x14ac:dyDescent="0.25">
      <c r="F9799"/>
    </row>
    <row r="9800" spans="6:6" x14ac:dyDescent="0.25">
      <c r="F9800"/>
    </row>
    <row r="9801" spans="6:6" x14ac:dyDescent="0.25">
      <c r="F9801"/>
    </row>
    <row r="9802" spans="6:6" x14ac:dyDescent="0.25">
      <c r="F9802"/>
    </row>
    <row r="9803" spans="6:6" x14ac:dyDescent="0.25">
      <c r="F9803"/>
    </row>
    <row r="9804" spans="6:6" x14ac:dyDescent="0.25">
      <c r="F9804"/>
    </row>
    <row r="9805" spans="6:6" x14ac:dyDescent="0.25">
      <c r="F9805"/>
    </row>
    <row r="9806" spans="6:6" x14ac:dyDescent="0.25">
      <c r="F9806"/>
    </row>
    <row r="9807" spans="6:6" x14ac:dyDescent="0.25">
      <c r="F9807"/>
    </row>
    <row r="9808" spans="6:6" x14ac:dyDescent="0.25">
      <c r="F9808"/>
    </row>
    <row r="9809" spans="6:6" x14ac:dyDescent="0.25">
      <c r="F9809"/>
    </row>
    <row r="9810" spans="6:6" x14ac:dyDescent="0.25">
      <c r="F9810"/>
    </row>
    <row r="9811" spans="6:6" x14ac:dyDescent="0.25">
      <c r="F9811"/>
    </row>
    <row r="9812" spans="6:6" x14ac:dyDescent="0.25">
      <c r="F9812"/>
    </row>
    <row r="9813" spans="6:6" x14ac:dyDescent="0.25">
      <c r="F9813"/>
    </row>
    <row r="9814" spans="6:6" x14ac:dyDescent="0.25">
      <c r="F9814"/>
    </row>
    <row r="9815" spans="6:6" x14ac:dyDescent="0.25">
      <c r="F9815"/>
    </row>
    <row r="9816" spans="6:6" x14ac:dyDescent="0.25">
      <c r="F9816"/>
    </row>
    <row r="9817" spans="6:6" x14ac:dyDescent="0.25">
      <c r="F9817"/>
    </row>
    <row r="9818" spans="6:6" x14ac:dyDescent="0.25">
      <c r="F9818"/>
    </row>
    <row r="9819" spans="6:6" x14ac:dyDescent="0.25">
      <c r="F9819"/>
    </row>
    <row r="9820" spans="6:6" x14ac:dyDescent="0.25">
      <c r="F9820"/>
    </row>
    <row r="9821" spans="6:6" x14ac:dyDescent="0.25">
      <c r="F9821"/>
    </row>
    <row r="9822" spans="6:6" x14ac:dyDescent="0.25">
      <c r="F9822"/>
    </row>
    <row r="9823" spans="6:6" x14ac:dyDescent="0.25">
      <c r="F9823"/>
    </row>
    <row r="9824" spans="6:6" x14ac:dyDescent="0.25">
      <c r="F9824"/>
    </row>
    <row r="9825" spans="6:6" x14ac:dyDescent="0.25">
      <c r="F9825"/>
    </row>
    <row r="9826" spans="6:6" x14ac:dyDescent="0.25">
      <c r="F9826"/>
    </row>
    <row r="9827" spans="6:6" x14ac:dyDescent="0.25">
      <c r="F9827"/>
    </row>
    <row r="9828" spans="6:6" x14ac:dyDescent="0.25">
      <c r="F9828"/>
    </row>
    <row r="9829" spans="6:6" x14ac:dyDescent="0.25">
      <c r="F9829"/>
    </row>
    <row r="9830" spans="6:6" x14ac:dyDescent="0.25">
      <c r="F9830"/>
    </row>
    <row r="9831" spans="6:6" x14ac:dyDescent="0.25">
      <c r="F9831"/>
    </row>
    <row r="9832" spans="6:6" x14ac:dyDescent="0.25">
      <c r="F9832"/>
    </row>
    <row r="9833" spans="6:6" x14ac:dyDescent="0.25">
      <c r="F9833"/>
    </row>
    <row r="9834" spans="6:6" x14ac:dyDescent="0.25">
      <c r="F9834"/>
    </row>
    <row r="9835" spans="6:6" x14ac:dyDescent="0.25">
      <c r="F9835"/>
    </row>
    <row r="9836" spans="6:6" x14ac:dyDescent="0.25">
      <c r="F9836"/>
    </row>
    <row r="9837" spans="6:6" x14ac:dyDescent="0.25">
      <c r="F9837"/>
    </row>
    <row r="9838" spans="6:6" x14ac:dyDescent="0.25">
      <c r="F9838"/>
    </row>
    <row r="9839" spans="6:6" x14ac:dyDescent="0.25">
      <c r="F9839"/>
    </row>
    <row r="9840" spans="6:6" x14ac:dyDescent="0.25">
      <c r="F9840"/>
    </row>
    <row r="9841" spans="6:6" x14ac:dyDescent="0.25">
      <c r="F9841"/>
    </row>
    <row r="9842" spans="6:6" x14ac:dyDescent="0.25">
      <c r="F9842"/>
    </row>
    <row r="9843" spans="6:6" x14ac:dyDescent="0.25">
      <c r="F9843"/>
    </row>
    <row r="9844" spans="6:6" x14ac:dyDescent="0.25">
      <c r="F9844"/>
    </row>
    <row r="9845" spans="6:6" x14ac:dyDescent="0.25">
      <c r="F9845"/>
    </row>
    <row r="9846" spans="6:6" x14ac:dyDescent="0.25">
      <c r="F9846"/>
    </row>
    <row r="9847" spans="6:6" x14ac:dyDescent="0.25">
      <c r="F9847"/>
    </row>
    <row r="9848" spans="6:6" x14ac:dyDescent="0.25">
      <c r="F9848"/>
    </row>
    <row r="9849" spans="6:6" x14ac:dyDescent="0.25">
      <c r="F9849"/>
    </row>
    <row r="9850" spans="6:6" x14ac:dyDescent="0.25">
      <c r="F9850"/>
    </row>
    <row r="9851" spans="6:6" x14ac:dyDescent="0.25">
      <c r="F9851"/>
    </row>
    <row r="9852" spans="6:6" x14ac:dyDescent="0.25">
      <c r="F9852"/>
    </row>
    <row r="9853" spans="6:6" x14ac:dyDescent="0.25">
      <c r="F9853"/>
    </row>
    <row r="9854" spans="6:6" x14ac:dyDescent="0.25">
      <c r="F9854"/>
    </row>
    <row r="9855" spans="6:6" x14ac:dyDescent="0.25">
      <c r="F9855"/>
    </row>
    <row r="9856" spans="6:6" x14ac:dyDescent="0.25">
      <c r="F9856"/>
    </row>
    <row r="9857" spans="6:6" x14ac:dyDescent="0.25">
      <c r="F9857"/>
    </row>
    <row r="9858" spans="6:6" x14ac:dyDescent="0.25">
      <c r="F9858"/>
    </row>
    <row r="9859" spans="6:6" x14ac:dyDescent="0.25">
      <c r="F9859"/>
    </row>
    <row r="9860" spans="6:6" x14ac:dyDescent="0.25">
      <c r="F9860"/>
    </row>
    <row r="9861" spans="6:6" x14ac:dyDescent="0.25">
      <c r="F9861"/>
    </row>
    <row r="9862" spans="6:6" x14ac:dyDescent="0.25">
      <c r="F9862"/>
    </row>
    <row r="9863" spans="6:6" x14ac:dyDescent="0.25">
      <c r="F9863"/>
    </row>
    <row r="9864" spans="6:6" x14ac:dyDescent="0.25">
      <c r="F9864"/>
    </row>
    <row r="9865" spans="6:6" x14ac:dyDescent="0.25">
      <c r="F9865"/>
    </row>
    <row r="9866" spans="6:6" x14ac:dyDescent="0.25">
      <c r="F9866"/>
    </row>
    <row r="9867" spans="6:6" x14ac:dyDescent="0.25">
      <c r="F9867"/>
    </row>
    <row r="9868" spans="6:6" x14ac:dyDescent="0.25">
      <c r="F9868"/>
    </row>
    <row r="9869" spans="6:6" x14ac:dyDescent="0.25">
      <c r="F9869"/>
    </row>
    <row r="9870" spans="6:6" x14ac:dyDescent="0.25">
      <c r="F9870"/>
    </row>
    <row r="9871" spans="6:6" x14ac:dyDescent="0.25">
      <c r="F9871"/>
    </row>
    <row r="9872" spans="6:6" x14ac:dyDescent="0.25">
      <c r="F9872"/>
    </row>
    <row r="9873" spans="6:6" x14ac:dyDescent="0.25">
      <c r="F9873"/>
    </row>
    <row r="9874" spans="6:6" x14ac:dyDescent="0.25">
      <c r="F9874"/>
    </row>
    <row r="9875" spans="6:6" x14ac:dyDescent="0.25">
      <c r="F9875"/>
    </row>
    <row r="9876" spans="6:6" x14ac:dyDescent="0.25">
      <c r="F9876"/>
    </row>
    <row r="9877" spans="6:6" x14ac:dyDescent="0.25">
      <c r="F9877"/>
    </row>
    <row r="9878" spans="6:6" x14ac:dyDescent="0.25">
      <c r="F9878"/>
    </row>
    <row r="9879" spans="6:6" x14ac:dyDescent="0.25">
      <c r="F9879"/>
    </row>
    <row r="9880" spans="6:6" x14ac:dyDescent="0.25">
      <c r="F9880"/>
    </row>
    <row r="9881" spans="6:6" x14ac:dyDescent="0.25">
      <c r="F9881"/>
    </row>
    <row r="9882" spans="6:6" x14ac:dyDescent="0.25">
      <c r="F9882"/>
    </row>
    <row r="9883" spans="6:6" x14ac:dyDescent="0.25">
      <c r="F9883"/>
    </row>
    <row r="9884" spans="6:6" x14ac:dyDescent="0.25">
      <c r="F9884"/>
    </row>
    <row r="9885" spans="6:6" x14ac:dyDescent="0.25">
      <c r="F9885"/>
    </row>
    <row r="9886" spans="6:6" x14ac:dyDescent="0.25">
      <c r="F9886"/>
    </row>
    <row r="9887" spans="6:6" x14ac:dyDescent="0.25">
      <c r="F9887"/>
    </row>
    <row r="9888" spans="6:6" x14ac:dyDescent="0.25">
      <c r="F9888"/>
    </row>
    <row r="9889" spans="6:6" x14ac:dyDescent="0.25">
      <c r="F9889"/>
    </row>
    <row r="9890" spans="6:6" x14ac:dyDescent="0.25">
      <c r="F9890"/>
    </row>
    <row r="9891" spans="6:6" x14ac:dyDescent="0.25">
      <c r="F9891"/>
    </row>
    <row r="9892" spans="6:6" x14ac:dyDescent="0.25">
      <c r="F9892"/>
    </row>
    <row r="9893" spans="6:6" x14ac:dyDescent="0.25">
      <c r="F9893"/>
    </row>
    <row r="9894" spans="6:6" x14ac:dyDescent="0.25">
      <c r="F9894"/>
    </row>
    <row r="9895" spans="6:6" x14ac:dyDescent="0.25">
      <c r="F9895"/>
    </row>
    <row r="9896" spans="6:6" x14ac:dyDescent="0.25">
      <c r="F9896"/>
    </row>
    <row r="9897" spans="6:6" x14ac:dyDescent="0.25">
      <c r="F9897"/>
    </row>
    <row r="9898" spans="6:6" x14ac:dyDescent="0.25">
      <c r="F9898"/>
    </row>
    <row r="9899" spans="6:6" x14ac:dyDescent="0.25">
      <c r="F9899"/>
    </row>
    <row r="9900" spans="6:6" x14ac:dyDescent="0.25">
      <c r="F9900"/>
    </row>
    <row r="9901" spans="6:6" x14ac:dyDescent="0.25">
      <c r="F9901"/>
    </row>
    <row r="9902" spans="6:6" x14ac:dyDescent="0.25">
      <c r="F9902"/>
    </row>
    <row r="9903" spans="6:6" x14ac:dyDescent="0.25">
      <c r="F9903"/>
    </row>
    <row r="9904" spans="6:6" x14ac:dyDescent="0.25">
      <c r="F9904"/>
    </row>
    <row r="9905" spans="6:6" x14ac:dyDescent="0.25">
      <c r="F9905"/>
    </row>
    <row r="9906" spans="6:6" x14ac:dyDescent="0.25">
      <c r="F9906"/>
    </row>
    <row r="9907" spans="6:6" x14ac:dyDescent="0.25">
      <c r="F9907"/>
    </row>
    <row r="9908" spans="6:6" x14ac:dyDescent="0.25">
      <c r="F9908"/>
    </row>
    <row r="9909" spans="6:6" x14ac:dyDescent="0.25">
      <c r="F9909"/>
    </row>
    <row r="9910" spans="6:6" x14ac:dyDescent="0.25">
      <c r="F9910"/>
    </row>
    <row r="9911" spans="6:6" x14ac:dyDescent="0.25">
      <c r="F9911"/>
    </row>
    <row r="9912" spans="6:6" x14ac:dyDescent="0.25">
      <c r="F9912"/>
    </row>
    <row r="9913" spans="6:6" x14ac:dyDescent="0.25">
      <c r="F9913"/>
    </row>
    <row r="9914" spans="6:6" x14ac:dyDescent="0.25">
      <c r="F9914"/>
    </row>
    <row r="9915" spans="6:6" x14ac:dyDescent="0.25">
      <c r="F9915"/>
    </row>
    <row r="9916" spans="6:6" x14ac:dyDescent="0.25">
      <c r="F9916"/>
    </row>
    <row r="9917" spans="6:6" x14ac:dyDescent="0.25">
      <c r="F9917"/>
    </row>
    <row r="9918" spans="6:6" x14ac:dyDescent="0.25">
      <c r="F9918"/>
    </row>
    <row r="9919" spans="6:6" x14ac:dyDescent="0.25">
      <c r="F9919"/>
    </row>
    <row r="9920" spans="6:6" x14ac:dyDescent="0.25">
      <c r="F9920"/>
    </row>
    <row r="9921" spans="6:6" x14ac:dyDescent="0.25">
      <c r="F9921"/>
    </row>
    <row r="9922" spans="6:6" x14ac:dyDescent="0.25">
      <c r="F9922"/>
    </row>
    <row r="9923" spans="6:6" x14ac:dyDescent="0.25">
      <c r="F9923"/>
    </row>
    <row r="9924" spans="6:6" x14ac:dyDescent="0.25">
      <c r="F9924"/>
    </row>
    <row r="9925" spans="6:6" x14ac:dyDescent="0.25">
      <c r="F9925"/>
    </row>
    <row r="9926" spans="6:6" x14ac:dyDescent="0.25">
      <c r="F9926"/>
    </row>
    <row r="9927" spans="6:6" x14ac:dyDescent="0.25">
      <c r="F9927"/>
    </row>
    <row r="9928" spans="6:6" x14ac:dyDescent="0.25">
      <c r="F9928"/>
    </row>
    <row r="9929" spans="6:6" x14ac:dyDescent="0.25">
      <c r="F9929"/>
    </row>
    <row r="9930" spans="6:6" x14ac:dyDescent="0.25">
      <c r="F9930"/>
    </row>
    <row r="9931" spans="6:6" x14ac:dyDescent="0.25">
      <c r="F9931"/>
    </row>
    <row r="9932" spans="6:6" x14ac:dyDescent="0.25">
      <c r="F9932"/>
    </row>
    <row r="9933" spans="6:6" x14ac:dyDescent="0.25">
      <c r="F9933"/>
    </row>
    <row r="9934" spans="6:6" x14ac:dyDescent="0.25">
      <c r="F9934"/>
    </row>
    <row r="9935" spans="6:6" x14ac:dyDescent="0.25">
      <c r="F9935"/>
    </row>
    <row r="9936" spans="6:6" x14ac:dyDescent="0.25">
      <c r="F9936"/>
    </row>
    <row r="9937" spans="6:6" x14ac:dyDescent="0.25">
      <c r="F9937"/>
    </row>
    <row r="9938" spans="6:6" x14ac:dyDescent="0.25">
      <c r="F9938"/>
    </row>
    <row r="9939" spans="6:6" x14ac:dyDescent="0.25">
      <c r="F9939"/>
    </row>
    <row r="9940" spans="6:6" x14ac:dyDescent="0.25">
      <c r="F9940"/>
    </row>
    <row r="9941" spans="6:6" x14ac:dyDescent="0.25">
      <c r="F9941"/>
    </row>
    <row r="9942" spans="6:6" x14ac:dyDescent="0.25">
      <c r="F9942"/>
    </row>
    <row r="9943" spans="6:6" x14ac:dyDescent="0.25">
      <c r="F9943"/>
    </row>
    <row r="9944" spans="6:6" x14ac:dyDescent="0.25">
      <c r="F9944"/>
    </row>
    <row r="9945" spans="6:6" x14ac:dyDescent="0.25">
      <c r="F9945"/>
    </row>
    <row r="9946" spans="6:6" x14ac:dyDescent="0.25">
      <c r="F9946"/>
    </row>
    <row r="9947" spans="6:6" x14ac:dyDescent="0.25">
      <c r="F9947"/>
    </row>
    <row r="9948" spans="6:6" x14ac:dyDescent="0.25">
      <c r="F9948"/>
    </row>
    <row r="9949" spans="6:6" x14ac:dyDescent="0.25">
      <c r="F9949"/>
    </row>
    <row r="9950" spans="6:6" x14ac:dyDescent="0.25">
      <c r="F9950"/>
    </row>
    <row r="9951" spans="6:6" x14ac:dyDescent="0.25">
      <c r="F9951"/>
    </row>
    <row r="9952" spans="6:6" x14ac:dyDescent="0.25">
      <c r="F9952"/>
    </row>
    <row r="9953" spans="6:6" x14ac:dyDescent="0.25">
      <c r="F9953"/>
    </row>
    <row r="9954" spans="6:6" x14ac:dyDescent="0.25">
      <c r="F9954"/>
    </row>
    <row r="9955" spans="6:6" x14ac:dyDescent="0.25">
      <c r="F9955"/>
    </row>
    <row r="9956" spans="6:6" x14ac:dyDescent="0.25">
      <c r="F9956"/>
    </row>
    <row r="9957" spans="6:6" x14ac:dyDescent="0.25">
      <c r="F9957"/>
    </row>
    <row r="9958" spans="6:6" x14ac:dyDescent="0.25">
      <c r="F9958"/>
    </row>
    <row r="9959" spans="6:6" x14ac:dyDescent="0.25">
      <c r="F9959"/>
    </row>
    <row r="9960" spans="6:6" x14ac:dyDescent="0.25">
      <c r="F9960"/>
    </row>
    <row r="9961" spans="6:6" x14ac:dyDescent="0.25">
      <c r="F9961"/>
    </row>
    <row r="9962" spans="6:6" x14ac:dyDescent="0.25">
      <c r="F9962"/>
    </row>
    <row r="9963" spans="6:6" x14ac:dyDescent="0.25">
      <c r="F9963"/>
    </row>
    <row r="9964" spans="6:6" x14ac:dyDescent="0.25">
      <c r="F9964"/>
    </row>
    <row r="9965" spans="6:6" x14ac:dyDescent="0.25">
      <c r="F9965"/>
    </row>
    <row r="9966" spans="6:6" x14ac:dyDescent="0.25">
      <c r="F9966"/>
    </row>
    <row r="9967" spans="6:6" x14ac:dyDescent="0.25">
      <c r="F9967"/>
    </row>
    <row r="9968" spans="6:6" x14ac:dyDescent="0.25">
      <c r="F9968"/>
    </row>
    <row r="9969" spans="6:6" x14ac:dyDescent="0.25">
      <c r="F9969"/>
    </row>
    <row r="9970" spans="6:6" x14ac:dyDescent="0.25">
      <c r="F9970"/>
    </row>
    <row r="9971" spans="6:6" x14ac:dyDescent="0.25">
      <c r="F9971"/>
    </row>
    <row r="9972" spans="6:6" x14ac:dyDescent="0.25">
      <c r="F9972"/>
    </row>
    <row r="9973" spans="6:6" x14ac:dyDescent="0.25">
      <c r="F9973"/>
    </row>
    <row r="9974" spans="6:6" x14ac:dyDescent="0.25">
      <c r="F9974"/>
    </row>
    <row r="9975" spans="6:6" x14ac:dyDescent="0.25">
      <c r="F9975"/>
    </row>
    <row r="9976" spans="6:6" x14ac:dyDescent="0.25">
      <c r="F9976"/>
    </row>
    <row r="9977" spans="6:6" x14ac:dyDescent="0.25">
      <c r="F9977"/>
    </row>
    <row r="9978" spans="6:6" x14ac:dyDescent="0.25">
      <c r="F9978"/>
    </row>
    <row r="9979" spans="6:6" x14ac:dyDescent="0.25">
      <c r="F9979"/>
    </row>
    <row r="9980" spans="6:6" x14ac:dyDescent="0.25">
      <c r="F9980"/>
    </row>
    <row r="9981" spans="6:6" x14ac:dyDescent="0.25">
      <c r="F9981"/>
    </row>
    <row r="9982" spans="6:6" x14ac:dyDescent="0.25">
      <c r="F9982"/>
    </row>
    <row r="9983" spans="6:6" x14ac:dyDescent="0.25">
      <c r="F9983"/>
    </row>
    <row r="9984" spans="6:6" x14ac:dyDescent="0.25">
      <c r="F9984"/>
    </row>
    <row r="9985" spans="6:6" x14ac:dyDescent="0.25">
      <c r="F9985"/>
    </row>
    <row r="9986" spans="6:6" x14ac:dyDescent="0.25">
      <c r="F9986"/>
    </row>
    <row r="9987" spans="6:6" x14ac:dyDescent="0.25">
      <c r="F9987"/>
    </row>
    <row r="9988" spans="6:6" x14ac:dyDescent="0.25">
      <c r="F9988"/>
    </row>
    <row r="9989" spans="6:6" x14ac:dyDescent="0.25">
      <c r="F9989"/>
    </row>
    <row r="9990" spans="6:6" x14ac:dyDescent="0.25">
      <c r="F9990"/>
    </row>
    <row r="9991" spans="6:6" x14ac:dyDescent="0.25">
      <c r="F9991"/>
    </row>
    <row r="9992" spans="6:6" x14ac:dyDescent="0.25">
      <c r="F9992"/>
    </row>
    <row r="9993" spans="6:6" x14ac:dyDescent="0.25">
      <c r="F9993"/>
    </row>
    <row r="9994" spans="6:6" x14ac:dyDescent="0.25">
      <c r="F9994"/>
    </row>
    <row r="9995" spans="6:6" x14ac:dyDescent="0.25">
      <c r="F9995"/>
    </row>
    <row r="9996" spans="6:6" x14ac:dyDescent="0.25">
      <c r="F9996"/>
    </row>
    <row r="9997" spans="6:6" x14ac:dyDescent="0.25">
      <c r="F9997"/>
    </row>
    <row r="9998" spans="6:6" x14ac:dyDescent="0.25">
      <c r="F9998"/>
    </row>
    <row r="9999" spans="6:6" x14ac:dyDescent="0.25">
      <c r="F9999"/>
    </row>
    <row r="10000" spans="6:6" x14ac:dyDescent="0.25">
      <c r="F10000"/>
    </row>
    <row r="10001" spans="6:6" x14ac:dyDescent="0.25">
      <c r="F10001"/>
    </row>
    <row r="10002" spans="6:6" x14ac:dyDescent="0.25">
      <c r="F10002"/>
    </row>
    <row r="10003" spans="6:6" x14ac:dyDescent="0.25">
      <c r="F10003"/>
    </row>
    <row r="10004" spans="6:6" x14ac:dyDescent="0.25">
      <c r="F10004"/>
    </row>
    <row r="10005" spans="6:6" x14ac:dyDescent="0.25">
      <c r="F10005"/>
    </row>
    <row r="10006" spans="6:6" x14ac:dyDescent="0.25">
      <c r="F10006"/>
    </row>
    <row r="10007" spans="6:6" x14ac:dyDescent="0.25">
      <c r="F10007"/>
    </row>
    <row r="10008" spans="6:6" x14ac:dyDescent="0.25">
      <c r="F10008"/>
    </row>
    <row r="10009" spans="6:6" x14ac:dyDescent="0.25">
      <c r="F10009"/>
    </row>
    <row r="10010" spans="6:6" x14ac:dyDescent="0.25">
      <c r="F10010"/>
    </row>
    <row r="10011" spans="6:6" x14ac:dyDescent="0.25">
      <c r="F10011"/>
    </row>
    <row r="10012" spans="6:6" x14ac:dyDescent="0.25">
      <c r="F10012"/>
    </row>
    <row r="10013" spans="6:6" x14ac:dyDescent="0.25">
      <c r="F10013"/>
    </row>
    <row r="10014" spans="6:6" x14ac:dyDescent="0.25">
      <c r="F10014"/>
    </row>
    <row r="10015" spans="6:6" x14ac:dyDescent="0.25">
      <c r="F10015"/>
    </row>
    <row r="10016" spans="6:6" x14ac:dyDescent="0.25">
      <c r="F10016"/>
    </row>
    <row r="10017" spans="6:6" x14ac:dyDescent="0.25">
      <c r="F10017"/>
    </row>
    <row r="10018" spans="6:6" x14ac:dyDescent="0.25">
      <c r="F10018"/>
    </row>
    <row r="10019" spans="6:6" x14ac:dyDescent="0.25">
      <c r="F10019"/>
    </row>
    <row r="10020" spans="6:6" x14ac:dyDescent="0.25">
      <c r="F10020"/>
    </row>
    <row r="10021" spans="6:6" x14ac:dyDescent="0.25">
      <c r="F10021"/>
    </row>
    <row r="10022" spans="6:6" x14ac:dyDescent="0.25">
      <c r="F10022"/>
    </row>
    <row r="10023" spans="6:6" x14ac:dyDescent="0.25">
      <c r="F10023"/>
    </row>
    <row r="10024" spans="6:6" x14ac:dyDescent="0.25">
      <c r="F10024"/>
    </row>
    <row r="10025" spans="6:6" x14ac:dyDescent="0.25">
      <c r="F10025"/>
    </row>
    <row r="10026" spans="6:6" x14ac:dyDescent="0.25">
      <c r="F10026"/>
    </row>
    <row r="10027" spans="6:6" x14ac:dyDescent="0.25">
      <c r="F10027"/>
    </row>
    <row r="10028" spans="6:6" x14ac:dyDescent="0.25">
      <c r="F10028"/>
    </row>
    <row r="10029" spans="6:6" x14ac:dyDescent="0.25">
      <c r="F10029"/>
    </row>
    <row r="10030" spans="6:6" x14ac:dyDescent="0.25">
      <c r="F10030"/>
    </row>
    <row r="10031" spans="6:6" x14ac:dyDescent="0.25">
      <c r="F10031"/>
    </row>
    <row r="10032" spans="6:6" x14ac:dyDescent="0.25">
      <c r="F10032"/>
    </row>
    <row r="10033" spans="6:6" x14ac:dyDescent="0.25">
      <c r="F10033"/>
    </row>
    <row r="10034" spans="6:6" x14ac:dyDescent="0.25">
      <c r="F10034"/>
    </row>
    <row r="10035" spans="6:6" x14ac:dyDescent="0.25">
      <c r="F10035"/>
    </row>
    <row r="10036" spans="6:6" x14ac:dyDescent="0.25">
      <c r="F10036"/>
    </row>
    <row r="10037" spans="6:6" x14ac:dyDescent="0.25">
      <c r="F10037"/>
    </row>
    <row r="10038" spans="6:6" x14ac:dyDescent="0.25">
      <c r="F10038"/>
    </row>
    <row r="10039" spans="6:6" x14ac:dyDescent="0.25">
      <c r="F10039"/>
    </row>
    <row r="10040" spans="6:6" x14ac:dyDescent="0.25">
      <c r="F10040"/>
    </row>
    <row r="10041" spans="6:6" x14ac:dyDescent="0.25">
      <c r="F10041"/>
    </row>
    <row r="10042" spans="6:6" x14ac:dyDescent="0.25">
      <c r="F10042"/>
    </row>
    <row r="10043" spans="6:6" x14ac:dyDescent="0.25">
      <c r="F10043"/>
    </row>
    <row r="10044" spans="6:6" x14ac:dyDescent="0.25">
      <c r="F10044"/>
    </row>
    <row r="10045" spans="6:6" x14ac:dyDescent="0.25">
      <c r="F10045"/>
    </row>
    <row r="10046" spans="6:6" x14ac:dyDescent="0.25">
      <c r="F10046"/>
    </row>
    <row r="10047" spans="6:6" x14ac:dyDescent="0.25">
      <c r="F10047"/>
    </row>
    <row r="10048" spans="6:6" x14ac:dyDescent="0.25">
      <c r="F10048"/>
    </row>
    <row r="10049" spans="6:6" x14ac:dyDescent="0.25">
      <c r="F10049"/>
    </row>
    <row r="10050" spans="6:6" x14ac:dyDescent="0.25">
      <c r="F10050"/>
    </row>
    <row r="10051" spans="6:6" x14ac:dyDescent="0.25">
      <c r="F10051"/>
    </row>
    <row r="10052" spans="6:6" x14ac:dyDescent="0.25">
      <c r="F10052"/>
    </row>
    <row r="10053" spans="6:6" x14ac:dyDescent="0.25">
      <c r="F10053"/>
    </row>
    <row r="10054" spans="6:6" x14ac:dyDescent="0.25">
      <c r="F10054"/>
    </row>
    <row r="10055" spans="6:6" x14ac:dyDescent="0.25">
      <c r="F10055"/>
    </row>
    <row r="10056" spans="6:6" x14ac:dyDescent="0.25">
      <c r="F10056"/>
    </row>
    <row r="10057" spans="6:6" x14ac:dyDescent="0.25">
      <c r="F10057"/>
    </row>
    <row r="10058" spans="6:6" x14ac:dyDescent="0.25">
      <c r="F10058"/>
    </row>
    <row r="10059" spans="6:6" x14ac:dyDescent="0.25">
      <c r="F10059"/>
    </row>
    <row r="10060" spans="6:6" x14ac:dyDescent="0.25">
      <c r="F10060"/>
    </row>
    <row r="10061" spans="6:6" x14ac:dyDescent="0.25">
      <c r="F10061"/>
    </row>
    <row r="10062" spans="6:6" x14ac:dyDescent="0.25">
      <c r="F10062"/>
    </row>
    <row r="10063" spans="6:6" x14ac:dyDescent="0.25">
      <c r="F10063"/>
    </row>
    <row r="10064" spans="6:6" x14ac:dyDescent="0.25">
      <c r="F10064"/>
    </row>
    <row r="10065" spans="6:6" x14ac:dyDescent="0.25">
      <c r="F10065"/>
    </row>
    <row r="10066" spans="6:6" x14ac:dyDescent="0.25">
      <c r="F10066"/>
    </row>
    <row r="10067" spans="6:6" x14ac:dyDescent="0.25">
      <c r="F10067"/>
    </row>
    <row r="10068" spans="6:6" x14ac:dyDescent="0.25">
      <c r="F10068"/>
    </row>
    <row r="10069" spans="6:6" x14ac:dyDescent="0.25">
      <c r="F10069"/>
    </row>
    <row r="10070" spans="6:6" x14ac:dyDescent="0.25">
      <c r="F10070"/>
    </row>
    <row r="10071" spans="6:6" x14ac:dyDescent="0.25">
      <c r="F10071"/>
    </row>
    <row r="10072" spans="6:6" x14ac:dyDescent="0.25">
      <c r="F10072"/>
    </row>
    <row r="10073" spans="6:6" x14ac:dyDescent="0.25">
      <c r="F10073"/>
    </row>
    <row r="10074" spans="6:6" x14ac:dyDescent="0.25">
      <c r="F10074"/>
    </row>
    <row r="10075" spans="6:6" x14ac:dyDescent="0.25">
      <c r="F10075"/>
    </row>
    <row r="10076" spans="6:6" x14ac:dyDescent="0.25">
      <c r="F10076"/>
    </row>
    <row r="10077" spans="6:6" x14ac:dyDescent="0.25">
      <c r="F10077"/>
    </row>
    <row r="10078" spans="6:6" x14ac:dyDescent="0.25">
      <c r="F10078"/>
    </row>
    <row r="10079" spans="6:6" x14ac:dyDescent="0.25">
      <c r="F10079"/>
    </row>
    <row r="10080" spans="6:6" x14ac:dyDescent="0.25">
      <c r="F10080"/>
    </row>
    <row r="10081" spans="6:6" x14ac:dyDescent="0.25">
      <c r="F10081"/>
    </row>
    <row r="10082" spans="6:6" x14ac:dyDescent="0.25">
      <c r="F10082"/>
    </row>
    <row r="10083" spans="6:6" x14ac:dyDescent="0.25">
      <c r="F10083"/>
    </row>
    <row r="10084" spans="6:6" x14ac:dyDescent="0.25">
      <c r="F10084"/>
    </row>
    <row r="10085" spans="6:6" x14ac:dyDescent="0.25">
      <c r="F10085"/>
    </row>
    <row r="10086" spans="6:6" x14ac:dyDescent="0.25">
      <c r="F10086"/>
    </row>
    <row r="10087" spans="6:6" x14ac:dyDescent="0.25">
      <c r="F10087"/>
    </row>
    <row r="10088" spans="6:6" x14ac:dyDescent="0.25">
      <c r="F10088"/>
    </row>
    <row r="10089" spans="6:6" x14ac:dyDescent="0.25">
      <c r="F10089"/>
    </row>
    <row r="10090" spans="6:6" x14ac:dyDescent="0.25">
      <c r="F10090"/>
    </row>
    <row r="10091" spans="6:6" x14ac:dyDescent="0.25">
      <c r="F10091"/>
    </row>
    <row r="10092" spans="6:6" x14ac:dyDescent="0.25">
      <c r="F10092"/>
    </row>
    <row r="10093" spans="6:6" x14ac:dyDescent="0.25">
      <c r="F10093"/>
    </row>
    <row r="10094" spans="6:6" x14ac:dyDescent="0.25">
      <c r="F10094"/>
    </row>
    <row r="10095" spans="6:6" x14ac:dyDescent="0.25">
      <c r="F10095"/>
    </row>
    <row r="10096" spans="6:6" x14ac:dyDescent="0.25">
      <c r="F10096"/>
    </row>
    <row r="10097" spans="6:6" x14ac:dyDescent="0.25">
      <c r="F10097"/>
    </row>
    <row r="10098" spans="6:6" x14ac:dyDescent="0.25">
      <c r="F10098"/>
    </row>
    <row r="10099" spans="6:6" x14ac:dyDescent="0.25">
      <c r="F10099"/>
    </row>
    <row r="10100" spans="6:6" x14ac:dyDescent="0.25">
      <c r="F10100"/>
    </row>
    <row r="10101" spans="6:6" x14ac:dyDescent="0.25">
      <c r="F10101"/>
    </row>
    <row r="10102" spans="6:6" x14ac:dyDescent="0.25">
      <c r="F10102"/>
    </row>
    <row r="10103" spans="6:6" x14ac:dyDescent="0.25">
      <c r="F10103"/>
    </row>
    <row r="10104" spans="6:6" x14ac:dyDescent="0.25">
      <c r="F10104"/>
    </row>
    <row r="10105" spans="6:6" x14ac:dyDescent="0.25">
      <c r="F10105"/>
    </row>
    <row r="10106" spans="6:6" x14ac:dyDescent="0.25">
      <c r="F10106"/>
    </row>
    <row r="10107" spans="6:6" x14ac:dyDescent="0.25">
      <c r="F10107"/>
    </row>
    <row r="10108" spans="6:6" x14ac:dyDescent="0.25">
      <c r="F10108"/>
    </row>
    <row r="10109" spans="6:6" x14ac:dyDescent="0.25">
      <c r="F10109"/>
    </row>
    <row r="10110" spans="6:6" x14ac:dyDescent="0.25">
      <c r="F10110"/>
    </row>
    <row r="10111" spans="6:6" x14ac:dyDescent="0.25">
      <c r="F10111"/>
    </row>
    <row r="10112" spans="6:6" x14ac:dyDescent="0.25">
      <c r="F10112"/>
    </row>
    <row r="10113" spans="6:6" x14ac:dyDescent="0.25">
      <c r="F10113"/>
    </row>
    <row r="10114" spans="6:6" x14ac:dyDescent="0.25">
      <c r="F10114"/>
    </row>
    <row r="10115" spans="6:6" x14ac:dyDescent="0.25">
      <c r="F10115"/>
    </row>
    <row r="10116" spans="6:6" x14ac:dyDescent="0.25">
      <c r="F10116"/>
    </row>
    <row r="10117" spans="6:6" x14ac:dyDescent="0.25">
      <c r="F10117"/>
    </row>
    <row r="10118" spans="6:6" x14ac:dyDescent="0.25">
      <c r="F10118"/>
    </row>
    <row r="10119" spans="6:6" x14ac:dyDescent="0.25">
      <c r="F10119"/>
    </row>
    <row r="10120" spans="6:6" x14ac:dyDescent="0.25">
      <c r="F10120"/>
    </row>
    <row r="10121" spans="6:6" x14ac:dyDescent="0.25">
      <c r="F10121"/>
    </row>
    <row r="10122" spans="6:6" x14ac:dyDescent="0.25">
      <c r="F10122"/>
    </row>
    <row r="10123" spans="6:6" x14ac:dyDescent="0.25">
      <c r="F10123"/>
    </row>
    <row r="10124" spans="6:6" x14ac:dyDescent="0.25">
      <c r="F10124"/>
    </row>
    <row r="10125" spans="6:6" x14ac:dyDescent="0.25">
      <c r="F10125"/>
    </row>
    <row r="10126" spans="6:6" x14ac:dyDescent="0.25">
      <c r="F10126"/>
    </row>
    <row r="10127" spans="6:6" x14ac:dyDescent="0.25">
      <c r="F10127"/>
    </row>
    <row r="10128" spans="6:6" x14ac:dyDescent="0.25">
      <c r="F10128"/>
    </row>
    <row r="10129" spans="6:6" x14ac:dyDescent="0.25">
      <c r="F10129"/>
    </row>
    <row r="10130" spans="6:6" x14ac:dyDescent="0.25">
      <c r="F10130"/>
    </row>
    <row r="10131" spans="6:6" x14ac:dyDescent="0.25">
      <c r="F10131"/>
    </row>
    <row r="10132" spans="6:6" x14ac:dyDescent="0.25">
      <c r="F10132"/>
    </row>
    <row r="10133" spans="6:6" x14ac:dyDescent="0.25">
      <c r="F10133"/>
    </row>
    <row r="10134" spans="6:6" x14ac:dyDescent="0.25">
      <c r="F10134"/>
    </row>
    <row r="10135" spans="6:6" x14ac:dyDescent="0.25">
      <c r="F10135"/>
    </row>
    <row r="10136" spans="6:6" x14ac:dyDescent="0.25">
      <c r="F10136"/>
    </row>
    <row r="10137" spans="6:6" x14ac:dyDescent="0.25">
      <c r="F10137"/>
    </row>
    <row r="10138" spans="6:6" x14ac:dyDescent="0.25">
      <c r="F10138"/>
    </row>
    <row r="10139" spans="6:6" x14ac:dyDescent="0.25">
      <c r="F10139"/>
    </row>
    <row r="10140" spans="6:6" x14ac:dyDescent="0.25">
      <c r="F10140"/>
    </row>
    <row r="10141" spans="6:6" x14ac:dyDescent="0.25">
      <c r="F10141"/>
    </row>
    <row r="10142" spans="6:6" x14ac:dyDescent="0.25">
      <c r="F10142"/>
    </row>
    <row r="10143" spans="6:6" x14ac:dyDescent="0.25">
      <c r="F10143"/>
    </row>
    <row r="10144" spans="6:6" x14ac:dyDescent="0.25">
      <c r="F10144"/>
    </row>
    <row r="10145" spans="6:6" x14ac:dyDescent="0.25">
      <c r="F10145"/>
    </row>
    <row r="10146" spans="6:6" x14ac:dyDescent="0.25">
      <c r="F10146"/>
    </row>
    <row r="10147" spans="6:6" x14ac:dyDescent="0.25">
      <c r="F10147"/>
    </row>
    <row r="10148" spans="6:6" x14ac:dyDescent="0.25">
      <c r="F10148"/>
    </row>
    <row r="10149" spans="6:6" x14ac:dyDescent="0.25">
      <c r="F10149"/>
    </row>
    <row r="10150" spans="6:6" x14ac:dyDescent="0.25">
      <c r="F10150"/>
    </row>
    <row r="10151" spans="6:6" x14ac:dyDescent="0.25">
      <c r="F10151"/>
    </row>
    <row r="10152" spans="6:6" x14ac:dyDescent="0.25">
      <c r="F10152"/>
    </row>
    <row r="10153" spans="6:6" x14ac:dyDescent="0.25">
      <c r="F10153"/>
    </row>
    <row r="10154" spans="6:6" x14ac:dyDescent="0.25">
      <c r="F10154"/>
    </row>
    <row r="10155" spans="6:6" x14ac:dyDescent="0.25">
      <c r="F10155"/>
    </row>
    <row r="10156" spans="6:6" x14ac:dyDescent="0.25">
      <c r="F10156"/>
    </row>
    <row r="10157" spans="6:6" x14ac:dyDescent="0.25">
      <c r="F10157"/>
    </row>
    <row r="10158" spans="6:6" x14ac:dyDescent="0.25">
      <c r="F10158"/>
    </row>
    <row r="10159" spans="6:6" x14ac:dyDescent="0.25">
      <c r="F10159"/>
    </row>
    <row r="10160" spans="6:6" x14ac:dyDescent="0.25">
      <c r="F10160"/>
    </row>
    <row r="10161" spans="6:6" x14ac:dyDescent="0.25">
      <c r="F10161"/>
    </row>
    <row r="10162" spans="6:6" x14ac:dyDescent="0.25">
      <c r="F10162"/>
    </row>
    <row r="10163" spans="6:6" x14ac:dyDescent="0.25">
      <c r="F10163"/>
    </row>
    <row r="10164" spans="6:6" x14ac:dyDescent="0.25">
      <c r="F10164"/>
    </row>
    <row r="10165" spans="6:6" x14ac:dyDescent="0.25">
      <c r="F10165"/>
    </row>
    <row r="10166" spans="6:6" x14ac:dyDescent="0.25">
      <c r="F10166"/>
    </row>
    <row r="10167" spans="6:6" x14ac:dyDescent="0.25">
      <c r="F10167"/>
    </row>
    <row r="10168" spans="6:6" x14ac:dyDescent="0.25">
      <c r="F10168"/>
    </row>
    <row r="10169" spans="6:6" x14ac:dyDescent="0.25">
      <c r="F10169"/>
    </row>
    <row r="10170" spans="6:6" x14ac:dyDescent="0.25">
      <c r="F10170"/>
    </row>
    <row r="10171" spans="6:6" x14ac:dyDescent="0.25">
      <c r="F10171"/>
    </row>
    <row r="10172" spans="6:6" x14ac:dyDescent="0.25">
      <c r="F10172"/>
    </row>
    <row r="10173" spans="6:6" x14ac:dyDescent="0.25">
      <c r="F10173"/>
    </row>
    <row r="10174" spans="6:6" x14ac:dyDescent="0.25">
      <c r="F10174"/>
    </row>
    <row r="10175" spans="6:6" x14ac:dyDescent="0.25">
      <c r="F10175"/>
    </row>
    <row r="10176" spans="6:6" x14ac:dyDescent="0.25">
      <c r="F10176"/>
    </row>
    <row r="10177" spans="6:6" x14ac:dyDescent="0.25">
      <c r="F10177"/>
    </row>
    <row r="10178" spans="6:6" x14ac:dyDescent="0.25">
      <c r="F10178"/>
    </row>
    <row r="10179" spans="6:6" x14ac:dyDescent="0.25">
      <c r="F10179"/>
    </row>
    <row r="10180" spans="6:6" x14ac:dyDescent="0.25">
      <c r="F10180"/>
    </row>
    <row r="10181" spans="6:6" x14ac:dyDescent="0.25">
      <c r="F10181"/>
    </row>
    <row r="10182" spans="6:6" x14ac:dyDescent="0.25">
      <c r="F10182"/>
    </row>
    <row r="10183" spans="6:6" x14ac:dyDescent="0.25">
      <c r="F10183"/>
    </row>
    <row r="10184" spans="6:6" x14ac:dyDescent="0.25">
      <c r="F10184"/>
    </row>
    <row r="10185" spans="6:6" x14ac:dyDescent="0.25">
      <c r="F10185"/>
    </row>
    <row r="10186" spans="6:6" x14ac:dyDescent="0.25">
      <c r="F10186"/>
    </row>
    <row r="10187" spans="6:6" x14ac:dyDescent="0.25">
      <c r="F10187"/>
    </row>
    <row r="10188" spans="6:6" x14ac:dyDescent="0.25">
      <c r="F10188"/>
    </row>
    <row r="10189" spans="6:6" x14ac:dyDescent="0.25">
      <c r="F10189"/>
    </row>
    <row r="10190" spans="6:6" x14ac:dyDescent="0.25">
      <c r="F10190"/>
    </row>
    <row r="10191" spans="6:6" x14ac:dyDescent="0.25">
      <c r="F10191"/>
    </row>
    <row r="10192" spans="6:6" x14ac:dyDescent="0.25">
      <c r="F10192"/>
    </row>
    <row r="10193" spans="6:6" x14ac:dyDescent="0.25">
      <c r="F10193"/>
    </row>
    <row r="10194" spans="6:6" x14ac:dyDescent="0.25">
      <c r="F10194"/>
    </row>
    <row r="10195" spans="6:6" x14ac:dyDescent="0.25">
      <c r="F10195"/>
    </row>
    <row r="10196" spans="6:6" x14ac:dyDescent="0.25">
      <c r="F10196"/>
    </row>
    <row r="10197" spans="6:6" x14ac:dyDescent="0.25">
      <c r="F10197"/>
    </row>
    <row r="10198" spans="6:6" x14ac:dyDescent="0.25">
      <c r="F10198"/>
    </row>
    <row r="10199" spans="6:6" x14ac:dyDescent="0.25">
      <c r="F10199"/>
    </row>
    <row r="10200" spans="6:6" x14ac:dyDescent="0.25">
      <c r="F10200"/>
    </row>
    <row r="10201" spans="6:6" x14ac:dyDescent="0.25">
      <c r="F10201"/>
    </row>
    <row r="10202" spans="6:6" x14ac:dyDescent="0.25">
      <c r="F10202"/>
    </row>
    <row r="10203" spans="6:6" x14ac:dyDescent="0.25">
      <c r="F10203"/>
    </row>
    <row r="10204" spans="6:6" x14ac:dyDescent="0.25">
      <c r="F10204"/>
    </row>
    <row r="10205" spans="6:6" x14ac:dyDescent="0.25">
      <c r="F10205"/>
    </row>
    <row r="10206" spans="6:6" x14ac:dyDescent="0.25">
      <c r="F10206"/>
    </row>
    <row r="10207" spans="6:6" x14ac:dyDescent="0.25">
      <c r="F10207"/>
    </row>
    <row r="10208" spans="6:6" x14ac:dyDescent="0.25">
      <c r="F10208"/>
    </row>
    <row r="10209" spans="6:6" x14ac:dyDescent="0.25">
      <c r="F10209"/>
    </row>
    <row r="10210" spans="6:6" x14ac:dyDescent="0.25">
      <c r="F10210"/>
    </row>
    <row r="10211" spans="6:6" x14ac:dyDescent="0.25">
      <c r="F10211"/>
    </row>
    <row r="10212" spans="6:6" x14ac:dyDescent="0.25">
      <c r="F10212"/>
    </row>
    <row r="10213" spans="6:6" x14ac:dyDescent="0.25">
      <c r="F10213"/>
    </row>
    <row r="10214" spans="6:6" x14ac:dyDescent="0.25">
      <c r="F10214"/>
    </row>
    <row r="10215" spans="6:6" x14ac:dyDescent="0.25">
      <c r="F10215"/>
    </row>
    <row r="10216" spans="6:6" x14ac:dyDescent="0.25">
      <c r="F10216"/>
    </row>
    <row r="10217" spans="6:6" x14ac:dyDescent="0.25">
      <c r="F10217"/>
    </row>
    <row r="10218" spans="6:6" x14ac:dyDescent="0.25">
      <c r="F10218"/>
    </row>
    <row r="10219" spans="6:6" x14ac:dyDescent="0.25">
      <c r="F10219"/>
    </row>
    <row r="10220" spans="6:6" x14ac:dyDescent="0.25">
      <c r="F10220"/>
    </row>
    <row r="10221" spans="6:6" x14ac:dyDescent="0.25">
      <c r="F10221"/>
    </row>
    <row r="10222" spans="6:6" x14ac:dyDescent="0.25">
      <c r="F10222"/>
    </row>
    <row r="10223" spans="6:6" x14ac:dyDescent="0.25">
      <c r="F10223"/>
    </row>
    <row r="10224" spans="6:6" x14ac:dyDescent="0.25">
      <c r="F10224"/>
    </row>
    <row r="10225" spans="6:6" x14ac:dyDescent="0.25">
      <c r="F10225"/>
    </row>
    <row r="10226" spans="6:6" x14ac:dyDescent="0.25">
      <c r="F10226"/>
    </row>
    <row r="10227" spans="6:6" x14ac:dyDescent="0.25">
      <c r="F10227"/>
    </row>
    <row r="10228" spans="6:6" x14ac:dyDescent="0.25">
      <c r="F10228"/>
    </row>
    <row r="10229" spans="6:6" x14ac:dyDescent="0.25">
      <c r="F10229"/>
    </row>
    <row r="10230" spans="6:6" x14ac:dyDescent="0.25">
      <c r="F10230"/>
    </row>
    <row r="10231" spans="6:6" x14ac:dyDescent="0.25">
      <c r="F10231"/>
    </row>
    <row r="10232" spans="6:6" x14ac:dyDescent="0.25">
      <c r="F10232"/>
    </row>
    <row r="10233" spans="6:6" x14ac:dyDescent="0.25">
      <c r="F10233"/>
    </row>
    <row r="10234" spans="6:6" x14ac:dyDescent="0.25">
      <c r="F10234"/>
    </row>
    <row r="10235" spans="6:6" x14ac:dyDescent="0.25">
      <c r="F10235"/>
    </row>
    <row r="10236" spans="6:6" x14ac:dyDescent="0.25">
      <c r="F10236"/>
    </row>
    <row r="10237" spans="6:6" x14ac:dyDescent="0.25">
      <c r="F10237"/>
    </row>
    <row r="10238" spans="6:6" x14ac:dyDescent="0.25">
      <c r="F10238"/>
    </row>
    <row r="10239" spans="6:6" x14ac:dyDescent="0.25">
      <c r="F10239"/>
    </row>
    <row r="10240" spans="6:6" x14ac:dyDescent="0.25">
      <c r="F10240"/>
    </row>
    <row r="10241" spans="6:6" x14ac:dyDescent="0.25">
      <c r="F10241"/>
    </row>
    <row r="10242" spans="6:6" x14ac:dyDescent="0.25">
      <c r="F10242"/>
    </row>
    <row r="10243" spans="6:6" x14ac:dyDescent="0.25">
      <c r="F10243"/>
    </row>
    <row r="10244" spans="6:6" x14ac:dyDescent="0.25">
      <c r="F10244"/>
    </row>
    <row r="10245" spans="6:6" x14ac:dyDescent="0.25">
      <c r="F10245"/>
    </row>
    <row r="10246" spans="6:6" x14ac:dyDescent="0.25">
      <c r="F10246"/>
    </row>
    <row r="10247" spans="6:6" x14ac:dyDescent="0.25">
      <c r="F10247"/>
    </row>
    <row r="10248" spans="6:6" x14ac:dyDescent="0.25">
      <c r="F10248"/>
    </row>
    <row r="10249" spans="6:6" x14ac:dyDescent="0.25">
      <c r="F10249"/>
    </row>
    <row r="10250" spans="6:6" x14ac:dyDescent="0.25">
      <c r="F10250"/>
    </row>
    <row r="10251" spans="6:6" x14ac:dyDescent="0.25">
      <c r="F10251"/>
    </row>
    <row r="10252" spans="6:6" x14ac:dyDescent="0.25">
      <c r="F10252"/>
    </row>
    <row r="10253" spans="6:6" x14ac:dyDescent="0.25">
      <c r="F10253"/>
    </row>
    <row r="10254" spans="6:6" x14ac:dyDescent="0.25">
      <c r="F10254"/>
    </row>
    <row r="10255" spans="6:6" x14ac:dyDescent="0.25">
      <c r="F10255"/>
    </row>
    <row r="10256" spans="6:6" x14ac:dyDescent="0.25">
      <c r="F10256"/>
    </row>
    <row r="10257" spans="6:6" x14ac:dyDescent="0.25">
      <c r="F10257"/>
    </row>
    <row r="10258" spans="6:6" x14ac:dyDescent="0.25">
      <c r="F10258"/>
    </row>
    <row r="10259" spans="6:6" x14ac:dyDescent="0.25">
      <c r="F10259"/>
    </row>
    <row r="10260" spans="6:6" x14ac:dyDescent="0.25">
      <c r="F10260"/>
    </row>
    <row r="10261" spans="6:6" x14ac:dyDescent="0.25">
      <c r="F10261"/>
    </row>
    <row r="10262" spans="6:6" x14ac:dyDescent="0.25">
      <c r="F10262"/>
    </row>
    <row r="10263" spans="6:6" x14ac:dyDescent="0.25">
      <c r="F10263"/>
    </row>
    <row r="10264" spans="6:6" x14ac:dyDescent="0.25">
      <c r="F10264"/>
    </row>
    <row r="10265" spans="6:6" x14ac:dyDescent="0.25">
      <c r="F10265"/>
    </row>
    <row r="10266" spans="6:6" x14ac:dyDescent="0.25">
      <c r="F10266"/>
    </row>
    <row r="10267" spans="6:6" x14ac:dyDescent="0.25">
      <c r="F10267"/>
    </row>
    <row r="10268" spans="6:6" x14ac:dyDescent="0.25">
      <c r="F10268"/>
    </row>
    <row r="10269" spans="6:6" x14ac:dyDescent="0.25">
      <c r="F10269"/>
    </row>
    <row r="10270" spans="6:6" x14ac:dyDescent="0.25">
      <c r="F10270"/>
    </row>
    <row r="10271" spans="6:6" x14ac:dyDescent="0.25">
      <c r="F10271"/>
    </row>
    <row r="10272" spans="6:6" x14ac:dyDescent="0.25">
      <c r="F10272"/>
    </row>
    <row r="10273" spans="6:6" x14ac:dyDescent="0.25">
      <c r="F10273"/>
    </row>
    <row r="10274" spans="6:6" x14ac:dyDescent="0.25">
      <c r="F10274"/>
    </row>
    <row r="10275" spans="6:6" x14ac:dyDescent="0.25">
      <c r="F10275"/>
    </row>
    <row r="10276" spans="6:6" x14ac:dyDescent="0.25">
      <c r="F10276"/>
    </row>
    <row r="10277" spans="6:6" x14ac:dyDescent="0.25">
      <c r="F10277"/>
    </row>
    <row r="10278" spans="6:6" x14ac:dyDescent="0.25">
      <c r="F10278"/>
    </row>
    <row r="10279" spans="6:6" x14ac:dyDescent="0.25">
      <c r="F10279"/>
    </row>
    <row r="10280" spans="6:6" x14ac:dyDescent="0.25">
      <c r="F10280"/>
    </row>
    <row r="10281" spans="6:6" x14ac:dyDescent="0.25">
      <c r="F10281"/>
    </row>
    <row r="10282" spans="6:6" x14ac:dyDescent="0.25">
      <c r="F10282"/>
    </row>
    <row r="10283" spans="6:6" x14ac:dyDescent="0.25">
      <c r="F10283"/>
    </row>
    <row r="10284" spans="6:6" x14ac:dyDescent="0.25">
      <c r="F10284"/>
    </row>
    <row r="10285" spans="6:6" x14ac:dyDescent="0.25">
      <c r="F10285"/>
    </row>
    <row r="10286" spans="6:6" x14ac:dyDescent="0.25">
      <c r="F10286"/>
    </row>
    <row r="10287" spans="6:6" x14ac:dyDescent="0.25">
      <c r="F10287"/>
    </row>
    <row r="10288" spans="6:6" x14ac:dyDescent="0.25">
      <c r="F10288"/>
    </row>
    <row r="10289" spans="6:6" x14ac:dyDescent="0.25">
      <c r="F10289"/>
    </row>
    <row r="10290" spans="6:6" x14ac:dyDescent="0.25">
      <c r="F10290"/>
    </row>
    <row r="10291" spans="6:6" x14ac:dyDescent="0.25">
      <c r="F10291"/>
    </row>
    <row r="10292" spans="6:6" x14ac:dyDescent="0.25">
      <c r="F10292"/>
    </row>
    <row r="10293" spans="6:6" x14ac:dyDescent="0.25">
      <c r="F10293"/>
    </row>
    <row r="10294" spans="6:6" x14ac:dyDescent="0.25">
      <c r="F10294"/>
    </row>
    <row r="10295" spans="6:6" x14ac:dyDescent="0.25">
      <c r="F10295"/>
    </row>
    <row r="10296" spans="6:6" x14ac:dyDescent="0.25">
      <c r="F10296"/>
    </row>
    <row r="10297" spans="6:6" x14ac:dyDescent="0.25">
      <c r="F10297"/>
    </row>
    <row r="10298" spans="6:6" x14ac:dyDescent="0.25">
      <c r="F10298"/>
    </row>
    <row r="10299" spans="6:6" x14ac:dyDescent="0.25">
      <c r="F10299"/>
    </row>
    <row r="10300" spans="6:6" x14ac:dyDescent="0.25">
      <c r="F10300"/>
    </row>
    <row r="10301" spans="6:6" x14ac:dyDescent="0.25">
      <c r="F10301"/>
    </row>
    <row r="10302" spans="6:6" x14ac:dyDescent="0.25">
      <c r="F10302"/>
    </row>
    <row r="10303" spans="6:6" x14ac:dyDescent="0.25">
      <c r="F10303"/>
    </row>
    <row r="10304" spans="6:6" x14ac:dyDescent="0.25">
      <c r="F10304"/>
    </row>
    <row r="10305" spans="6:6" x14ac:dyDescent="0.25">
      <c r="F10305"/>
    </row>
    <row r="10306" spans="6:6" x14ac:dyDescent="0.25">
      <c r="F10306"/>
    </row>
    <row r="10307" spans="6:6" x14ac:dyDescent="0.25">
      <c r="F10307"/>
    </row>
    <row r="10308" spans="6:6" x14ac:dyDescent="0.25">
      <c r="F10308"/>
    </row>
    <row r="10309" spans="6:6" x14ac:dyDescent="0.25">
      <c r="F10309"/>
    </row>
    <row r="10310" spans="6:6" x14ac:dyDescent="0.25">
      <c r="F10310"/>
    </row>
    <row r="10311" spans="6:6" x14ac:dyDescent="0.25">
      <c r="F10311"/>
    </row>
    <row r="10312" spans="6:6" x14ac:dyDescent="0.25">
      <c r="F10312"/>
    </row>
    <row r="10313" spans="6:6" x14ac:dyDescent="0.25">
      <c r="F10313"/>
    </row>
    <row r="10314" spans="6:6" x14ac:dyDescent="0.25">
      <c r="F10314"/>
    </row>
    <row r="10315" spans="6:6" x14ac:dyDescent="0.25">
      <c r="F10315"/>
    </row>
    <row r="10316" spans="6:6" x14ac:dyDescent="0.25">
      <c r="F10316"/>
    </row>
    <row r="10317" spans="6:6" x14ac:dyDescent="0.25">
      <c r="F10317"/>
    </row>
    <row r="10318" spans="6:6" x14ac:dyDescent="0.25">
      <c r="F10318"/>
    </row>
    <row r="10319" spans="6:6" x14ac:dyDescent="0.25">
      <c r="F10319"/>
    </row>
    <row r="10320" spans="6:6" x14ac:dyDescent="0.25">
      <c r="F10320"/>
    </row>
    <row r="10321" spans="6:6" x14ac:dyDescent="0.25">
      <c r="F10321"/>
    </row>
    <row r="10322" spans="6:6" x14ac:dyDescent="0.25">
      <c r="F10322"/>
    </row>
    <row r="10323" spans="6:6" x14ac:dyDescent="0.25">
      <c r="F10323"/>
    </row>
    <row r="10324" spans="6:6" x14ac:dyDescent="0.25">
      <c r="F10324"/>
    </row>
    <row r="10325" spans="6:6" x14ac:dyDescent="0.25">
      <c r="F10325"/>
    </row>
    <row r="10326" spans="6:6" x14ac:dyDescent="0.25">
      <c r="F10326"/>
    </row>
    <row r="10327" spans="6:6" x14ac:dyDescent="0.25">
      <c r="F10327"/>
    </row>
    <row r="10328" spans="6:6" x14ac:dyDescent="0.25">
      <c r="F10328"/>
    </row>
    <row r="10329" spans="6:6" x14ac:dyDescent="0.25">
      <c r="F10329"/>
    </row>
    <row r="10330" spans="6:6" x14ac:dyDescent="0.25">
      <c r="F10330"/>
    </row>
    <row r="10331" spans="6:6" x14ac:dyDescent="0.25">
      <c r="F10331"/>
    </row>
    <row r="10332" spans="6:6" x14ac:dyDescent="0.25">
      <c r="F10332"/>
    </row>
    <row r="10333" spans="6:6" x14ac:dyDescent="0.25">
      <c r="F10333"/>
    </row>
    <row r="10334" spans="6:6" x14ac:dyDescent="0.25">
      <c r="F10334"/>
    </row>
    <row r="10335" spans="6:6" x14ac:dyDescent="0.25">
      <c r="F10335"/>
    </row>
    <row r="10336" spans="6:6" x14ac:dyDescent="0.25">
      <c r="F10336"/>
    </row>
    <row r="10337" spans="6:6" x14ac:dyDescent="0.25">
      <c r="F10337"/>
    </row>
    <row r="10338" spans="6:6" x14ac:dyDescent="0.25">
      <c r="F10338"/>
    </row>
    <row r="10339" spans="6:6" x14ac:dyDescent="0.25">
      <c r="F10339"/>
    </row>
    <row r="10340" spans="6:6" x14ac:dyDescent="0.25">
      <c r="F10340"/>
    </row>
    <row r="10341" spans="6:6" x14ac:dyDescent="0.25">
      <c r="F10341"/>
    </row>
    <row r="10342" spans="6:6" x14ac:dyDescent="0.25">
      <c r="F10342"/>
    </row>
    <row r="10343" spans="6:6" x14ac:dyDescent="0.25">
      <c r="F10343"/>
    </row>
    <row r="10344" spans="6:6" x14ac:dyDescent="0.25">
      <c r="F10344"/>
    </row>
    <row r="10345" spans="6:6" x14ac:dyDescent="0.25">
      <c r="F10345"/>
    </row>
    <row r="10346" spans="6:6" x14ac:dyDescent="0.25">
      <c r="F10346"/>
    </row>
    <row r="10347" spans="6:6" x14ac:dyDescent="0.25">
      <c r="F10347"/>
    </row>
    <row r="10348" spans="6:6" x14ac:dyDescent="0.25">
      <c r="F10348"/>
    </row>
    <row r="10349" spans="6:6" x14ac:dyDescent="0.25">
      <c r="F10349"/>
    </row>
    <row r="10350" spans="6:6" x14ac:dyDescent="0.25">
      <c r="F10350"/>
    </row>
    <row r="10351" spans="6:6" x14ac:dyDescent="0.25">
      <c r="F10351"/>
    </row>
    <row r="10352" spans="6:6" x14ac:dyDescent="0.25">
      <c r="F10352"/>
    </row>
    <row r="10353" spans="6:6" x14ac:dyDescent="0.25">
      <c r="F10353"/>
    </row>
    <row r="10354" spans="6:6" x14ac:dyDescent="0.25">
      <c r="F10354"/>
    </row>
    <row r="10355" spans="6:6" x14ac:dyDescent="0.25">
      <c r="F10355"/>
    </row>
    <row r="10356" spans="6:6" x14ac:dyDescent="0.25">
      <c r="F10356"/>
    </row>
    <row r="10357" spans="6:6" x14ac:dyDescent="0.25">
      <c r="F10357"/>
    </row>
    <row r="10358" spans="6:6" x14ac:dyDescent="0.25">
      <c r="F10358"/>
    </row>
    <row r="10359" spans="6:6" x14ac:dyDescent="0.25">
      <c r="F10359"/>
    </row>
    <row r="10360" spans="6:6" x14ac:dyDescent="0.25">
      <c r="F10360"/>
    </row>
    <row r="10361" spans="6:6" x14ac:dyDescent="0.25">
      <c r="F10361"/>
    </row>
    <row r="10362" spans="6:6" x14ac:dyDescent="0.25">
      <c r="F10362"/>
    </row>
    <row r="10363" spans="6:6" x14ac:dyDescent="0.25">
      <c r="F10363"/>
    </row>
    <row r="10364" spans="6:6" x14ac:dyDescent="0.25">
      <c r="F10364"/>
    </row>
    <row r="10365" spans="6:6" x14ac:dyDescent="0.25">
      <c r="F10365"/>
    </row>
    <row r="10366" spans="6:6" x14ac:dyDescent="0.25">
      <c r="F10366"/>
    </row>
    <row r="10367" spans="6:6" x14ac:dyDescent="0.25">
      <c r="F10367"/>
    </row>
    <row r="10368" spans="6:6" x14ac:dyDescent="0.25">
      <c r="F10368"/>
    </row>
    <row r="10369" spans="6:6" x14ac:dyDescent="0.25">
      <c r="F10369"/>
    </row>
    <row r="10370" spans="6:6" x14ac:dyDescent="0.25">
      <c r="F10370"/>
    </row>
    <row r="10371" spans="6:6" x14ac:dyDescent="0.25">
      <c r="F10371"/>
    </row>
    <row r="10372" spans="6:6" x14ac:dyDescent="0.25">
      <c r="F10372"/>
    </row>
    <row r="10373" spans="6:6" x14ac:dyDescent="0.25">
      <c r="F10373"/>
    </row>
    <row r="10374" spans="6:6" x14ac:dyDescent="0.25">
      <c r="F10374"/>
    </row>
    <row r="10375" spans="6:6" x14ac:dyDescent="0.25">
      <c r="F10375"/>
    </row>
    <row r="10376" spans="6:6" x14ac:dyDescent="0.25">
      <c r="F10376"/>
    </row>
    <row r="10377" spans="6:6" x14ac:dyDescent="0.25">
      <c r="F10377"/>
    </row>
    <row r="10378" spans="6:6" x14ac:dyDescent="0.25">
      <c r="F10378"/>
    </row>
    <row r="10379" spans="6:6" x14ac:dyDescent="0.25">
      <c r="F10379"/>
    </row>
    <row r="10380" spans="6:6" x14ac:dyDescent="0.25">
      <c r="F10380"/>
    </row>
    <row r="10381" spans="6:6" x14ac:dyDescent="0.25">
      <c r="F10381"/>
    </row>
    <row r="10382" spans="6:6" x14ac:dyDescent="0.25">
      <c r="F10382"/>
    </row>
    <row r="10383" spans="6:6" x14ac:dyDescent="0.25">
      <c r="F10383"/>
    </row>
    <row r="10384" spans="6:6" x14ac:dyDescent="0.25">
      <c r="F10384"/>
    </row>
    <row r="10385" spans="6:6" x14ac:dyDescent="0.25">
      <c r="F10385"/>
    </row>
    <row r="10386" spans="6:6" x14ac:dyDescent="0.25">
      <c r="F10386"/>
    </row>
    <row r="10387" spans="6:6" x14ac:dyDescent="0.25">
      <c r="F10387"/>
    </row>
    <row r="10388" spans="6:6" x14ac:dyDescent="0.25">
      <c r="F10388"/>
    </row>
    <row r="10389" spans="6:6" x14ac:dyDescent="0.25">
      <c r="F10389"/>
    </row>
    <row r="10390" spans="6:6" x14ac:dyDescent="0.25">
      <c r="F10390"/>
    </row>
    <row r="10391" spans="6:6" x14ac:dyDescent="0.25">
      <c r="F10391"/>
    </row>
    <row r="10392" spans="6:6" x14ac:dyDescent="0.25">
      <c r="F10392"/>
    </row>
    <row r="10393" spans="6:6" x14ac:dyDescent="0.25">
      <c r="F10393"/>
    </row>
    <row r="10394" spans="6:6" x14ac:dyDescent="0.25">
      <c r="F10394"/>
    </row>
    <row r="10395" spans="6:6" x14ac:dyDescent="0.25">
      <c r="F10395"/>
    </row>
    <row r="10396" spans="6:6" x14ac:dyDescent="0.25">
      <c r="F10396"/>
    </row>
    <row r="10397" spans="6:6" x14ac:dyDescent="0.25">
      <c r="F10397"/>
    </row>
    <row r="10398" spans="6:6" x14ac:dyDescent="0.25">
      <c r="F10398"/>
    </row>
    <row r="10399" spans="6:6" x14ac:dyDescent="0.25">
      <c r="F10399"/>
    </row>
    <row r="10400" spans="6:6" x14ac:dyDescent="0.25">
      <c r="F10400"/>
    </row>
    <row r="10401" spans="6:6" x14ac:dyDescent="0.25">
      <c r="F10401"/>
    </row>
    <row r="10402" spans="6:6" x14ac:dyDescent="0.25">
      <c r="F10402"/>
    </row>
    <row r="10403" spans="6:6" x14ac:dyDescent="0.25">
      <c r="F10403"/>
    </row>
    <row r="10404" spans="6:6" x14ac:dyDescent="0.25">
      <c r="F10404"/>
    </row>
    <row r="10405" spans="6:6" x14ac:dyDescent="0.25">
      <c r="F10405"/>
    </row>
    <row r="10406" spans="6:6" x14ac:dyDescent="0.25">
      <c r="F10406"/>
    </row>
    <row r="10407" spans="6:6" x14ac:dyDescent="0.25">
      <c r="F10407"/>
    </row>
    <row r="10408" spans="6:6" x14ac:dyDescent="0.25">
      <c r="F10408"/>
    </row>
    <row r="10409" spans="6:6" x14ac:dyDescent="0.25">
      <c r="F10409"/>
    </row>
    <row r="10410" spans="6:6" x14ac:dyDescent="0.25">
      <c r="F10410"/>
    </row>
    <row r="10411" spans="6:6" x14ac:dyDescent="0.25">
      <c r="F10411"/>
    </row>
    <row r="10412" spans="6:6" x14ac:dyDescent="0.25">
      <c r="F10412"/>
    </row>
    <row r="10413" spans="6:6" x14ac:dyDescent="0.25">
      <c r="F10413"/>
    </row>
    <row r="10414" spans="6:6" x14ac:dyDescent="0.25">
      <c r="F10414"/>
    </row>
    <row r="10415" spans="6:6" x14ac:dyDescent="0.25">
      <c r="F10415"/>
    </row>
    <row r="10416" spans="6:6" x14ac:dyDescent="0.25">
      <c r="F10416"/>
    </row>
    <row r="10417" spans="6:6" x14ac:dyDescent="0.25">
      <c r="F10417"/>
    </row>
    <row r="10418" spans="6:6" x14ac:dyDescent="0.25">
      <c r="F10418"/>
    </row>
    <row r="10419" spans="6:6" x14ac:dyDescent="0.25">
      <c r="F10419"/>
    </row>
    <row r="10420" spans="6:6" x14ac:dyDescent="0.25">
      <c r="F10420"/>
    </row>
    <row r="10421" spans="6:6" x14ac:dyDescent="0.25">
      <c r="F10421"/>
    </row>
    <row r="10422" spans="6:6" x14ac:dyDescent="0.25">
      <c r="F10422"/>
    </row>
    <row r="10423" spans="6:6" x14ac:dyDescent="0.25">
      <c r="F10423"/>
    </row>
    <row r="10424" spans="6:6" x14ac:dyDescent="0.25">
      <c r="F10424"/>
    </row>
    <row r="10425" spans="6:6" x14ac:dyDescent="0.25">
      <c r="F10425"/>
    </row>
    <row r="10426" spans="6:6" x14ac:dyDescent="0.25">
      <c r="F10426"/>
    </row>
    <row r="10427" spans="6:6" x14ac:dyDescent="0.25">
      <c r="F10427"/>
    </row>
    <row r="10428" spans="6:6" x14ac:dyDescent="0.25">
      <c r="F10428"/>
    </row>
    <row r="10429" spans="6:6" x14ac:dyDescent="0.25">
      <c r="F10429"/>
    </row>
    <row r="10430" spans="6:6" x14ac:dyDescent="0.25">
      <c r="F10430"/>
    </row>
    <row r="10431" spans="6:6" x14ac:dyDescent="0.25">
      <c r="F10431"/>
    </row>
    <row r="10432" spans="6:6" x14ac:dyDescent="0.25">
      <c r="F10432"/>
    </row>
    <row r="10433" spans="6:6" x14ac:dyDescent="0.25">
      <c r="F10433"/>
    </row>
    <row r="10434" spans="6:6" x14ac:dyDescent="0.25">
      <c r="F10434"/>
    </row>
    <row r="10435" spans="6:6" x14ac:dyDescent="0.25">
      <c r="F10435"/>
    </row>
    <row r="10436" spans="6:6" x14ac:dyDescent="0.25">
      <c r="F10436"/>
    </row>
    <row r="10437" spans="6:6" x14ac:dyDescent="0.25">
      <c r="F10437"/>
    </row>
    <row r="10438" spans="6:6" x14ac:dyDescent="0.25">
      <c r="F10438"/>
    </row>
    <row r="10439" spans="6:6" x14ac:dyDescent="0.25">
      <c r="F10439"/>
    </row>
    <row r="10440" spans="6:6" x14ac:dyDescent="0.25">
      <c r="F10440"/>
    </row>
    <row r="10441" spans="6:6" x14ac:dyDescent="0.25">
      <c r="F10441"/>
    </row>
    <row r="10442" spans="6:6" x14ac:dyDescent="0.25">
      <c r="F10442"/>
    </row>
    <row r="10443" spans="6:6" x14ac:dyDescent="0.25">
      <c r="F10443"/>
    </row>
    <row r="10444" spans="6:6" x14ac:dyDescent="0.25">
      <c r="F10444"/>
    </row>
    <row r="10445" spans="6:6" x14ac:dyDescent="0.25">
      <c r="F10445"/>
    </row>
    <row r="10446" spans="6:6" x14ac:dyDescent="0.25">
      <c r="F10446"/>
    </row>
    <row r="10447" spans="6:6" x14ac:dyDescent="0.25">
      <c r="F10447"/>
    </row>
    <row r="10448" spans="6:6" x14ac:dyDescent="0.25">
      <c r="F10448"/>
    </row>
    <row r="10449" spans="6:6" x14ac:dyDescent="0.25">
      <c r="F10449"/>
    </row>
    <row r="10450" spans="6:6" x14ac:dyDescent="0.25">
      <c r="F10450"/>
    </row>
    <row r="10451" spans="6:6" x14ac:dyDescent="0.25">
      <c r="F10451"/>
    </row>
    <row r="10452" spans="6:6" x14ac:dyDescent="0.25">
      <c r="F10452"/>
    </row>
    <row r="10453" spans="6:6" x14ac:dyDescent="0.25">
      <c r="F10453"/>
    </row>
    <row r="10454" spans="6:6" x14ac:dyDescent="0.25">
      <c r="F10454"/>
    </row>
    <row r="10455" spans="6:6" x14ac:dyDescent="0.25">
      <c r="F10455"/>
    </row>
    <row r="10456" spans="6:6" x14ac:dyDescent="0.25">
      <c r="F10456"/>
    </row>
    <row r="10457" spans="6:6" x14ac:dyDescent="0.25">
      <c r="F10457"/>
    </row>
    <row r="10458" spans="6:6" x14ac:dyDescent="0.25">
      <c r="F10458"/>
    </row>
    <row r="10459" spans="6:6" x14ac:dyDescent="0.25">
      <c r="F10459"/>
    </row>
    <row r="10460" spans="6:6" x14ac:dyDescent="0.25">
      <c r="F10460"/>
    </row>
    <row r="10461" spans="6:6" x14ac:dyDescent="0.25">
      <c r="F10461"/>
    </row>
    <row r="10462" spans="6:6" x14ac:dyDescent="0.25">
      <c r="F10462"/>
    </row>
    <row r="10463" spans="6:6" x14ac:dyDescent="0.25">
      <c r="F10463"/>
    </row>
    <row r="10464" spans="6:6" x14ac:dyDescent="0.25">
      <c r="F10464"/>
    </row>
    <row r="10465" spans="6:6" x14ac:dyDescent="0.25">
      <c r="F10465"/>
    </row>
    <row r="10466" spans="6:6" x14ac:dyDescent="0.25">
      <c r="F10466"/>
    </row>
    <row r="10467" spans="6:6" x14ac:dyDescent="0.25">
      <c r="F10467"/>
    </row>
    <row r="10468" spans="6:6" x14ac:dyDescent="0.25">
      <c r="F10468"/>
    </row>
    <row r="10469" spans="6:6" x14ac:dyDescent="0.25">
      <c r="F10469"/>
    </row>
    <row r="10470" spans="6:6" x14ac:dyDescent="0.25">
      <c r="F10470"/>
    </row>
    <row r="10471" spans="6:6" x14ac:dyDescent="0.25">
      <c r="F10471"/>
    </row>
    <row r="10472" spans="6:6" x14ac:dyDescent="0.25">
      <c r="F10472"/>
    </row>
    <row r="10473" spans="6:6" x14ac:dyDescent="0.25">
      <c r="F10473"/>
    </row>
    <row r="10474" spans="6:6" x14ac:dyDescent="0.25">
      <c r="F10474"/>
    </row>
    <row r="10475" spans="6:6" x14ac:dyDescent="0.25">
      <c r="F10475"/>
    </row>
    <row r="10476" spans="6:6" x14ac:dyDescent="0.25">
      <c r="F10476"/>
    </row>
    <row r="10477" spans="6:6" x14ac:dyDescent="0.25">
      <c r="F10477"/>
    </row>
    <row r="10478" spans="6:6" x14ac:dyDescent="0.25">
      <c r="F10478"/>
    </row>
    <row r="10479" spans="6:6" x14ac:dyDescent="0.25">
      <c r="F10479"/>
    </row>
    <row r="10480" spans="6:6" x14ac:dyDescent="0.25">
      <c r="F10480"/>
    </row>
    <row r="10481" spans="6:6" x14ac:dyDescent="0.25">
      <c r="F10481"/>
    </row>
    <row r="10482" spans="6:6" x14ac:dyDescent="0.25">
      <c r="F10482"/>
    </row>
    <row r="10483" spans="6:6" x14ac:dyDescent="0.25">
      <c r="F10483"/>
    </row>
    <row r="10484" spans="6:6" x14ac:dyDescent="0.25">
      <c r="F10484"/>
    </row>
    <row r="10485" spans="6:6" x14ac:dyDescent="0.25">
      <c r="F10485"/>
    </row>
    <row r="10486" spans="6:6" x14ac:dyDescent="0.25">
      <c r="F10486"/>
    </row>
    <row r="10487" spans="6:6" x14ac:dyDescent="0.25">
      <c r="F10487"/>
    </row>
    <row r="10488" spans="6:6" x14ac:dyDescent="0.25">
      <c r="F10488"/>
    </row>
    <row r="10489" spans="6:6" x14ac:dyDescent="0.25">
      <c r="F10489"/>
    </row>
    <row r="10490" spans="6:6" x14ac:dyDescent="0.25">
      <c r="F10490"/>
    </row>
    <row r="10491" spans="6:6" x14ac:dyDescent="0.25">
      <c r="F10491"/>
    </row>
    <row r="10492" spans="6:6" x14ac:dyDescent="0.25">
      <c r="F10492"/>
    </row>
    <row r="10493" spans="6:6" x14ac:dyDescent="0.25">
      <c r="F10493"/>
    </row>
    <row r="10494" spans="6:6" x14ac:dyDescent="0.25">
      <c r="F10494"/>
    </row>
    <row r="10495" spans="6:6" x14ac:dyDescent="0.25">
      <c r="F10495"/>
    </row>
    <row r="10496" spans="6:6" x14ac:dyDescent="0.25">
      <c r="F10496"/>
    </row>
    <row r="10497" spans="6:6" x14ac:dyDescent="0.25">
      <c r="F10497"/>
    </row>
    <row r="10498" spans="6:6" x14ac:dyDescent="0.25">
      <c r="F10498"/>
    </row>
    <row r="10499" spans="6:6" x14ac:dyDescent="0.25">
      <c r="F10499"/>
    </row>
    <row r="10500" spans="6:6" x14ac:dyDescent="0.25">
      <c r="F10500"/>
    </row>
    <row r="10501" spans="6:6" x14ac:dyDescent="0.25">
      <c r="F10501"/>
    </row>
    <row r="10502" spans="6:6" x14ac:dyDescent="0.25">
      <c r="F10502"/>
    </row>
    <row r="10503" spans="6:6" x14ac:dyDescent="0.25">
      <c r="F10503"/>
    </row>
    <row r="10504" spans="6:6" x14ac:dyDescent="0.25">
      <c r="F10504"/>
    </row>
    <row r="10505" spans="6:6" x14ac:dyDescent="0.25">
      <c r="F10505"/>
    </row>
    <row r="10506" spans="6:6" x14ac:dyDescent="0.25">
      <c r="F10506"/>
    </row>
    <row r="10507" spans="6:6" x14ac:dyDescent="0.25">
      <c r="F10507"/>
    </row>
    <row r="10508" spans="6:6" x14ac:dyDescent="0.25">
      <c r="F10508"/>
    </row>
    <row r="10509" spans="6:6" x14ac:dyDescent="0.25">
      <c r="F10509"/>
    </row>
    <row r="10510" spans="6:6" x14ac:dyDescent="0.25">
      <c r="F10510"/>
    </row>
    <row r="10511" spans="6:6" x14ac:dyDescent="0.25">
      <c r="F10511"/>
    </row>
    <row r="10512" spans="6:6" x14ac:dyDescent="0.25">
      <c r="F10512"/>
    </row>
    <row r="10513" spans="6:6" x14ac:dyDescent="0.25">
      <c r="F10513"/>
    </row>
    <row r="10514" spans="6:6" x14ac:dyDescent="0.25">
      <c r="F10514"/>
    </row>
    <row r="10515" spans="6:6" x14ac:dyDescent="0.25">
      <c r="F10515"/>
    </row>
    <row r="10516" spans="6:6" x14ac:dyDescent="0.25">
      <c r="F10516"/>
    </row>
    <row r="10517" spans="6:6" x14ac:dyDescent="0.25">
      <c r="F10517"/>
    </row>
    <row r="10518" spans="6:6" x14ac:dyDescent="0.25">
      <c r="F10518"/>
    </row>
    <row r="10519" spans="6:6" x14ac:dyDescent="0.25">
      <c r="F10519"/>
    </row>
    <row r="10520" spans="6:6" x14ac:dyDescent="0.25">
      <c r="F10520"/>
    </row>
    <row r="10521" spans="6:6" x14ac:dyDescent="0.25">
      <c r="F10521"/>
    </row>
    <row r="10522" spans="6:6" x14ac:dyDescent="0.25">
      <c r="F10522"/>
    </row>
    <row r="10523" spans="6:6" x14ac:dyDescent="0.25">
      <c r="F10523"/>
    </row>
    <row r="10524" spans="6:6" x14ac:dyDescent="0.25">
      <c r="F10524"/>
    </row>
    <row r="10525" spans="6:6" x14ac:dyDescent="0.25">
      <c r="F10525"/>
    </row>
    <row r="10526" spans="6:6" x14ac:dyDescent="0.25">
      <c r="F10526"/>
    </row>
    <row r="10527" spans="6:6" x14ac:dyDescent="0.25">
      <c r="F10527"/>
    </row>
    <row r="10528" spans="6:6" x14ac:dyDescent="0.25">
      <c r="F10528"/>
    </row>
    <row r="10529" spans="6:6" x14ac:dyDescent="0.25">
      <c r="F10529"/>
    </row>
    <row r="10530" spans="6:6" x14ac:dyDescent="0.25">
      <c r="F10530"/>
    </row>
    <row r="10531" spans="6:6" x14ac:dyDescent="0.25">
      <c r="F10531"/>
    </row>
    <row r="10532" spans="6:6" x14ac:dyDescent="0.25">
      <c r="F10532"/>
    </row>
    <row r="10533" spans="6:6" x14ac:dyDescent="0.25">
      <c r="F10533"/>
    </row>
    <row r="10534" spans="6:6" x14ac:dyDescent="0.25">
      <c r="F10534"/>
    </row>
    <row r="10535" spans="6:6" x14ac:dyDescent="0.25">
      <c r="F10535"/>
    </row>
    <row r="10536" spans="6:6" x14ac:dyDescent="0.25">
      <c r="F10536"/>
    </row>
    <row r="10537" spans="6:6" x14ac:dyDescent="0.25">
      <c r="F10537"/>
    </row>
    <row r="10538" spans="6:6" x14ac:dyDescent="0.25">
      <c r="F10538"/>
    </row>
    <row r="10539" spans="6:6" x14ac:dyDescent="0.25">
      <c r="F10539"/>
    </row>
    <row r="10540" spans="6:6" x14ac:dyDescent="0.25">
      <c r="F10540"/>
    </row>
    <row r="10541" spans="6:6" x14ac:dyDescent="0.25">
      <c r="F10541"/>
    </row>
    <row r="10542" spans="6:6" x14ac:dyDescent="0.25">
      <c r="F10542"/>
    </row>
    <row r="10543" spans="6:6" x14ac:dyDescent="0.25">
      <c r="F10543"/>
    </row>
    <row r="10544" spans="6:6" x14ac:dyDescent="0.25">
      <c r="F10544"/>
    </row>
    <row r="10545" spans="6:6" x14ac:dyDescent="0.25">
      <c r="F10545"/>
    </row>
    <row r="10546" spans="6:6" x14ac:dyDescent="0.25">
      <c r="F10546"/>
    </row>
    <row r="10547" spans="6:6" x14ac:dyDescent="0.25">
      <c r="F10547"/>
    </row>
    <row r="10548" spans="6:6" x14ac:dyDescent="0.25">
      <c r="F10548"/>
    </row>
    <row r="10549" spans="6:6" x14ac:dyDescent="0.25">
      <c r="F10549"/>
    </row>
    <row r="10550" spans="6:6" x14ac:dyDescent="0.25">
      <c r="F10550"/>
    </row>
    <row r="10551" spans="6:6" x14ac:dyDescent="0.25">
      <c r="F10551"/>
    </row>
    <row r="10552" spans="6:6" x14ac:dyDescent="0.25">
      <c r="F10552"/>
    </row>
    <row r="10553" spans="6:6" x14ac:dyDescent="0.25">
      <c r="F10553"/>
    </row>
    <row r="10554" spans="6:6" x14ac:dyDescent="0.25">
      <c r="F10554"/>
    </row>
    <row r="10555" spans="6:6" x14ac:dyDescent="0.25">
      <c r="F10555"/>
    </row>
    <row r="10556" spans="6:6" x14ac:dyDescent="0.25">
      <c r="F10556"/>
    </row>
    <row r="10557" spans="6:6" x14ac:dyDescent="0.25">
      <c r="F10557"/>
    </row>
    <row r="10558" spans="6:6" x14ac:dyDescent="0.25">
      <c r="F10558"/>
    </row>
    <row r="10559" spans="6:6" x14ac:dyDescent="0.25">
      <c r="F10559"/>
    </row>
    <row r="10560" spans="6:6" x14ac:dyDescent="0.25">
      <c r="F10560"/>
    </row>
    <row r="10561" spans="6:6" x14ac:dyDescent="0.25">
      <c r="F10561"/>
    </row>
    <row r="10562" spans="6:6" x14ac:dyDescent="0.25">
      <c r="F10562"/>
    </row>
    <row r="10563" spans="6:6" x14ac:dyDescent="0.25">
      <c r="F10563"/>
    </row>
    <row r="10564" spans="6:6" x14ac:dyDescent="0.25">
      <c r="F10564"/>
    </row>
    <row r="10565" spans="6:6" x14ac:dyDescent="0.25">
      <c r="F10565"/>
    </row>
    <row r="10566" spans="6:6" x14ac:dyDescent="0.25">
      <c r="F10566"/>
    </row>
    <row r="10567" spans="6:6" x14ac:dyDescent="0.25">
      <c r="F10567"/>
    </row>
    <row r="10568" spans="6:6" x14ac:dyDescent="0.25">
      <c r="F10568"/>
    </row>
    <row r="10569" spans="6:6" x14ac:dyDescent="0.25">
      <c r="F10569"/>
    </row>
    <row r="10570" spans="6:6" x14ac:dyDescent="0.25">
      <c r="F10570"/>
    </row>
    <row r="10571" spans="6:6" x14ac:dyDescent="0.25">
      <c r="F10571"/>
    </row>
    <row r="10572" spans="6:6" x14ac:dyDescent="0.25">
      <c r="F10572"/>
    </row>
    <row r="10573" spans="6:6" x14ac:dyDescent="0.25">
      <c r="F10573"/>
    </row>
    <row r="10574" spans="6:6" x14ac:dyDescent="0.25">
      <c r="F10574"/>
    </row>
    <row r="10575" spans="6:6" x14ac:dyDescent="0.25">
      <c r="F10575"/>
    </row>
    <row r="10576" spans="6:6" x14ac:dyDescent="0.25">
      <c r="F10576"/>
    </row>
    <row r="10577" spans="6:6" x14ac:dyDescent="0.25">
      <c r="F10577"/>
    </row>
    <row r="10578" spans="6:6" x14ac:dyDescent="0.25">
      <c r="F10578"/>
    </row>
    <row r="10579" spans="6:6" x14ac:dyDescent="0.25">
      <c r="F10579"/>
    </row>
    <row r="10580" spans="6:6" x14ac:dyDescent="0.25">
      <c r="F10580"/>
    </row>
    <row r="10581" spans="6:6" x14ac:dyDescent="0.25">
      <c r="F10581"/>
    </row>
    <row r="10582" spans="6:6" x14ac:dyDescent="0.25">
      <c r="F10582"/>
    </row>
    <row r="10583" spans="6:6" x14ac:dyDescent="0.25">
      <c r="F10583"/>
    </row>
    <row r="10584" spans="6:6" x14ac:dyDescent="0.25">
      <c r="F10584"/>
    </row>
    <row r="10585" spans="6:6" x14ac:dyDescent="0.25">
      <c r="F10585"/>
    </row>
    <row r="10586" spans="6:6" x14ac:dyDescent="0.25">
      <c r="F10586"/>
    </row>
    <row r="10587" spans="6:6" x14ac:dyDescent="0.25">
      <c r="F10587"/>
    </row>
    <row r="10588" spans="6:6" x14ac:dyDescent="0.25">
      <c r="F10588"/>
    </row>
    <row r="10589" spans="6:6" x14ac:dyDescent="0.25">
      <c r="F10589"/>
    </row>
    <row r="10590" spans="6:6" x14ac:dyDescent="0.25">
      <c r="F10590"/>
    </row>
    <row r="10591" spans="6:6" x14ac:dyDescent="0.25">
      <c r="F10591"/>
    </row>
    <row r="10592" spans="6:6" x14ac:dyDescent="0.25">
      <c r="F10592"/>
    </row>
    <row r="10593" spans="6:6" x14ac:dyDescent="0.25">
      <c r="F10593"/>
    </row>
    <row r="10594" spans="6:6" x14ac:dyDescent="0.25">
      <c r="F10594"/>
    </row>
    <row r="10595" spans="6:6" x14ac:dyDescent="0.25">
      <c r="F10595"/>
    </row>
    <row r="10596" spans="6:6" x14ac:dyDescent="0.25">
      <c r="F10596"/>
    </row>
    <row r="10597" spans="6:6" x14ac:dyDescent="0.25">
      <c r="F10597"/>
    </row>
    <row r="10598" spans="6:6" x14ac:dyDescent="0.25">
      <c r="F10598"/>
    </row>
    <row r="10599" spans="6:6" x14ac:dyDescent="0.25">
      <c r="F10599"/>
    </row>
    <row r="10600" spans="6:6" x14ac:dyDescent="0.25">
      <c r="F10600"/>
    </row>
    <row r="10601" spans="6:6" x14ac:dyDescent="0.25">
      <c r="F10601"/>
    </row>
    <row r="10602" spans="6:6" x14ac:dyDescent="0.25">
      <c r="F10602"/>
    </row>
    <row r="10603" spans="6:6" x14ac:dyDescent="0.25">
      <c r="F10603"/>
    </row>
    <row r="10604" spans="6:6" x14ac:dyDescent="0.25">
      <c r="F10604"/>
    </row>
    <row r="10605" spans="6:6" x14ac:dyDescent="0.25">
      <c r="F10605"/>
    </row>
    <row r="10606" spans="6:6" x14ac:dyDescent="0.25">
      <c r="F10606"/>
    </row>
    <row r="10607" spans="6:6" x14ac:dyDescent="0.25">
      <c r="F10607"/>
    </row>
    <row r="10608" spans="6:6" x14ac:dyDescent="0.25">
      <c r="F10608"/>
    </row>
    <row r="10609" spans="6:6" x14ac:dyDescent="0.25">
      <c r="F10609"/>
    </row>
    <row r="10610" spans="6:6" x14ac:dyDescent="0.25">
      <c r="F10610"/>
    </row>
    <row r="10611" spans="6:6" x14ac:dyDescent="0.25">
      <c r="F10611"/>
    </row>
    <row r="10612" spans="6:6" x14ac:dyDescent="0.25">
      <c r="F10612"/>
    </row>
    <row r="10613" spans="6:6" x14ac:dyDescent="0.25">
      <c r="F10613"/>
    </row>
    <row r="10614" spans="6:6" x14ac:dyDescent="0.25">
      <c r="F10614"/>
    </row>
    <row r="10615" spans="6:6" x14ac:dyDescent="0.25">
      <c r="F10615"/>
    </row>
    <row r="10616" spans="6:6" x14ac:dyDescent="0.25">
      <c r="F10616"/>
    </row>
    <row r="10617" spans="6:6" x14ac:dyDescent="0.25">
      <c r="F10617"/>
    </row>
    <row r="10618" spans="6:6" x14ac:dyDescent="0.25">
      <c r="F10618"/>
    </row>
    <row r="10619" spans="6:6" x14ac:dyDescent="0.25">
      <c r="F10619"/>
    </row>
    <row r="10620" spans="6:6" x14ac:dyDescent="0.25">
      <c r="F10620"/>
    </row>
    <row r="10621" spans="6:6" x14ac:dyDescent="0.25">
      <c r="F10621"/>
    </row>
    <row r="10622" spans="6:6" x14ac:dyDescent="0.25">
      <c r="F10622"/>
    </row>
    <row r="10623" spans="6:6" x14ac:dyDescent="0.25">
      <c r="F10623"/>
    </row>
    <row r="10624" spans="6:6" x14ac:dyDescent="0.25">
      <c r="F10624"/>
    </row>
    <row r="10625" spans="6:6" x14ac:dyDescent="0.25">
      <c r="F10625"/>
    </row>
    <row r="10626" spans="6:6" x14ac:dyDescent="0.25">
      <c r="F10626"/>
    </row>
    <row r="10627" spans="6:6" x14ac:dyDescent="0.25">
      <c r="F10627"/>
    </row>
    <row r="10628" spans="6:6" x14ac:dyDescent="0.25">
      <c r="F10628"/>
    </row>
    <row r="10629" spans="6:6" x14ac:dyDescent="0.25">
      <c r="F10629"/>
    </row>
    <row r="10630" spans="6:6" x14ac:dyDescent="0.25">
      <c r="F10630"/>
    </row>
    <row r="10631" spans="6:6" x14ac:dyDescent="0.25">
      <c r="F10631"/>
    </row>
    <row r="10632" spans="6:6" x14ac:dyDescent="0.25">
      <c r="F10632"/>
    </row>
    <row r="10633" spans="6:6" x14ac:dyDescent="0.25">
      <c r="F10633"/>
    </row>
    <row r="10634" spans="6:6" x14ac:dyDescent="0.25">
      <c r="F10634"/>
    </row>
    <row r="10635" spans="6:6" x14ac:dyDescent="0.25">
      <c r="F10635"/>
    </row>
    <row r="10636" spans="6:6" x14ac:dyDescent="0.25">
      <c r="F10636"/>
    </row>
    <row r="10637" spans="6:6" x14ac:dyDescent="0.25">
      <c r="F10637"/>
    </row>
    <row r="10638" spans="6:6" x14ac:dyDescent="0.25">
      <c r="F10638"/>
    </row>
    <row r="10639" spans="6:6" x14ac:dyDescent="0.25">
      <c r="F10639"/>
    </row>
    <row r="10640" spans="6:6" x14ac:dyDescent="0.25">
      <c r="F10640"/>
    </row>
    <row r="10641" spans="6:6" x14ac:dyDescent="0.25">
      <c r="F10641"/>
    </row>
    <row r="10642" spans="6:6" x14ac:dyDescent="0.25">
      <c r="F10642"/>
    </row>
    <row r="10643" spans="6:6" x14ac:dyDescent="0.25">
      <c r="F10643"/>
    </row>
    <row r="10644" spans="6:6" x14ac:dyDescent="0.25">
      <c r="F10644"/>
    </row>
    <row r="10645" spans="6:6" x14ac:dyDescent="0.25">
      <c r="F10645"/>
    </row>
    <row r="10646" spans="6:6" x14ac:dyDescent="0.25">
      <c r="F10646"/>
    </row>
    <row r="10647" spans="6:6" x14ac:dyDescent="0.25">
      <c r="F10647"/>
    </row>
    <row r="10648" spans="6:6" x14ac:dyDescent="0.25">
      <c r="F10648"/>
    </row>
    <row r="10649" spans="6:6" x14ac:dyDescent="0.25">
      <c r="F10649"/>
    </row>
    <row r="10650" spans="6:6" x14ac:dyDescent="0.25">
      <c r="F10650"/>
    </row>
    <row r="10651" spans="6:6" x14ac:dyDescent="0.25">
      <c r="F10651"/>
    </row>
    <row r="10652" spans="6:6" x14ac:dyDescent="0.25">
      <c r="F10652"/>
    </row>
    <row r="10653" spans="6:6" x14ac:dyDescent="0.25">
      <c r="F10653"/>
    </row>
    <row r="10654" spans="6:6" x14ac:dyDescent="0.25">
      <c r="F10654"/>
    </row>
    <row r="10655" spans="6:6" x14ac:dyDescent="0.25">
      <c r="F10655"/>
    </row>
    <row r="10656" spans="6:6" x14ac:dyDescent="0.25">
      <c r="F10656"/>
    </row>
    <row r="10657" spans="6:6" x14ac:dyDescent="0.25">
      <c r="F10657"/>
    </row>
    <row r="10658" spans="6:6" x14ac:dyDescent="0.25">
      <c r="F10658"/>
    </row>
    <row r="10659" spans="6:6" x14ac:dyDescent="0.25">
      <c r="F10659"/>
    </row>
    <row r="10660" spans="6:6" x14ac:dyDescent="0.25">
      <c r="F10660"/>
    </row>
    <row r="10661" spans="6:6" x14ac:dyDescent="0.25">
      <c r="F10661"/>
    </row>
    <row r="10662" spans="6:6" x14ac:dyDescent="0.25">
      <c r="F10662"/>
    </row>
    <row r="10663" spans="6:6" x14ac:dyDescent="0.25">
      <c r="F10663"/>
    </row>
    <row r="10664" spans="6:6" x14ac:dyDescent="0.25">
      <c r="F10664"/>
    </row>
    <row r="10665" spans="6:6" x14ac:dyDescent="0.25">
      <c r="F10665"/>
    </row>
    <row r="10666" spans="6:6" x14ac:dyDescent="0.25">
      <c r="F10666"/>
    </row>
    <row r="10667" spans="6:6" x14ac:dyDescent="0.25">
      <c r="F10667"/>
    </row>
    <row r="10668" spans="6:6" x14ac:dyDescent="0.25">
      <c r="F10668"/>
    </row>
    <row r="10669" spans="6:6" x14ac:dyDescent="0.25">
      <c r="F10669"/>
    </row>
    <row r="10670" spans="6:6" x14ac:dyDescent="0.25">
      <c r="F10670"/>
    </row>
    <row r="10671" spans="6:6" x14ac:dyDescent="0.25">
      <c r="F10671"/>
    </row>
    <row r="10672" spans="6:6" x14ac:dyDescent="0.25">
      <c r="F10672"/>
    </row>
    <row r="10673" spans="6:6" x14ac:dyDescent="0.25">
      <c r="F10673"/>
    </row>
    <row r="10674" spans="6:6" x14ac:dyDescent="0.25">
      <c r="F10674"/>
    </row>
    <row r="10675" spans="6:6" x14ac:dyDescent="0.25">
      <c r="F10675"/>
    </row>
    <row r="10676" spans="6:6" x14ac:dyDescent="0.25">
      <c r="F10676"/>
    </row>
    <row r="10677" spans="6:6" x14ac:dyDescent="0.25">
      <c r="F10677"/>
    </row>
    <row r="10678" spans="6:6" x14ac:dyDescent="0.25">
      <c r="F10678"/>
    </row>
    <row r="10679" spans="6:6" x14ac:dyDescent="0.25">
      <c r="F10679"/>
    </row>
    <row r="10680" spans="6:6" x14ac:dyDescent="0.25">
      <c r="F10680"/>
    </row>
    <row r="10681" spans="6:6" x14ac:dyDescent="0.25">
      <c r="F10681"/>
    </row>
    <row r="10682" spans="6:6" x14ac:dyDescent="0.25">
      <c r="F10682"/>
    </row>
    <row r="10683" spans="6:6" x14ac:dyDescent="0.25">
      <c r="F10683"/>
    </row>
    <row r="10684" spans="6:6" x14ac:dyDescent="0.25">
      <c r="F10684"/>
    </row>
    <row r="10685" spans="6:6" x14ac:dyDescent="0.25">
      <c r="F10685"/>
    </row>
    <row r="10686" spans="6:6" x14ac:dyDescent="0.25">
      <c r="F10686"/>
    </row>
    <row r="10687" spans="6:6" x14ac:dyDescent="0.25">
      <c r="F10687"/>
    </row>
    <row r="10688" spans="6:6" x14ac:dyDescent="0.25">
      <c r="F10688"/>
    </row>
    <row r="10689" spans="6:6" x14ac:dyDescent="0.25">
      <c r="F10689"/>
    </row>
    <row r="10690" spans="6:6" x14ac:dyDescent="0.25">
      <c r="F10690"/>
    </row>
    <row r="10691" spans="6:6" x14ac:dyDescent="0.25">
      <c r="F10691"/>
    </row>
    <row r="10692" spans="6:6" x14ac:dyDescent="0.25">
      <c r="F10692"/>
    </row>
    <row r="10693" spans="6:6" x14ac:dyDescent="0.25">
      <c r="F10693"/>
    </row>
    <row r="10694" spans="6:6" x14ac:dyDescent="0.25">
      <c r="F10694"/>
    </row>
    <row r="10695" spans="6:6" x14ac:dyDescent="0.25">
      <c r="F10695"/>
    </row>
    <row r="10696" spans="6:6" x14ac:dyDescent="0.25">
      <c r="F10696"/>
    </row>
    <row r="10697" spans="6:6" x14ac:dyDescent="0.25">
      <c r="F10697"/>
    </row>
    <row r="10698" spans="6:6" x14ac:dyDescent="0.25">
      <c r="F10698"/>
    </row>
    <row r="10699" spans="6:6" x14ac:dyDescent="0.25">
      <c r="F10699"/>
    </row>
    <row r="10700" spans="6:6" x14ac:dyDescent="0.25">
      <c r="F10700"/>
    </row>
    <row r="10701" spans="6:6" x14ac:dyDescent="0.25">
      <c r="F10701"/>
    </row>
    <row r="10702" spans="6:6" x14ac:dyDescent="0.25">
      <c r="F10702"/>
    </row>
    <row r="10703" spans="6:6" x14ac:dyDescent="0.25">
      <c r="F10703"/>
    </row>
    <row r="10704" spans="6:6" x14ac:dyDescent="0.25">
      <c r="F10704"/>
    </row>
    <row r="10705" spans="6:6" x14ac:dyDescent="0.25">
      <c r="F10705"/>
    </row>
    <row r="10706" spans="6:6" x14ac:dyDescent="0.25">
      <c r="F10706"/>
    </row>
    <row r="10707" spans="6:6" x14ac:dyDescent="0.25">
      <c r="F10707"/>
    </row>
    <row r="10708" spans="6:6" x14ac:dyDescent="0.25">
      <c r="F10708"/>
    </row>
    <row r="10709" spans="6:6" x14ac:dyDescent="0.25">
      <c r="F10709"/>
    </row>
    <row r="10710" spans="6:6" x14ac:dyDescent="0.25">
      <c r="F10710"/>
    </row>
    <row r="10711" spans="6:6" x14ac:dyDescent="0.25">
      <c r="F10711"/>
    </row>
    <row r="10712" spans="6:6" x14ac:dyDescent="0.25">
      <c r="F10712"/>
    </row>
    <row r="10713" spans="6:6" x14ac:dyDescent="0.25">
      <c r="F10713"/>
    </row>
    <row r="10714" spans="6:6" x14ac:dyDescent="0.25">
      <c r="F10714"/>
    </row>
    <row r="10715" spans="6:6" x14ac:dyDescent="0.25">
      <c r="F10715"/>
    </row>
    <row r="10716" spans="6:6" x14ac:dyDescent="0.25">
      <c r="F10716"/>
    </row>
    <row r="10717" spans="6:6" x14ac:dyDescent="0.25">
      <c r="F10717"/>
    </row>
    <row r="10718" spans="6:6" x14ac:dyDescent="0.25">
      <c r="F10718"/>
    </row>
    <row r="10719" spans="6:6" x14ac:dyDescent="0.25">
      <c r="F10719"/>
    </row>
    <row r="10720" spans="6:6" x14ac:dyDescent="0.25">
      <c r="F10720"/>
    </row>
    <row r="10721" spans="6:6" x14ac:dyDescent="0.25">
      <c r="F10721"/>
    </row>
    <row r="10722" spans="6:6" x14ac:dyDescent="0.25">
      <c r="F10722"/>
    </row>
    <row r="10723" spans="6:6" x14ac:dyDescent="0.25">
      <c r="F10723"/>
    </row>
    <row r="10724" spans="6:6" x14ac:dyDescent="0.25">
      <c r="F10724"/>
    </row>
    <row r="10725" spans="6:6" x14ac:dyDescent="0.25">
      <c r="F10725"/>
    </row>
    <row r="10726" spans="6:6" x14ac:dyDescent="0.25">
      <c r="F10726"/>
    </row>
    <row r="10727" spans="6:6" x14ac:dyDescent="0.25">
      <c r="F10727"/>
    </row>
    <row r="10728" spans="6:6" x14ac:dyDescent="0.25">
      <c r="F10728"/>
    </row>
    <row r="10729" spans="6:6" x14ac:dyDescent="0.25">
      <c r="F10729"/>
    </row>
    <row r="10730" spans="6:6" x14ac:dyDescent="0.25">
      <c r="F10730"/>
    </row>
    <row r="10731" spans="6:6" x14ac:dyDescent="0.25">
      <c r="F10731"/>
    </row>
    <row r="10732" spans="6:6" x14ac:dyDescent="0.25">
      <c r="F10732"/>
    </row>
    <row r="10733" spans="6:6" x14ac:dyDescent="0.25">
      <c r="F10733"/>
    </row>
    <row r="10734" spans="6:6" x14ac:dyDescent="0.25">
      <c r="F10734"/>
    </row>
    <row r="10735" spans="6:6" x14ac:dyDescent="0.25">
      <c r="F10735"/>
    </row>
    <row r="10736" spans="6:6" x14ac:dyDescent="0.25">
      <c r="F10736"/>
    </row>
    <row r="10737" spans="6:6" x14ac:dyDescent="0.25">
      <c r="F10737"/>
    </row>
    <row r="10738" spans="6:6" x14ac:dyDescent="0.25">
      <c r="F10738"/>
    </row>
    <row r="10739" spans="6:6" x14ac:dyDescent="0.25">
      <c r="F10739"/>
    </row>
    <row r="10740" spans="6:6" x14ac:dyDescent="0.25">
      <c r="F10740"/>
    </row>
    <row r="10741" spans="6:6" x14ac:dyDescent="0.25">
      <c r="F10741"/>
    </row>
    <row r="10742" spans="6:6" x14ac:dyDescent="0.25">
      <c r="F10742"/>
    </row>
    <row r="10743" spans="6:6" x14ac:dyDescent="0.25">
      <c r="F10743"/>
    </row>
    <row r="10744" spans="6:6" x14ac:dyDescent="0.25">
      <c r="F10744"/>
    </row>
    <row r="10745" spans="6:6" x14ac:dyDescent="0.25">
      <c r="F10745"/>
    </row>
    <row r="10746" spans="6:6" x14ac:dyDescent="0.25">
      <c r="F10746"/>
    </row>
    <row r="10747" spans="6:6" x14ac:dyDescent="0.25">
      <c r="F10747"/>
    </row>
    <row r="10748" spans="6:6" x14ac:dyDescent="0.25">
      <c r="F10748"/>
    </row>
    <row r="10749" spans="6:6" x14ac:dyDescent="0.25">
      <c r="F10749"/>
    </row>
    <row r="10750" spans="6:6" x14ac:dyDescent="0.25">
      <c r="F10750"/>
    </row>
    <row r="10751" spans="6:6" x14ac:dyDescent="0.25">
      <c r="F10751"/>
    </row>
    <row r="10752" spans="6:6" x14ac:dyDescent="0.25">
      <c r="F10752"/>
    </row>
    <row r="10753" spans="6:6" x14ac:dyDescent="0.25">
      <c r="F10753"/>
    </row>
    <row r="10754" spans="6:6" x14ac:dyDescent="0.25">
      <c r="F10754"/>
    </row>
    <row r="10755" spans="6:6" x14ac:dyDescent="0.25">
      <c r="F10755"/>
    </row>
    <row r="10756" spans="6:6" x14ac:dyDescent="0.25">
      <c r="F10756"/>
    </row>
    <row r="10757" spans="6:6" x14ac:dyDescent="0.25">
      <c r="F10757"/>
    </row>
    <row r="10758" spans="6:6" x14ac:dyDescent="0.25">
      <c r="F10758"/>
    </row>
    <row r="10759" spans="6:6" x14ac:dyDescent="0.25">
      <c r="F10759"/>
    </row>
    <row r="10760" spans="6:6" x14ac:dyDescent="0.25">
      <c r="F10760"/>
    </row>
    <row r="10761" spans="6:6" x14ac:dyDescent="0.25">
      <c r="F10761"/>
    </row>
    <row r="10762" spans="6:6" x14ac:dyDescent="0.25">
      <c r="F10762"/>
    </row>
    <row r="10763" spans="6:6" x14ac:dyDescent="0.25">
      <c r="F10763"/>
    </row>
    <row r="10764" spans="6:6" x14ac:dyDescent="0.25">
      <c r="F10764"/>
    </row>
    <row r="10765" spans="6:6" x14ac:dyDescent="0.25">
      <c r="F10765"/>
    </row>
    <row r="10766" spans="6:6" x14ac:dyDescent="0.25">
      <c r="F10766"/>
    </row>
    <row r="10767" spans="6:6" x14ac:dyDescent="0.25">
      <c r="F10767"/>
    </row>
    <row r="10768" spans="6:6" x14ac:dyDescent="0.25">
      <c r="F10768"/>
    </row>
    <row r="10769" spans="6:6" x14ac:dyDescent="0.25">
      <c r="F10769"/>
    </row>
    <row r="10770" spans="6:6" x14ac:dyDescent="0.25">
      <c r="F10770"/>
    </row>
    <row r="10771" spans="6:6" x14ac:dyDescent="0.25">
      <c r="F10771"/>
    </row>
    <row r="10772" spans="6:6" x14ac:dyDescent="0.25">
      <c r="F10772"/>
    </row>
    <row r="10773" spans="6:6" x14ac:dyDescent="0.25">
      <c r="F10773"/>
    </row>
    <row r="10774" spans="6:6" x14ac:dyDescent="0.25">
      <c r="F10774"/>
    </row>
    <row r="10775" spans="6:6" x14ac:dyDescent="0.25">
      <c r="F10775"/>
    </row>
    <row r="10776" spans="6:6" x14ac:dyDescent="0.25">
      <c r="F10776"/>
    </row>
    <row r="10777" spans="6:6" x14ac:dyDescent="0.25">
      <c r="F10777"/>
    </row>
    <row r="10778" spans="6:6" x14ac:dyDescent="0.25">
      <c r="F10778"/>
    </row>
    <row r="10779" spans="6:6" x14ac:dyDescent="0.25">
      <c r="F10779"/>
    </row>
    <row r="10780" spans="6:6" x14ac:dyDescent="0.25">
      <c r="F10780"/>
    </row>
    <row r="10781" spans="6:6" x14ac:dyDescent="0.25">
      <c r="F10781"/>
    </row>
    <row r="10782" spans="6:6" x14ac:dyDescent="0.25">
      <c r="F10782"/>
    </row>
    <row r="10783" spans="6:6" x14ac:dyDescent="0.25">
      <c r="F10783"/>
    </row>
    <row r="10784" spans="6:6" x14ac:dyDescent="0.25">
      <c r="F10784"/>
    </row>
    <row r="10785" spans="6:6" x14ac:dyDescent="0.25">
      <c r="F10785"/>
    </row>
    <row r="10786" spans="6:6" x14ac:dyDescent="0.25">
      <c r="F10786"/>
    </row>
    <row r="10787" spans="6:6" x14ac:dyDescent="0.25">
      <c r="F10787"/>
    </row>
    <row r="10788" spans="6:6" x14ac:dyDescent="0.25">
      <c r="F10788"/>
    </row>
    <row r="10789" spans="6:6" x14ac:dyDescent="0.25">
      <c r="F10789"/>
    </row>
    <row r="10790" spans="6:6" x14ac:dyDescent="0.25">
      <c r="F10790"/>
    </row>
    <row r="10791" spans="6:6" x14ac:dyDescent="0.25">
      <c r="F10791"/>
    </row>
    <row r="10792" spans="6:6" x14ac:dyDescent="0.25">
      <c r="F10792"/>
    </row>
    <row r="10793" spans="6:6" x14ac:dyDescent="0.25">
      <c r="F10793"/>
    </row>
    <row r="10794" spans="6:6" x14ac:dyDescent="0.25">
      <c r="F10794"/>
    </row>
    <row r="10795" spans="6:6" x14ac:dyDescent="0.25">
      <c r="F10795"/>
    </row>
    <row r="10796" spans="6:6" x14ac:dyDescent="0.25">
      <c r="F10796"/>
    </row>
    <row r="10797" spans="6:6" x14ac:dyDescent="0.25">
      <c r="F10797"/>
    </row>
    <row r="10798" spans="6:6" x14ac:dyDescent="0.25">
      <c r="F10798"/>
    </row>
    <row r="10799" spans="6:6" x14ac:dyDescent="0.25">
      <c r="F10799"/>
    </row>
    <row r="10800" spans="6:6" x14ac:dyDescent="0.25">
      <c r="F10800"/>
    </row>
    <row r="10801" spans="6:6" x14ac:dyDescent="0.25">
      <c r="F10801"/>
    </row>
    <row r="10802" spans="6:6" x14ac:dyDescent="0.25">
      <c r="F10802"/>
    </row>
    <row r="10803" spans="6:6" x14ac:dyDescent="0.25">
      <c r="F10803"/>
    </row>
    <row r="10804" spans="6:6" x14ac:dyDescent="0.25">
      <c r="F10804"/>
    </row>
    <row r="10805" spans="6:6" x14ac:dyDescent="0.25">
      <c r="F10805"/>
    </row>
    <row r="10806" spans="6:6" x14ac:dyDescent="0.25">
      <c r="F10806"/>
    </row>
    <row r="10807" spans="6:6" x14ac:dyDescent="0.25">
      <c r="F10807"/>
    </row>
    <row r="10808" spans="6:6" x14ac:dyDescent="0.25">
      <c r="F10808"/>
    </row>
    <row r="10809" spans="6:6" x14ac:dyDescent="0.25">
      <c r="F10809"/>
    </row>
    <row r="10810" spans="6:6" x14ac:dyDescent="0.25">
      <c r="F10810"/>
    </row>
    <row r="10811" spans="6:6" x14ac:dyDescent="0.25">
      <c r="F10811"/>
    </row>
    <row r="10812" spans="6:6" x14ac:dyDescent="0.25">
      <c r="F10812"/>
    </row>
    <row r="10813" spans="6:6" x14ac:dyDescent="0.25">
      <c r="F10813"/>
    </row>
    <row r="10814" spans="6:6" x14ac:dyDescent="0.25">
      <c r="F10814"/>
    </row>
    <row r="10815" spans="6:6" x14ac:dyDescent="0.25">
      <c r="F10815"/>
    </row>
    <row r="10816" spans="6:6" x14ac:dyDescent="0.25">
      <c r="F10816"/>
    </row>
    <row r="10817" spans="6:6" x14ac:dyDescent="0.25">
      <c r="F10817"/>
    </row>
    <row r="10818" spans="6:6" x14ac:dyDescent="0.25">
      <c r="F10818"/>
    </row>
    <row r="10819" spans="6:6" x14ac:dyDescent="0.25">
      <c r="F10819"/>
    </row>
    <row r="10820" spans="6:6" x14ac:dyDescent="0.25">
      <c r="F10820"/>
    </row>
    <row r="10821" spans="6:6" x14ac:dyDescent="0.25">
      <c r="F10821"/>
    </row>
    <row r="10822" spans="6:6" x14ac:dyDescent="0.25">
      <c r="F10822"/>
    </row>
    <row r="10823" spans="6:6" x14ac:dyDescent="0.25">
      <c r="F10823"/>
    </row>
    <row r="10824" spans="6:6" x14ac:dyDescent="0.25">
      <c r="F10824"/>
    </row>
    <row r="10825" spans="6:6" x14ac:dyDescent="0.25">
      <c r="F10825"/>
    </row>
    <row r="10826" spans="6:6" x14ac:dyDescent="0.25">
      <c r="F10826"/>
    </row>
    <row r="10827" spans="6:6" x14ac:dyDescent="0.25">
      <c r="F10827"/>
    </row>
    <row r="10828" spans="6:6" x14ac:dyDescent="0.25">
      <c r="F10828"/>
    </row>
    <row r="10829" spans="6:6" x14ac:dyDescent="0.25">
      <c r="F10829"/>
    </row>
    <row r="10830" spans="6:6" x14ac:dyDescent="0.25">
      <c r="F10830"/>
    </row>
    <row r="10831" spans="6:6" x14ac:dyDescent="0.25">
      <c r="F10831"/>
    </row>
    <row r="10832" spans="6:6" x14ac:dyDescent="0.25">
      <c r="F10832"/>
    </row>
    <row r="10833" spans="6:6" x14ac:dyDescent="0.25">
      <c r="F10833"/>
    </row>
    <row r="10834" spans="6:6" x14ac:dyDescent="0.25">
      <c r="F10834"/>
    </row>
    <row r="10835" spans="6:6" x14ac:dyDescent="0.25">
      <c r="F10835"/>
    </row>
    <row r="10836" spans="6:6" x14ac:dyDescent="0.25">
      <c r="F10836"/>
    </row>
    <row r="10837" spans="6:6" x14ac:dyDescent="0.25">
      <c r="F10837"/>
    </row>
    <row r="10838" spans="6:6" x14ac:dyDescent="0.25">
      <c r="F10838"/>
    </row>
    <row r="10839" spans="6:6" x14ac:dyDescent="0.25">
      <c r="F10839"/>
    </row>
    <row r="10840" spans="6:6" x14ac:dyDescent="0.25">
      <c r="F10840"/>
    </row>
    <row r="10841" spans="6:6" x14ac:dyDescent="0.25">
      <c r="F10841"/>
    </row>
    <row r="10842" spans="6:6" x14ac:dyDescent="0.25">
      <c r="F10842"/>
    </row>
    <row r="10843" spans="6:6" x14ac:dyDescent="0.25">
      <c r="F10843"/>
    </row>
    <row r="10844" spans="6:6" x14ac:dyDescent="0.25">
      <c r="F10844"/>
    </row>
    <row r="10845" spans="6:6" x14ac:dyDescent="0.25">
      <c r="F10845"/>
    </row>
    <row r="10846" spans="6:6" x14ac:dyDescent="0.25">
      <c r="F10846"/>
    </row>
    <row r="10847" spans="6:6" x14ac:dyDescent="0.25">
      <c r="F10847"/>
    </row>
    <row r="10848" spans="6:6" x14ac:dyDescent="0.25">
      <c r="F10848"/>
    </row>
    <row r="10849" spans="6:6" x14ac:dyDescent="0.25">
      <c r="F10849"/>
    </row>
    <row r="10850" spans="6:6" x14ac:dyDescent="0.25">
      <c r="F10850"/>
    </row>
    <row r="10851" spans="6:6" x14ac:dyDescent="0.25">
      <c r="F10851"/>
    </row>
    <row r="10852" spans="6:6" x14ac:dyDescent="0.25">
      <c r="F10852"/>
    </row>
    <row r="10853" spans="6:6" x14ac:dyDescent="0.25">
      <c r="F10853"/>
    </row>
    <row r="10854" spans="6:6" x14ac:dyDescent="0.25">
      <c r="F10854"/>
    </row>
    <row r="10855" spans="6:6" x14ac:dyDescent="0.25">
      <c r="F10855"/>
    </row>
    <row r="10856" spans="6:6" x14ac:dyDescent="0.25">
      <c r="F10856"/>
    </row>
    <row r="10857" spans="6:6" x14ac:dyDescent="0.25">
      <c r="F10857"/>
    </row>
    <row r="10858" spans="6:6" x14ac:dyDescent="0.25">
      <c r="F10858"/>
    </row>
    <row r="10859" spans="6:6" x14ac:dyDescent="0.25">
      <c r="F10859"/>
    </row>
    <row r="10860" spans="6:6" x14ac:dyDescent="0.25">
      <c r="F10860"/>
    </row>
    <row r="10861" spans="6:6" x14ac:dyDescent="0.25">
      <c r="F10861"/>
    </row>
    <row r="10862" spans="6:6" x14ac:dyDescent="0.25">
      <c r="F10862"/>
    </row>
    <row r="10863" spans="6:6" x14ac:dyDescent="0.25">
      <c r="F10863"/>
    </row>
    <row r="10864" spans="6:6" x14ac:dyDescent="0.25">
      <c r="F10864"/>
    </row>
    <row r="10865" spans="6:6" x14ac:dyDescent="0.25">
      <c r="F10865"/>
    </row>
    <row r="10866" spans="6:6" x14ac:dyDescent="0.25">
      <c r="F10866"/>
    </row>
    <row r="10867" spans="6:6" x14ac:dyDescent="0.25">
      <c r="F10867"/>
    </row>
    <row r="10868" spans="6:6" x14ac:dyDescent="0.25">
      <c r="F10868"/>
    </row>
    <row r="10869" spans="6:6" x14ac:dyDescent="0.25">
      <c r="F10869"/>
    </row>
    <row r="10870" spans="6:6" x14ac:dyDescent="0.25">
      <c r="F10870"/>
    </row>
    <row r="10871" spans="6:6" x14ac:dyDescent="0.25">
      <c r="F10871"/>
    </row>
    <row r="10872" spans="6:6" x14ac:dyDescent="0.25">
      <c r="F10872"/>
    </row>
    <row r="10873" spans="6:6" x14ac:dyDescent="0.25">
      <c r="F10873"/>
    </row>
    <row r="10874" spans="6:6" x14ac:dyDescent="0.25">
      <c r="F10874"/>
    </row>
    <row r="10875" spans="6:6" x14ac:dyDescent="0.25">
      <c r="F10875"/>
    </row>
    <row r="10876" spans="6:6" x14ac:dyDescent="0.25">
      <c r="F10876"/>
    </row>
    <row r="10877" spans="6:6" x14ac:dyDescent="0.25">
      <c r="F10877"/>
    </row>
    <row r="10878" spans="6:6" x14ac:dyDescent="0.25">
      <c r="F10878"/>
    </row>
    <row r="10879" spans="6:6" x14ac:dyDescent="0.25">
      <c r="F10879"/>
    </row>
    <row r="10880" spans="6:6" x14ac:dyDescent="0.25">
      <c r="F10880"/>
    </row>
    <row r="10881" spans="6:6" x14ac:dyDescent="0.25">
      <c r="F10881"/>
    </row>
    <row r="10882" spans="6:6" x14ac:dyDescent="0.25">
      <c r="F10882"/>
    </row>
    <row r="10883" spans="6:6" x14ac:dyDescent="0.25">
      <c r="F10883"/>
    </row>
    <row r="10884" spans="6:6" x14ac:dyDescent="0.25">
      <c r="F10884"/>
    </row>
    <row r="10885" spans="6:6" x14ac:dyDescent="0.25">
      <c r="F10885"/>
    </row>
    <row r="10886" spans="6:6" x14ac:dyDescent="0.25">
      <c r="F10886"/>
    </row>
    <row r="10887" spans="6:6" x14ac:dyDescent="0.25">
      <c r="F10887"/>
    </row>
    <row r="10888" spans="6:6" x14ac:dyDescent="0.25">
      <c r="F10888"/>
    </row>
    <row r="10889" spans="6:6" x14ac:dyDescent="0.25">
      <c r="F10889"/>
    </row>
    <row r="10890" spans="6:6" x14ac:dyDescent="0.25">
      <c r="F10890"/>
    </row>
    <row r="10891" spans="6:6" x14ac:dyDescent="0.25">
      <c r="F10891"/>
    </row>
    <row r="10892" spans="6:6" x14ac:dyDescent="0.25">
      <c r="F10892"/>
    </row>
    <row r="10893" spans="6:6" x14ac:dyDescent="0.25">
      <c r="F10893"/>
    </row>
    <row r="10894" spans="6:6" x14ac:dyDescent="0.25">
      <c r="F10894"/>
    </row>
    <row r="10895" spans="6:6" x14ac:dyDescent="0.25">
      <c r="F10895"/>
    </row>
    <row r="10896" spans="6:6" x14ac:dyDescent="0.25">
      <c r="F10896"/>
    </row>
    <row r="10897" spans="6:6" x14ac:dyDescent="0.25">
      <c r="F10897"/>
    </row>
    <row r="10898" spans="6:6" x14ac:dyDescent="0.25">
      <c r="F10898"/>
    </row>
    <row r="10899" spans="6:6" x14ac:dyDescent="0.25">
      <c r="F10899"/>
    </row>
    <row r="10900" spans="6:6" x14ac:dyDescent="0.25">
      <c r="F10900"/>
    </row>
    <row r="10901" spans="6:6" x14ac:dyDescent="0.25">
      <c r="F10901"/>
    </row>
    <row r="10902" spans="6:6" x14ac:dyDescent="0.25">
      <c r="F10902"/>
    </row>
    <row r="10903" spans="6:6" x14ac:dyDescent="0.25">
      <c r="F10903"/>
    </row>
    <row r="10904" spans="6:6" x14ac:dyDescent="0.25">
      <c r="F10904"/>
    </row>
    <row r="10905" spans="6:6" x14ac:dyDescent="0.25">
      <c r="F10905"/>
    </row>
    <row r="10906" spans="6:6" x14ac:dyDescent="0.25">
      <c r="F10906"/>
    </row>
    <row r="10907" spans="6:6" x14ac:dyDescent="0.25">
      <c r="F10907"/>
    </row>
    <row r="10908" spans="6:6" x14ac:dyDescent="0.25">
      <c r="F10908"/>
    </row>
    <row r="10909" spans="6:6" x14ac:dyDescent="0.25">
      <c r="F10909"/>
    </row>
    <row r="10910" spans="6:6" x14ac:dyDescent="0.25">
      <c r="F10910"/>
    </row>
    <row r="10911" spans="6:6" x14ac:dyDescent="0.25">
      <c r="F10911"/>
    </row>
    <row r="10912" spans="6:6" x14ac:dyDescent="0.25">
      <c r="F10912"/>
    </row>
    <row r="10913" spans="6:6" x14ac:dyDescent="0.25">
      <c r="F10913"/>
    </row>
    <row r="10914" spans="6:6" x14ac:dyDescent="0.25">
      <c r="F10914"/>
    </row>
    <row r="10915" spans="6:6" x14ac:dyDescent="0.25">
      <c r="F10915"/>
    </row>
    <row r="10916" spans="6:6" x14ac:dyDescent="0.25">
      <c r="F10916"/>
    </row>
    <row r="10917" spans="6:6" x14ac:dyDescent="0.25">
      <c r="F10917"/>
    </row>
    <row r="10918" spans="6:6" x14ac:dyDescent="0.25">
      <c r="F10918"/>
    </row>
    <row r="10919" spans="6:6" x14ac:dyDescent="0.25">
      <c r="F10919"/>
    </row>
    <row r="10920" spans="6:6" x14ac:dyDescent="0.25">
      <c r="F10920"/>
    </row>
    <row r="10921" spans="6:6" x14ac:dyDescent="0.25">
      <c r="F10921"/>
    </row>
    <row r="10922" spans="6:6" x14ac:dyDescent="0.25">
      <c r="F10922"/>
    </row>
    <row r="10923" spans="6:6" x14ac:dyDescent="0.25">
      <c r="F10923"/>
    </row>
    <row r="10924" spans="6:6" x14ac:dyDescent="0.25">
      <c r="F10924"/>
    </row>
    <row r="10925" spans="6:6" x14ac:dyDescent="0.25">
      <c r="F10925"/>
    </row>
    <row r="10926" spans="6:6" x14ac:dyDescent="0.25">
      <c r="F10926"/>
    </row>
    <row r="10927" spans="6:6" x14ac:dyDescent="0.25">
      <c r="F10927"/>
    </row>
    <row r="10928" spans="6:6" x14ac:dyDescent="0.25">
      <c r="F10928"/>
    </row>
    <row r="10929" spans="6:6" x14ac:dyDescent="0.25">
      <c r="F10929"/>
    </row>
    <row r="10930" spans="6:6" x14ac:dyDescent="0.25">
      <c r="F10930"/>
    </row>
    <row r="10931" spans="6:6" x14ac:dyDescent="0.25">
      <c r="F10931"/>
    </row>
    <row r="10932" spans="6:6" x14ac:dyDescent="0.25">
      <c r="F10932"/>
    </row>
    <row r="10933" spans="6:6" x14ac:dyDescent="0.25">
      <c r="F10933"/>
    </row>
    <row r="10934" spans="6:6" x14ac:dyDescent="0.25">
      <c r="F10934"/>
    </row>
    <row r="10935" spans="6:6" x14ac:dyDescent="0.25">
      <c r="F10935"/>
    </row>
    <row r="10936" spans="6:6" x14ac:dyDescent="0.25">
      <c r="F10936"/>
    </row>
    <row r="10937" spans="6:6" x14ac:dyDescent="0.25">
      <c r="F10937"/>
    </row>
    <row r="10938" spans="6:6" x14ac:dyDescent="0.25">
      <c r="F10938"/>
    </row>
    <row r="10939" spans="6:6" x14ac:dyDescent="0.25">
      <c r="F10939"/>
    </row>
    <row r="10940" spans="6:6" x14ac:dyDescent="0.25">
      <c r="F10940"/>
    </row>
    <row r="10941" spans="6:6" x14ac:dyDescent="0.25">
      <c r="F10941"/>
    </row>
    <row r="10942" spans="6:6" x14ac:dyDescent="0.25">
      <c r="F10942"/>
    </row>
    <row r="10943" spans="6:6" x14ac:dyDescent="0.25">
      <c r="F10943"/>
    </row>
    <row r="10944" spans="6:6" x14ac:dyDescent="0.25">
      <c r="F10944"/>
    </row>
    <row r="10945" spans="6:6" x14ac:dyDescent="0.25">
      <c r="F10945"/>
    </row>
    <row r="10946" spans="6:6" x14ac:dyDescent="0.25">
      <c r="F10946"/>
    </row>
    <row r="10947" spans="6:6" x14ac:dyDescent="0.25">
      <c r="F10947"/>
    </row>
    <row r="10948" spans="6:6" x14ac:dyDescent="0.25">
      <c r="F10948"/>
    </row>
    <row r="10949" spans="6:6" x14ac:dyDescent="0.25">
      <c r="F10949"/>
    </row>
    <row r="10950" spans="6:6" x14ac:dyDescent="0.25">
      <c r="F10950"/>
    </row>
    <row r="10951" spans="6:6" x14ac:dyDescent="0.25">
      <c r="F10951"/>
    </row>
    <row r="10952" spans="6:6" x14ac:dyDescent="0.25">
      <c r="F10952"/>
    </row>
    <row r="10953" spans="6:6" x14ac:dyDescent="0.25">
      <c r="F10953"/>
    </row>
    <row r="10954" spans="6:6" x14ac:dyDescent="0.25">
      <c r="F10954"/>
    </row>
    <row r="10955" spans="6:6" x14ac:dyDescent="0.25">
      <c r="F10955"/>
    </row>
    <row r="10956" spans="6:6" x14ac:dyDescent="0.25">
      <c r="F10956"/>
    </row>
    <row r="10957" spans="6:6" x14ac:dyDescent="0.25">
      <c r="F10957"/>
    </row>
    <row r="10958" spans="6:6" x14ac:dyDescent="0.25">
      <c r="F10958"/>
    </row>
    <row r="10959" spans="6:6" x14ac:dyDescent="0.25">
      <c r="F10959"/>
    </row>
    <row r="10960" spans="6:6" x14ac:dyDescent="0.25">
      <c r="F10960"/>
    </row>
    <row r="10961" spans="6:6" x14ac:dyDescent="0.25">
      <c r="F10961"/>
    </row>
    <row r="10962" spans="6:6" x14ac:dyDescent="0.25">
      <c r="F10962"/>
    </row>
    <row r="10963" spans="6:6" x14ac:dyDescent="0.25">
      <c r="F10963"/>
    </row>
    <row r="10964" spans="6:6" x14ac:dyDescent="0.25">
      <c r="F10964"/>
    </row>
    <row r="10965" spans="6:6" x14ac:dyDescent="0.25">
      <c r="F10965"/>
    </row>
    <row r="10966" spans="6:6" x14ac:dyDescent="0.25">
      <c r="F10966"/>
    </row>
    <row r="10967" spans="6:6" x14ac:dyDescent="0.25">
      <c r="F10967"/>
    </row>
    <row r="10968" spans="6:6" x14ac:dyDescent="0.25">
      <c r="F10968"/>
    </row>
    <row r="10969" spans="6:6" x14ac:dyDescent="0.25">
      <c r="F10969"/>
    </row>
    <row r="10970" spans="6:6" x14ac:dyDescent="0.25">
      <c r="F10970"/>
    </row>
    <row r="10971" spans="6:6" x14ac:dyDescent="0.25">
      <c r="F10971"/>
    </row>
    <row r="10972" spans="6:6" x14ac:dyDescent="0.25">
      <c r="F10972"/>
    </row>
    <row r="10973" spans="6:6" x14ac:dyDescent="0.25">
      <c r="F10973"/>
    </row>
    <row r="10974" spans="6:6" x14ac:dyDescent="0.25">
      <c r="F10974"/>
    </row>
    <row r="10975" spans="6:6" x14ac:dyDescent="0.25">
      <c r="F10975"/>
    </row>
    <row r="10976" spans="6:6" x14ac:dyDescent="0.25">
      <c r="F10976"/>
    </row>
    <row r="10977" spans="6:6" x14ac:dyDescent="0.25">
      <c r="F10977"/>
    </row>
    <row r="10978" spans="6:6" x14ac:dyDescent="0.25">
      <c r="F10978"/>
    </row>
    <row r="10979" spans="6:6" x14ac:dyDescent="0.25">
      <c r="F10979"/>
    </row>
    <row r="10980" spans="6:6" x14ac:dyDescent="0.25">
      <c r="F10980"/>
    </row>
    <row r="10981" spans="6:6" x14ac:dyDescent="0.25">
      <c r="F10981"/>
    </row>
    <row r="10982" spans="6:6" x14ac:dyDescent="0.25">
      <c r="F10982"/>
    </row>
    <row r="10983" spans="6:6" x14ac:dyDescent="0.25">
      <c r="F10983"/>
    </row>
    <row r="10984" spans="6:6" x14ac:dyDescent="0.25">
      <c r="F10984"/>
    </row>
    <row r="10985" spans="6:6" x14ac:dyDescent="0.25">
      <c r="F10985"/>
    </row>
    <row r="10986" spans="6:6" x14ac:dyDescent="0.25">
      <c r="F10986"/>
    </row>
    <row r="10987" spans="6:6" x14ac:dyDescent="0.25">
      <c r="F10987"/>
    </row>
    <row r="10988" spans="6:6" x14ac:dyDescent="0.25">
      <c r="F10988"/>
    </row>
    <row r="10989" spans="6:6" x14ac:dyDescent="0.25">
      <c r="F10989"/>
    </row>
    <row r="10990" spans="6:6" x14ac:dyDescent="0.25">
      <c r="F10990"/>
    </row>
    <row r="10991" spans="6:6" x14ac:dyDescent="0.25">
      <c r="F10991"/>
    </row>
    <row r="10992" spans="6:6" x14ac:dyDescent="0.25">
      <c r="F10992"/>
    </row>
    <row r="10993" spans="6:6" x14ac:dyDescent="0.25">
      <c r="F10993"/>
    </row>
    <row r="10994" spans="6:6" x14ac:dyDescent="0.25">
      <c r="F10994"/>
    </row>
    <row r="10995" spans="6:6" x14ac:dyDescent="0.25">
      <c r="F10995"/>
    </row>
    <row r="10996" spans="6:6" x14ac:dyDescent="0.25">
      <c r="F10996"/>
    </row>
    <row r="10997" spans="6:6" x14ac:dyDescent="0.25">
      <c r="F10997"/>
    </row>
    <row r="10998" spans="6:6" x14ac:dyDescent="0.25">
      <c r="F10998"/>
    </row>
    <row r="10999" spans="6:6" x14ac:dyDescent="0.25">
      <c r="F10999"/>
    </row>
    <row r="11000" spans="6:6" x14ac:dyDescent="0.25">
      <c r="F11000"/>
    </row>
    <row r="11001" spans="6:6" x14ac:dyDescent="0.25">
      <c r="F11001"/>
    </row>
    <row r="11002" spans="6:6" x14ac:dyDescent="0.25">
      <c r="F11002"/>
    </row>
    <row r="11003" spans="6:6" x14ac:dyDescent="0.25">
      <c r="F11003"/>
    </row>
    <row r="11004" spans="6:6" x14ac:dyDescent="0.25">
      <c r="F11004"/>
    </row>
    <row r="11005" spans="6:6" x14ac:dyDescent="0.25">
      <c r="F11005"/>
    </row>
    <row r="11006" spans="6:6" x14ac:dyDescent="0.25">
      <c r="F11006"/>
    </row>
    <row r="11007" spans="6:6" x14ac:dyDescent="0.25">
      <c r="F11007"/>
    </row>
    <row r="11008" spans="6:6" x14ac:dyDescent="0.25">
      <c r="F11008"/>
    </row>
    <row r="11009" spans="6:6" x14ac:dyDescent="0.25">
      <c r="F11009"/>
    </row>
    <row r="11010" spans="6:6" x14ac:dyDescent="0.25">
      <c r="F11010"/>
    </row>
    <row r="11011" spans="6:6" x14ac:dyDescent="0.25">
      <c r="F11011"/>
    </row>
    <row r="11012" spans="6:6" x14ac:dyDescent="0.25">
      <c r="F11012"/>
    </row>
    <row r="11013" spans="6:6" x14ac:dyDescent="0.25">
      <c r="F11013"/>
    </row>
    <row r="11014" spans="6:6" x14ac:dyDescent="0.25">
      <c r="F11014"/>
    </row>
    <row r="11015" spans="6:6" x14ac:dyDescent="0.25">
      <c r="F11015"/>
    </row>
    <row r="11016" spans="6:6" x14ac:dyDescent="0.25">
      <c r="F11016"/>
    </row>
    <row r="11017" spans="6:6" x14ac:dyDescent="0.25">
      <c r="F11017"/>
    </row>
    <row r="11018" spans="6:6" x14ac:dyDescent="0.25">
      <c r="F11018"/>
    </row>
    <row r="11019" spans="6:6" x14ac:dyDescent="0.25">
      <c r="F11019"/>
    </row>
    <row r="11020" spans="6:6" x14ac:dyDescent="0.25">
      <c r="F11020"/>
    </row>
    <row r="11021" spans="6:6" x14ac:dyDescent="0.25">
      <c r="F11021"/>
    </row>
    <row r="11022" spans="6:6" x14ac:dyDescent="0.25">
      <c r="F11022"/>
    </row>
    <row r="11023" spans="6:6" x14ac:dyDescent="0.25">
      <c r="F11023"/>
    </row>
    <row r="11024" spans="6:6" x14ac:dyDescent="0.25">
      <c r="F11024"/>
    </row>
    <row r="11025" spans="6:6" x14ac:dyDescent="0.25">
      <c r="F11025"/>
    </row>
    <row r="11026" spans="6:6" x14ac:dyDescent="0.25">
      <c r="F11026"/>
    </row>
    <row r="11027" spans="6:6" x14ac:dyDescent="0.25">
      <c r="F11027"/>
    </row>
    <row r="11028" spans="6:6" x14ac:dyDescent="0.25">
      <c r="F11028"/>
    </row>
    <row r="11029" spans="6:6" x14ac:dyDescent="0.25">
      <c r="F11029"/>
    </row>
    <row r="11030" spans="6:6" x14ac:dyDescent="0.25">
      <c r="F11030"/>
    </row>
    <row r="11031" spans="6:6" x14ac:dyDescent="0.25">
      <c r="F11031"/>
    </row>
    <row r="11032" spans="6:6" x14ac:dyDescent="0.25">
      <c r="F11032"/>
    </row>
    <row r="11033" spans="6:6" x14ac:dyDescent="0.25">
      <c r="F11033"/>
    </row>
    <row r="11034" spans="6:6" x14ac:dyDescent="0.25">
      <c r="F11034"/>
    </row>
    <row r="11035" spans="6:6" x14ac:dyDescent="0.25">
      <c r="F11035"/>
    </row>
    <row r="11036" spans="6:6" x14ac:dyDescent="0.25">
      <c r="F11036"/>
    </row>
    <row r="11037" spans="6:6" x14ac:dyDescent="0.25">
      <c r="F11037"/>
    </row>
    <row r="11038" spans="6:6" x14ac:dyDescent="0.25">
      <c r="F11038"/>
    </row>
    <row r="11039" spans="6:6" x14ac:dyDescent="0.25">
      <c r="F11039"/>
    </row>
    <row r="11040" spans="6:6" x14ac:dyDescent="0.25">
      <c r="F11040"/>
    </row>
    <row r="11041" spans="6:6" x14ac:dyDescent="0.25">
      <c r="F11041"/>
    </row>
    <row r="11042" spans="6:6" x14ac:dyDescent="0.25">
      <c r="F11042"/>
    </row>
    <row r="11043" spans="6:6" x14ac:dyDescent="0.25">
      <c r="F11043"/>
    </row>
    <row r="11044" spans="6:6" x14ac:dyDescent="0.25">
      <c r="F11044"/>
    </row>
    <row r="11045" spans="6:6" x14ac:dyDescent="0.25">
      <c r="F11045"/>
    </row>
    <row r="11046" spans="6:6" x14ac:dyDescent="0.25">
      <c r="F11046"/>
    </row>
    <row r="11047" spans="6:6" x14ac:dyDescent="0.25">
      <c r="F11047"/>
    </row>
    <row r="11048" spans="6:6" x14ac:dyDescent="0.25">
      <c r="F11048"/>
    </row>
    <row r="11049" spans="6:6" x14ac:dyDescent="0.25">
      <c r="F11049"/>
    </row>
    <row r="11050" spans="6:6" x14ac:dyDescent="0.25">
      <c r="F11050"/>
    </row>
    <row r="11051" spans="6:6" x14ac:dyDescent="0.25">
      <c r="F11051"/>
    </row>
    <row r="11052" spans="6:6" x14ac:dyDescent="0.25">
      <c r="F11052"/>
    </row>
    <row r="11053" spans="6:6" x14ac:dyDescent="0.25">
      <c r="F11053"/>
    </row>
    <row r="11054" spans="6:6" x14ac:dyDescent="0.25">
      <c r="F11054"/>
    </row>
    <row r="11055" spans="6:6" x14ac:dyDescent="0.25">
      <c r="F11055"/>
    </row>
    <row r="11056" spans="6:6" x14ac:dyDescent="0.25">
      <c r="F11056"/>
    </row>
    <row r="11057" spans="6:6" x14ac:dyDescent="0.25">
      <c r="F11057"/>
    </row>
    <row r="11058" spans="6:6" x14ac:dyDescent="0.25">
      <c r="F11058"/>
    </row>
    <row r="11059" spans="6:6" x14ac:dyDescent="0.25">
      <c r="F11059"/>
    </row>
    <row r="11060" spans="6:6" x14ac:dyDescent="0.25">
      <c r="F11060"/>
    </row>
    <row r="11061" spans="6:6" x14ac:dyDescent="0.25">
      <c r="F11061"/>
    </row>
    <row r="11062" spans="6:6" x14ac:dyDescent="0.25">
      <c r="F11062"/>
    </row>
    <row r="11063" spans="6:6" x14ac:dyDescent="0.25">
      <c r="F11063"/>
    </row>
    <row r="11064" spans="6:6" x14ac:dyDescent="0.25">
      <c r="F11064"/>
    </row>
    <row r="11065" spans="6:6" x14ac:dyDescent="0.25">
      <c r="F11065"/>
    </row>
    <row r="11066" spans="6:6" x14ac:dyDescent="0.25">
      <c r="F11066"/>
    </row>
    <row r="11067" spans="6:6" x14ac:dyDescent="0.25">
      <c r="F11067"/>
    </row>
    <row r="11068" spans="6:6" x14ac:dyDescent="0.25">
      <c r="F11068"/>
    </row>
    <row r="11069" spans="6:6" x14ac:dyDescent="0.25">
      <c r="F11069"/>
    </row>
    <row r="11070" spans="6:6" x14ac:dyDescent="0.25">
      <c r="F11070"/>
    </row>
    <row r="11071" spans="6:6" x14ac:dyDescent="0.25">
      <c r="F11071"/>
    </row>
    <row r="11072" spans="6:6" x14ac:dyDescent="0.25">
      <c r="F11072"/>
    </row>
    <row r="11073" spans="6:6" x14ac:dyDescent="0.25">
      <c r="F11073"/>
    </row>
    <row r="11074" spans="6:6" x14ac:dyDescent="0.25">
      <c r="F11074"/>
    </row>
    <row r="11075" spans="6:6" x14ac:dyDescent="0.25">
      <c r="F11075"/>
    </row>
    <row r="11076" spans="6:6" x14ac:dyDescent="0.25">
      <c r="F11076"/>
    </row>
    <row r="11077" spans="6:6" x14ac:dyDescent="0.25">
      <c r="F11077"/>
    </row>
    <row r="11078" spans="6:6" x14ac:dyDescent="0.25">
      <c r="F11078"/>
    </row>
    <row r="11079" spans="6:6" x14ac:dyDescent="0.25">
      <c r="F11079"/>
    </row>
    <row r="11080" spans="6:6" x14ac:dyDescent="0.25">
      <c r="F11080"/>
    </row>
    <row r="11081" spans="6:6" x14ac:dyDescent="0.25">
      <c r="F11081"/>
    </row>
    <row r="11082" spans="6:6" x14ac:dyDescent="0.25">
      <c r="F11082"/>
    </row>
    <row r="11083" spans="6:6" x14ac:dyDescent="0.25">
      <c r="F11083"/>
    </row>
    <row r="11084" spans="6:6" x14ac:dyDescent="0.25">
      <c r="F11084"/>
    </row>
    <row r="11085" spans="6:6" x14ac:dyDescent="0.25">
      <c r="F11085"/>
    </row>
    <row r="11086" spans="6:6" x14ac:dyDescent="0.25">
      <c r="F11086"/>
    </row>
    <row r="11087" spans="6:6" x14ac:dyDescent="0.25">
      <c r="F11087"/>
    </row>
    <row r="11088" spans="6:6" x14ac:dyDescent="0.25">
      <c r="F11088"/>
    </row>
    <row r="11089" spans="6:6" x14ac:dyDescent="0.25">
      <c r="F11089"/>
    </row>
    <row r="11090" spans="6:6" x14ac:dyDescent="0.25">
      <c r="F11090"/>
    </row>
    <row r="11091" spans="6:6" x14ac:dyDescent="0.25">
      <c r="F11091"/>
    </row>
    <row r="11092" spans="6:6" x14ac:dyDescent="0.25">
      <c r="F11092"/>
    </row>
    <row r="11093" spans="6:6" x14ac:dyDescent="0.25">
      <c r="F11093"/>
    </row>
    <row r="11094" spans="6:6" x14ac:dyDescent="0.25">
      <c r="F11094"/>
    </row>
    <row r="11095" spans="6:6" x14ac:dyDescent="0.25">
      <c r="F11095"/>
    </row>
    <row r="11096" spans="6:6" x14ac:dyDescent="0.25">
      <c r="F11096"/>
    </row>
    <row r="11097" spans="6:6" x14ac:dyDescent="0.25">
      <c r="F11097"/>
    </row>
    <row r="11098" spans="6:6" x14ac:dyDescent="0.25">
      <c r="F11098"/>
    </row>
    <row r="11099" spans="6:6" x14ac:dyDescent="0.25">
      <c r="F11099"/>
    </row>
    <row r="11100" spans="6:6" x14ac:dyDescent="0.25">
      <c r="F11100"/>
    </row>
    <row r="11101" spans="6:6" x14ac:dyDescent="0.25">
      <c r="F11101"/>
    </row>
    <row r="11102" spans="6:6" x14ac:dyDescent="0.25">
      <c r="F11102"/>
    </row>
    <row r="11103" spans="6:6" x14ac:dyDescent="0.25">
      <c r="F11103"/>
    </row>
    <row r="11104" spans="6:6" x14ac:dyDescent="0.25">
      <c r="F11104"/>
    </row>
    <row r="11105" spans="6:6" x14ac:dyDescent="0.25">
      <c r="F11105"/>
    </row>
    <row r="11106" spans="6:6" x14ac:dyDescent="0.25">
      <c r="F11106"/>
    </row>
    <row r="11107" spans="6:6" x14ac:dyDescent="0.25">
      <c r="F11107"/>
    </row>
    <row r="11108" spans="6:6" x14ac:dyDescent="0.25">
      <c r="F11108"/>
    </row>
    <row r="11109" spans="6:6" x14ac:dyDescent="0.25">
      <c r="F11109"/>
    </row>
    <row r="11110" spans="6:6" x14ac:dyDescent="0.25">
      <c r="F11110"/>
    </row>
    <row r="11111" spans="6:6" x14ac:dyDescent="0.25">
      <c r="F11111"/>
    </row>
    <row r="11112" spans="6:6" x14ac:dyDescent="0.25">
      <c r="F11112"/>
    </row>
    <row r="11113" spans="6:6" x14ac:dyDescent="0.25">
      <c r="F11113"/>
    </row>
    <row r="11114" spans="6:6" x14ac:dyDescent="0.25">
      <c r="F11114"/>
    </row>
    <row r="11115" spans="6:6" x14ac:dyDescent="0.25">
      <c r="F11115"/>
    </row>
    <row r="11116" spans="6:6" x14ac:dyDescent="0.25">
      <c r="F11116"/>
    </row>
    <row r="11117" spans="6:6" x14ac:dyDescent="0.25">
      <c r="F11117"/>
    </row>
    <row r="11118" spans="6:6" x14ac:dyDescent="0.25">
      <c r="F11118"/>
    </row>
    <row r="11119" spans="6:6" x14ac:dyDescent="0.25">
      <c r="F11119"/>
    </row>
    <row r="11120" spans="6:6" x14ac:dyDescent="0.25">
      <c r="F11120"/>
    </row>
    <row r="11121" spans="6:6" x14ac:dyDescent="0.25">
      <c r="F11121"/>
    </row>
    <row r="11122" spans="6:6" x14ac:dyDescent="0.25">
      <c r="F11122"/>
    </row>
    <row r="11123" spans="6:6" x14ac:dyDescent="0.25">
      <c r="F11123"/>
    </row>
    <row r="11124" spans="6:6" x14ac:dyDescent="0.25">
      <c r="F11124"/>
    </row>
    <row r="11125" spans="6:6" x14ac:dyDescent="0.25">
      <c r="F11125"/>
    </row>
    <row r="11126" spans="6:6" x14ac:dyDescent="0.25">
      <c r="F11126"/>
    </row>
    <row r="11127" spans="6:6" x14ac:dyDescent="0.25">
      <c r="F11127"/>
    </row>
    <row r="11128" spans="6:6" x14ac:dyDescent="0.25">
      <c r="F11128"/>
    </row>
    <row r="11129" spans="6:6" x14ac:dyDescent="0.25">
      <c r="F11129"/>
    </row>
    <row r="11130" spans="6:6" x14ac:dyDescent="0.25">
      <c r="F11130"/>
    </row>
    <row r="11131" spans="6:6" x14ac:dyDescent="0.25">
      <c r="F11131"/>
    </row>
    <row r="11132" spans="6:6" x14ac:dyDescent="0.25">
      <c r="F11132"/>
    </row>
    <row r="11133" spans="6:6" x14ac:dyDescent="0.25">
      <c r="F11133"/>
    </row>
    <row r="11134" spans="6:6" x14ac:dyDescent="0.25">
      <c r="F11134"/>
    </row>
    <row r="11135" spans="6:6" x14ac:dyDescent="0.25">
      <c r="F11135"/>
    </row>
    <row r="11136" spans="6:6" x14ac:dyDescent="0.25">
      <c r="F11136"/>
    </row>
    <row r="11137" spans="6:6" x14ac:dyDescent="0.25">
      <c r="F11137"/>
    </row>
    <row r="11138" spans="6:6" x14ac:dyDescent="0.25">
      <c r="F11138"/>
    </row>
    <row r="11139" spans="6:6" x14ac:dyDescent="0.25">
      <c r="F11139"/>
    </row>
    <row r="11140" spans="6:6" x14ac:dyDescent="0.25">
      <c r="F11140"/>
    </row>
    <row r="11141" spans="6:6" x14ac:dyDescent="0.25">
      <c r="F11141"/>
    </row>
    <row r="11142" spans="6:6" x14ac:dyDescent="0.25">
      <c r="F11142"/>
    </row>
    <row r="11143" spans="6:6" x14ac:dyDescent="0.25">
      <c r="F11143"/>
    </row>
    <row r="11144" spans="6:6" x14ac:dyDescent="0.25">
      <c r="F11144"/>
    </row>
    <row r="11145" spans="6:6" x14ac:dyDescent="0.25">
      <c r="F11145"/>
    </row>
    <row r="11146" spans="6:6" x14ac:dyDescent="0.25">
      <c r="F11146"/>
    </row>
    <row r="11147" spans="6:6" x14ac:dyDescent="0.25">
      <c r="F11147"/>
    </row>
    <row r="11148" spans="6:6" x14ac:dyDescent="0.25">
      <c r="F11148"/>
    </row>
    <row r="11149" spans="6:6" x14ac:dyDescent="0.25">
      <c r="F11149"/>
    </row>
    <row r="11150" spans="6:6" x14ac:dyDescent="0.25">
      <c r="F11150"/>
    </row>
    <row r="11151" spans="6:6" x14ac:dyDescent="0.25">
      <c r="F11151"/>
    </row>
    <row r="11152" spans="6:6" x14ac:dyDescent="0.25">
      <c r="F11152"/>
    </row>
    <row r="11153" spans="6:6" x14ac:dyDescent="0.25">
      <c r="F11153"/>
    </row>
    <row r="11154" spans="6:6" x14ac:dyDescent="0.25">
      <c r="F11154"/>
    </row>
    <row r="11155" spans="6:6" x14ac:dyDescent="0.25">
      <c r="F11155"/>
    </row>
    <row r="11156" spans="6:6" x14ac:dyDescent="0.25">
      <c r="F11156"/>
    </row>
    <row r="11157" spans="6:6" x14ac:dyDescent="0.25">
      <c r="F11157"/>
    </row>
    <row r="11158" spans="6:6" x14ac:dyDescent="0.25">
      <c r="F11158"/>
    </row>
    <row r="11159" spans="6:6" x14ac:dyDescent="0.25">
      <c r="F11159"/>
    </row>
    <row r="11160" spans="6:6" x14ac:dyDescent="0.25">
      <c r="F11160"/>
    </row>
    <row r="11161" spans="6:6" x14ac:dyDescent="0.25">
      <c r="F11161"/>
    </row>
    <row r="11162" spans="6:6" x14ac:dyDescent="0.25">
      <c r="F11162"/>
    </row>
    <row r="11163" spans="6:6" x14ac:dyDescent="0.25">
      <c r="F11163"/>
    </row>
    <row r="11164" spans="6:6" x14ac:dyDescent="0.25">
      <c r="F11164"/>
    </row>
    <row r="11165" spans="6:6" x14ac:dyDescent="0.25">
      <c r="F11165"/>
    </row>
    <row r="11166" spans="6:6" x14ac:dyDescent="0.25">
      <c r="F11166"/>
    </row>
    <row r="11167" spans="6:6" x14ac:dyDescent="0.25">
      <c r="F11167"/>
    </row>
    <row r="11168" spans="6:6" x14ac:dyDescent="0.25">
      <c r="F11168"/>
    </row>
    <row r="11169" spans="6:6" x14ac:dyDescent="0.25">
      <c r="F11169"/>
    </row>
    <row r="11170" spans="6:6" x14ac:dyDescent="0.25">
      <c r="F11170"/>
    </row>
    <row r="11171" spans="6:6" x14ac:dyDescent="0.25">
      <c r="F11171"/>
    </row>
    <row r="11172" spans="6:6" x14ac:dyDescent="0.25">
      <c r="F11172"/>
    </row>
    <row r="11173" spans="6:6" x14ac:dyDescent="0.25">
      <c r="F11173"/>
    </row>
    <row r="11174" spans="6:6" x14ac:dyDescent="0.25">
      <c r="F11174"/>
    </row>
    <row r="11175" spans="6:6" x14ac:dyDescent="0.25">
      <c r="F11175"/>
    </row>
    <row r="11176" spans="6:6" x14ac:dyDescent="0.25">
      <c r="F11176"/>
    </row>
    <row r="11177" spans="6:6" x14ac:dyDescent="0.25">
      <c r="F11177"/>
    </row>
    <row r="11178" spans="6:6" x14ac:dyDescent="0.25">
      <c r="F11178"/>
    </row>
    <row r="11179" spans="6:6" x14ac:dyDescent="0.25">
      <c r="F11179"/>
    </row>
    <row r="11180" spans="6:6" x14ac:dyDescent="0.25">
      <c r="F11180"/>
    </row>
    <row r="11181" spans="6:6" x14ac:dyDescent="0.25">
      <c r="F11181"/>
    </row>
    <row r="11182" spans="6:6" x14ac:dyDescent="0.25">
      <c r="F11182"/>
    </row>
    <row r="11183" spans="6:6" x14ac:dyDescent="0.25">
      <c r="F11183"/>
    </row>
    <row r="11184" spans="6:6" x14ac:dyDescent="0.25">
      <c r="F11184"/>
    </row>
    <row r="11185" spans="6:6" x14ac:dyDescent="0.25">
      <c r="F11185"/>
    </row>
    <row r="11186" spans="6:6" x14ac:dyDescent="0.25">
      <c r="F11186"/>
    </row>
    <row r="11187" spans="6:6" x14ac:dyDescent="0.25">
      <c r="F11187"/>
    </row>
    <row r="11188" spans="6:6" x14ac:dyDescent="0.25">
      <c r="F11188"/>
    </row>
    <row r="11189" spans="6:6" x14ac:dyDescent="0.25">
      <c r="F11189"/>
    </row>
    <row r="11190" spans="6:6" x14ac:dyDescent="0.25">
      <c r="F11190"/>
    </row>
    <row r="11191" spans="6:6" x14ac:dyDescent="0.25">
      <c r="F11191"/>
    </row>
    <row r="11192" spans="6:6" x14ac:dyDescent="0.25">
      <c r="F11192"/>
    </row>
    <row r="11193" spans="6:6" x14ac:dyDescent="0.25">
      <c r="F11193"/>
    </row>
    <row r="11194" spans="6:6" x14ac:dyDescent="0.25">
      <c r="F11194"/>
    </row>
    <row r="11195" spans="6:6" x14ac:dyDescent="0.25">
      <c r="F11195"/>
    </row>
    <row r="11196" spans="6:6" x14ac:dyDescent="0.25">
      <c r="F11196"/>
    </row>
    <row r="11197" spans="6:6" x14ac:dyDescent="0.25">
      <c r="F11197"/>
    </row>
    <row r="11198" spans="6:6" x14ac:dyDescent="0.25">
      <c r="F11198"/>
    </row>
    <row r="11199" spans="6:6" x14ac:dyDescent="0.25">
      <c r="F11199"/>
    </row>
    <row r="11200" spans="6:6" x14ac:dyDescent="0.25">
      <c r="F11200"/>
    </row>
    <row r="11201" spans="6:6" x14ac:dyDescent="0.25">
      <c r="F11201"/>
    </row>
    <row r="11202" spans="6:6" x14ac:dyDescent="0.25">
      <c r="F11202"/>
    </row>
    <row r="11203" spans="6:6" x14ac:dyDescent="0.25">
      <c r="F11203"/>
    </row>
    <row r="11204" spans="6:6" x14ac:dyDescent="0.25">
      <c r="F11204"/>
    </row>
    <row r="11205" spans="6:6" x14ac:dyDescent="0.25">
      <c r="F11205"/>
    </row>
    <row r="11206" spans="6:6" x14ac:dyDescent="0.25">
      <c r="F11206"/>
    </row>
    <row r="11207" spans="6:6" x14ac:dyDescent="0.25">
      <c r="F11207"/>
    </row>
    <row r="11208" spans="6:6" x14ac:dyDescent="0.25">
      <c r="F11208"/>
    </row>
    <row r="11209" spans="6:6" x14ac:dyDescent="0.25">
      <c r="F11209"/>
    </row>
    <row r="11210" spans="6:6" x14ac:dyDescent="0.25">
      <c r="F11210"/>
    </row>
    <row r="11211" spans="6:6" x14ac:dyDescent="0.25">
      <c r="F11211"/>
    </row>
    <row r="11212" spans="6:6" x14ac:dyDescent="0.25">
      <c r="F11212"/>
    </row>
    <row r="11213" spans="6:6" x14ac:dyDescent="0.25">
      <c r="F11213"/>
    </row>
    <row r="11214" spans="6:6" x14ac:dyDescent="0.25">
      <c r="F11214"/>
    </row>
    <row r="11215" spans="6:6" x14ac:dyDescent="0.25">
      <c r="F11215"/>
    </row>
    <row r="11216" spans="6:6" x14ac:dyDescent="0.25">
      <c r="F11216"/>
    </row>
    <row r="11217" spans="6:6" x14ac:dyDescent="0.25">
      <c r="F11217"/>
    </row>
    <row r="11218" spans="6:6" x14ac:dyDescent="0.25">
      <c r="F11218"/>
    </row>
    <row r="11219" spans="6:6" x14ac:dyDescent="0.25">
      <c r="F11219"/>
    </row>
    <row r="11220" spans="6:6" x14ac:dyDescent="0.25">
      <c r="F11220"/>
    </row>
    <row r="11221" spans="6:6" x14ac:dyDescent="0.25">
      <c r="F11221"/>
    </row>
    <row r="11222" spans="6:6" x14ac:dyDescent="0.25">
      <c r="F11222"/>
    </row>
    <row r="11223" spans="6:6" x14ac:dyDescent="0.25">
      <c r="F11223"/>
    </row>
    <row r="11224" spans="6:6" x14ac:dyDescent="0.25">
      <c r="F11224"/>
    </row>
    <row r="11225" spans="6:6" x14ac:dyDescent="0.25">
      <c r="F11225"/>
    </row>
    <row r="11226" spans="6:6" x14ac:dyDescent="0.25">
      <c r="F11226"/>
    </row>
    <row r="11227" spans="6:6" x14ac:dyDescent="0.25">
      <c r="F11227"/>
    </row>
    <row r="11228" spans="6:6" x14ac:dyDescent="0.25">
      <c r="F11228"/>
    </row>
    <row r="11229" spans="6:6" x14ac:dyDescent="0.25">
      <c r="F11229"/>
    </row>
    <row r="11230" spans="6:6" x14ac:dyDescent="0.25">
      <c r="F11230"/>
    </row>
    <row r="11231" spans="6:6" x14ac:dyDescent="0.25">
      <c r="F11231"/>
    </row>
    <row r="11232" spans="6:6" x14ac:dyDescent="0.25">
      <c r="F11232"/>
    </row>
    <row r="11233" spans="6:6" x14ac:dyDescent="0.25">
      <c r="F11233"/>
    </row>
    <row r="11234" spans="6:6" x14ac:dyDescent="0.25">
      <c r="F11234"/>
    </row>
    <row r="11235" spans="6:6" x14ac:dyDescent="0.25">
      <c r="F11235"/>
    </row>
    <row r="11236" spans="6:6" x14ac:dyDescent="0.25">
      <c r="F11236"/>
    </row>
    <row r="11237" spans="6:6" x14ac:dyDescent="0.25">
      <c r="F11237"/>
    </row>
    <row r="11238" spans="6:6" x14ac:dyDescent="0.25">
      <c r="F11238"/>
    </row>
    <row r="11239" spans="6:6" x14ac:dyDescent="0.25">
      <c r="F11239"/>
    </row>
    <row r="11240" spans="6:6" x14ac:dyDescent="0.25">
      <c r="F11240"/>
    </row>
    <row r="11241" spans="6:6" x14ac:dyDescent="0.25">
      <c r="F11241"/>
    </row>
    <row r="11242" spans="6:6" x14ac:dyDescent="0.25">
      <c r="F11242"/>
    </row>
    <row r="11243" spans="6:6" x14ac:dyDescent="0.25">
      <c r="F11243"/>
    </row>
    <row r="11244" spans="6:6" x14ac:dyDescent="0.25">
      <c r="F11244"/>
    </row>
    <row r="11245" spans="6:6" x14ac:dyDescent="0.25">
      <c r="F11245"/>
    </row>
    <row r="11246" spans="6:6" x14ac:dyDescent="0.25">
      <c r="F11246"/>
    </row>
    <row r="11247" spans="6:6" x14ac:dyDescent="0.25">
      <c r="F11247"/>
    </row>
    <row r="11248" spans="6:6" x14ac:dyDescent="0.25">
      <c r="F11248"/>
    </row>
    <row r="11249" spans="6:6" x14ac:dyDescent="0.25">
      <c r="F11249"/>
    </row>
    <row r="11250" spans="6:6" x14ac:dyDescent="0.25">
      <c r="F11250"/>
    </row>
    <row r="11251" spans="6:6" x14ac:dyDescent="0.25">
      <c r="F11251"/>
    </row>
    <row r="11252" spans="6:6" x14ac:dyDescent="0.25">
      <c r="F11252"/>
    </row>
    <row r="11253" spans="6:6" x14ac:dyDescent="0.25">
      <c r="F11253"/>
    </row>
    <row r="11254" spans="6:6" x14ac:dyDescent="0.25">
      <c r="F11254"/>
    </row>
    <row r="11255" spans="6:6" x14ac:dyDescent="0.25">
      <c r="F11255"/>
    </row>
    <row r="11256" spans="6:6" x14ac:dyDescent="0.25">
      <c r="F11256"/>
    </row>
    <row r="11257" spans="6:6" x14ac:dyDescent="0.25">
      <c r="F11257"/>
    </row>
    <row r="11258" spans="6:6" x14ac:dyDescent="0.25">
      <c r="F11258"/>
    </row>
    <row r="11259" spans="6:6" x14ac:dyDescent="0.25">
      <c r="F11259"/>
    </row>
    <row r="11260" spans="6:6" x14ac:dyDescent="0.25">
      <c r="F11260"/>
    </row>
    <row r="11261" spans="6:6" x14ac:dyDescent="0.25">
      <c r="F11261"/>
    </row>
    <row r="11262" spans="6:6" x14ac:dyDescent="0.25">
      <c r="F11262"/>
    </row>
    <row r="11263" spans="6:6" x14ac:dyDescent="0.25">
      <c r="F11263"/>
    </row>
    <row r="11264" spans="6:6" x14ac:dyDescent="0.25">
      <c r="F11264"/>
    </row>
    <row r="11265" spans="6:6" x14ac:dyDescent="0.25">
      <c r="F11265"/>
    </row>
    <row r="11266" spans="6:6" x14ac:dyDescent="0.25">
      <c r="F11266"/>
    </row>
    <row r="11267" spans="6:6" x14ac:dyDescent="0.25">
      <c r="F11267"/>
    </row>
    <row r="11268" spans="6:6" x14ac:dyDescent="0.25">
      <c r="F11268"/>
    </row>
    <row r="11269" spans="6:6" x14ac:dyDescent="0.25">
      <c r="F11269"/>
    </row>
    <row r="11270" spans="6:6" x14ac:dyDescent="0.25">
      <c r="F11270"/>
    </row>
    <row r="11271" spans="6:6" x14ac:dyDescent="0.25">
      <c r="F11271"/>
    </row>
    <row r="11272" spans="6:6" x14ac:dyDescent="0.25">
      <c r="F11272"/>
    </row>
    <row r="11273" spans="6:6" x14ac:dyDescent="0.25">
      <c r="F11273"/>
    </row>
    <row r="11274" spans="6:6" x14ac:dyDescent="0.25">
      <c r="F11274"/>
    </row>
    <row r="11275" spans="6:6" x14ac:dyDescent="0.25">
      <c r="F11275"/>
    </row>
    <row r="11276" spans="6:6" x14ac:dyDescent="0.25">
      <c r="F11276"/>
    </row>
    <row r="11277" spans="6:6" x14ac:dyDescent="0.25">
      <c r="F11277"/>
    </row>
    <row r="11278" spans="6:6" x14ac:dyDescent="0.25">
      <c r="F11278"/>
    </row>
    <row r="11279" spans="6:6" x14ac:dyDescent="0.25">
      <c r="F11279"/>
    </row>
    <row r="11280" spans="6:6" x14ac:dyDescent="0.25">
      <c r="F11280"/>
    </row>
    <row r="11281" spans="6:6" x14ac:dyDescent="0.25">
      <c r="F11281"/>
    </row>
    <row r="11282" spans="6:6" x14ac:dyDescent="0.25">
      <c r="F11282"/>
    </row>
    <row r="11283" spans="6:6" x14ac:dyDescent="0.25">
      <c r="F11283"/>
    </row>
    <row r="11284" spans="6:6" x14ac:dyDescent="0.25">
      <c r="F11284"/>
    </row>
    <row r="11285" spans="6:6" x14ac:dyDescent="0.25">
      <c r="F11285"/>
    </row>
    <row r="11286" spans="6:6" x14ac:dyDescent="0.25">
      <c r="F11286"/>
    </row>
    <row r="11287" spans="6:6" x14ac:dyDescent="0.25">
      <c r="F11287"/>
    </row>
    <row r="11288" spans="6:6" x14ac:dyDescent="0.25">
      <c r="F11288"/>
    </row>
    <row r="11289" spans="6:6" x14ac:dyDescent="0.25">
      <c r="F11289"/>
    </row>
    <row r="11290" spans="6:6" x14ac:dyDescent="0.25">
      <c r="F11290"/>
    </row>
    <row r="11291" spans="6:6" x14ac:dyDescent="0.25">
      <c r="F11291"/>
    </row>
    <row r="11292" spans="6:6" x14ac:dyDescent="0.25">
      <c r="F11292"/>
    </row>
    <row r="11293" spans="6:6" x14ac:dyDescent="0.25">
      <c r="F11293"/>
    </row>
    <row r="11294" spans="6:6" x14ac:dyDescent="0.25">
      <c r="F11294"/>
    </row>
    <row r="11295" spans="6:6" x14ac:dyDescent="0.25">
      <c r="F11295"/>
    </row>
    <row r="11296" spans="6:6" x14ac:dyDescent="0.25">
      <c r="F11296"/>
    </row>
    <row r="11297" spans="6:6" x14ac:dyDescent="0.25">
      <c r="F11297"/>
    </row>
    <row r="11298" spans="6:6" x14ac:dyDescent="0.25">
      <c r="F11298"/>
    </row>
    <row r="11299" spans="6:6" x14ac:dyDescent="0.25">
      <c r="F11299"/>
    </row>
    <row r="11300" spans="6:6" x14ac:dyDescent="0.25">
      <c r="F11300"/>
    </row>
    <row r="11301" spans="6:6" x14ac:dyDescent="0.25">
      <c r="F11301"/>
    </row>
    <row r="11302" spans="6:6" x14ac:dyDescent="0.25">
      <c r="F11302"/>
    </row>
    <row r="11303" spans="6:6" x14ac:dyDescent="0.25">
      <c r="F11303"/>
    </row>
    <row r="11304" spans="6:6" x14ac:dyDescent="0.25">
      <c r="F11304"/>
    </row>
    <row r="11305" spans="6:6" x14ac:dyDescent="0.25">
      <c r="F11305"/>
    </row>
    <row r="11306" spans="6:6" x14ac:dyDescent="0.25">
      <c r="F11306"/>
    </row>
    <row r="11307" spans="6:6" x14ac:dyDescent="0.25">
      <c r="F11307"/>
    </row>
    <row r="11308" spans="6:6" x14ac:dyDescent="0.25">
      <c r="F11308"/>
    </row>
    <row r="11309" spans="6:6" x14ac:dyDescent="0.25">
      <c r="F11309"/>
    </row>
    <row r="11310" spans="6:6" x14ac:dyDescent="0.25">
      <c r="F11310"/>
    </row>
    <row r="11311" spans="6:6" x14ac:dyDescent="0.25">
      <c r="F11311"/>
    </row>
    <row r="11312" spans="6:6" x14ac:dyDescent="0.25">
      <c r="F11312"/>
    </row>
    <row r="11313" spans="6:6" x14ac:dyDescent="0.25">
      <c r="F11313"/>
    </row>
    <row r="11314" spans="6:6" x14ac:dyDescent="0.25">
      <c r="F11314"/>
    </row>
    <row r="11315" spans="6:6" x14ac:dyDescent="0.25">
      <c r="F11315"/>
    </row>
    <row r="11316" spans="6:6" x14ac:dyDescent="0.25">
      <c r="F11316"/>
    </row>
    <row r="11317" spans="6:6" x14ac:dyDescent="0.25">
      <c r="F11317"/>
    </row>
    <row r="11318" spans="6:6" x14ac:dyDescent="0.25">
      <c r="F11318"/>
    </row>
    <row r="11319" spans="6:6" x14ac:dyDescent="0.25">
      <c r="F11319"/>
    </row>
    <row r="11320" spans="6:6" x14ac:dyDescent="0.25">
      <c r="F11320"/>
    </row>
    <row r="11321" spans="6:6" x14ac:dyDescent="0.25">
      <c r="F11321"/>
    </row>
    <row r="11322" spans="6:6" x14ac:dyDescent="0.25">
      <c r="F11322"/>
    </row>
    <row r="11323" spans="6:6" x14ac:dyDescent="0.25">
      <c r="F11323"/>
    </row>
    <row r="11324" spans="6:6" x14ac:dyDescent="0.25">
      <c r="F11324"/>
    </row>
    <row r="11325" spans="6:6" x14ac:dyDescent="0.25">
      <c r="F11325"/>
    </row>
    <row r="11326" spans="6:6" x14ac:dyDescent="0.25">
      <c r="F11326"/>
    </row>
    <row r="11327" spans="6:6" x14ac:dyDescent="0.25">
      <c r="F11327"/>
    </row>
    <row r="11328" spans="6:6" x14ac:dyDescent="0.25">
      <c r="F11328"/>
    </row>
    <row r="11329" spans="6:6" x14ac:dyDescent="0.25">
      <c r="F11329"/>
    </row>
    <row r="11330" spans="6:6" x14ac:dyDescent="0.25">
      <c r="F11330"/>
    </row>
    <row r="11331" spans="6:6" x14ac:dyDescent="0.25">
      <c r="F11331"/>
    </row>
    <row r="11332" spans="6:6" x14ac:dyDescent="0.25">
      <c r="F11332"/>
    </row>
    <row r="11333" spans="6:6" x14ac:dyDescent="0.25">
      <c r="F11333"/>
    </row>
    <row r="11334" spans="6:6" x14ac:dyDescent="0.25">
      <c r="F11334"/>
    </row>
    <row r="11335" spans="6:6" x14ac:dyDescent="0.25">
      <c r="F11335"/>
    </row>
    <row r="11336" spans="6:6" x14ac:dyDescent="0.25">
      <c r="F11336"/>
    </row>
    <row r="11337" spans="6:6" x14ac:dyDescent="0.25">
      <c r="F11337"/>
    </row>
    <row r="11338" spans="6:6" x14ac:dyDescent="0.25">
      <c r="F11338"/>
    </row>
    <row r="11339" spans="6:6" x14ac:dyDescent="0.25">
      <c r="F11339"/>
    </row>
    <row r="11340" spans="6:6" x14ac:dyDescent="0.25">
      <c r="F11340"/>
    </row>
    <row r="11341" spans="6:6" x14ac:dyDescent="0.25">
      <c r="F11341"/>
    </row>
    <row r="11342" spans="6:6" x14ac:dyDescent="0.25">
      <c r="F11342"/>
    </row>
    <row r="11343" spans="6:6" x14ac:dyDescent="0.25">
      <c r="F11343"/>
    </row>
    <row r="11344" spans="6:6" x14ac:dyDescent="0.25">
      <c r="F11344"/>
    </row>
    <row r="11345" spans="6:6" x14ac:dyDescent="0.25">
      <c r="F11345"/>
    </row>
    <row r="11346" spans="6:6" x14ac:dyDescent="0.25">
      <c r="F11346"/>
    </row>
    <row r="11347" spans="6:6" x14ac:dyDescent="0.25">
      <c r="F11347"/>
    </row>
    <row r="11348" spans="6:6" x14ac:dyDescent="0.25">
      <c r="F11348"/>
    </row>
    <row r="11349" spans="6:6" x14ac:dyDescent="0.25">
      <c r="F11349"/>
    </row>
    <row r="11350" spans="6:6" x14ac:dyDescent="0.25">
      <c r="F11350"/>
    </row>
    <row r="11351" spans="6:6" x14ac:dyDescent="0.25">
      <c r="F11351"/>
    </row>
    <row r="11352" spans="6:6" x14ac:dyDescent="0.25">
      <c r="F11352"/>
    </row>
    <row r="11353" spans="6:6" x14ac:dyDescent="0.25">
      <c r="F11353"/>
    </row>
    <row r="11354" spans="6:6" x14ac:dyDescent="0.25">
      <c r="F11354"/>
    </row>
    <row r="11355" spans="6:6" x14ac:dyDescent="0.25">
      <c r="F11355"/>
    </row>
    <row r="11356" spans="6:6" x14ac:dyDescent="0.25">
      <c r="F11356"/>
    </row>
    <row r="11357" spans="6:6" x14ac:dyDescent="0.25">
      <c r="F11357"/>
    </row>
    <row r="11358" spans="6:6" x14ac:dyDescent="0.25">
      <c r="F11358"/>
    </row>
    <row r="11359" spans="6:6" x14ac:dyDescent="0.25">
      <c r="F11359"/>
    </row>
    <row r="11360" spans="6:6" x14ac:dyDescent="0.25">
      <c r="F11360"/>
    </row>
    <row r="11361" spans="6:6" x14ac:dyDescent="0.25">
      <c r="F11361"/>
    </row>
    <row r="11362" spans="6:6" x14ac:dyDescent="0.25">
      <c r="F11362"/>
    </row>
    <row r="11363" spans="6:6" x14ac:dyDescent="0.25">
      <c r="F11363"/>
    </row>
    <row r="11364" spans="6:6" x14ac:dyDescent="0.25">
      <c r="F11364"/>
    </row>
    <row r="11365" spans="6:6" x14ac:dyDescent="0.25">
      <c r="F11365"/>
    </row>
    <row r="11366" spans="6:6" x14ac:dyDescent="0.25">
      <c r="F11366"/>
    </row>
    <row r="11367" spans="6:6" x14ac:dyDescent="0.25">
      <c r="F11367"/>
    </row>
    <row r="11368" spans="6:6" x14ac:dyDescent="0.25">
      <c r="F11368"/>
    </row>
    <row r="11369" spans="6:6" x14ac:dyDescent="0.25">
      <c r="F11369"/>
    </row>
    <row r="11370" spans="6:6" x14ac:dyDescent="0.25">
      <c r="F11370"/>
    </row>
    <row r="11371" spans="6:6" x14ac:dyDescent="0.25">
      <c r="F11371"/>
    </row>
    <row r="11372" spans="6:6" x14ac:dyDescent="0.25">
      <c r="F11372"/>
    </row>
    <row r="11373" spans="6:6" x14ac:dyDescent="0.25">
      <c r="F11373"/>
    </row>
    <row r="11374" spans="6:6" x14ac:dyDescent="0.25">
      <c r="F11374"/>
    </row>
    <row r="11375" spans="6:6" x14ac:dyDescent="0.25">
      <c r="F11375"/>
    </row>
    <row r="11376" spans="6:6" x14ac:dyDescent="0.25">
      <c r="F11376"/>
    </row>
    <row r="11377" spans="6:6" x14ac:dyDescent="0.25">
      <c r="F11377"/>
    </row>
    <row r="11378" spans="6:6" x14ac:dyDescent="0.25">
      <c r="F11378"/>
    </row>
    <row r="11379" spans="6:6" x14ac:dyDescent="0.25">
      <c r="F11379"/>
    </row>
    <row r="11380" spans="6:6" x14ac:dyDescent="0.25">
      <c r="F11380"/>
    </row>
    <row r="11381" spans="6:6" x14ac:dyDescent="0.25">
      <c r="F11381"/>
    </row>
    <row r="11382" spans="6:6" x14ac:dyDescent="0.25">
      <c r="F11382"/>
    </row>
    <row r="11383" spans="6:6" x14ac:dyDescent="0.25">
      <c r="F11383"/>
    </row>
    <row r="11384" spans="6:6" x14ac:dyDescent="0.25">
      <c r="F11384"/>
    </row>
    <row r="11385" spans="6:6" x14ac:dyDescent="0.25">
      <c r="F11385"/>
    </row>
    <row r="11386" spans="6:6" x14ac:dyDescent="0.25">
      <c r="F11386"/>
    </row>
    <row r="11387" spans="6:6" x14ac:dyDescent="0.25">
      <c r="F11387"/>
    </row>
    <row r="11388" spans="6:6" x14ac:dyDescent="0.25">
      <c r="F11388"/>
    </row>
    <row r="11389" spans="6:6" x14ac:dyDescent="0.25">
      <c r="F11389"/>
    </row>
    <row r="11390" spans="6:6" x14ac:dyDescent="0.25">
      <c r="F11390"/>
    </row>
    <row r="11391" spans="6:6" x14ac:dyDescent="0.25">
      <c r="F11391"/>
    </row>
    <row r="11392" spans="6:6" x14ac:dyDescent="0.25">
      <c r="F11392"/>
    </row>
    <row r="11393" spans="6:6" x14ac:dyDescent="0.25">
      <c r="F11393"/>
    </row>
    <row r="11394" spans="6:6" x14ac:dyDescent="0.25">
      <c r="F11394"/>
    </row>
    <row r="11395" spans="6:6" x14ac:dyDescent="0.25">
      <c r="F11395"/>
    </row>
    <row r="11396" spans="6:6" x14ac:dyDescent="0.25">
      <c r="F11396"/>
    </row>
    <row r="11397" spans="6:6" x14ac:dyDescent="0.25">
      <c r="F11397"/>
    </row>
    <row r="11398" spans="6:6" x14ac:dyDescent="0.25">
      <c r="F11398"/>
    </row>
    <row r="11399" spans="6:6" x14ac:dyDescent="0.25">
      <c r="F11399"/>
    </row>
    <row r="11400" spans="6:6" x14ac:dyDescent="0.25">
      <c r="F11400"/>
    </row>
    <row r="11401" spans="6:6" x14ac:dyDescent="0.25">
      <c r="F11401"/>
    </row>
    <row r="11402" spans="6:6" x14ac:dyDescent="0.25">
      <c r="F11402"/>
    </row>
    <row r="11403" spans="6:6" x14ac:dyDescent="0.25">
      <c r="F11403"/>
    </row>
    <row r="11404" spans="6:6" x14ac:dyDescent="0.25">
      <c r="F11404"/>
    </row>
    <row r="11405" spans="6:6" x14ac:dyDescent="0.25">
      <c r="F11405"/>
    </row>
    <row r="11406" spans="6:6" x14ac:dyDescent="0.25">
      <c r="F11406"/>
    </row>
    <row r="11407" spans="6:6" x14ac:dyDescent="0.25">
      <c r="F11407"/>
    </row>
    <row r="11408" spans="6:6" x14ac:dyDescent="0.25">
      <c r="F11408"/>
    </row>
    <row r="11409" spans="6:6" x14ac:dyDescent="0.25">
      <c r="F11409"/>
    </row>
    <row r="11410" spans="6:6" x14ac:dyDescent="0.25">
      <c r="F11410"/>
    </row>
    <row r="11411" spans="6:6" x14ac:dyDescent="0.25">
      <c r="F11411"/>
    </row>
    <row r="11412" spans="6:6" x14ac:dyDescent="0.25">
      <c r="F11412"/>
    </row>
    <row r="11413" spans="6:6" x14ac:dyDescent="0.25">
      <c r="F11413"/>
    </row>
    <row r="11414" spans="6:6" x14ac:dyDescent="0.25">
      <c r="F11414"/>
    </row>
    <row r="11415" spans="6:6" x14ac:dyDescent="0.25">
      <c r="F11415"/>
    </row>
    <row r="11416" spans="6:6" x14ac:dyDescent="0.25">
      <c r="F11416"/>
    </row>
    <row r="11417" spans="6:6" x14ac:dyDescent="0.25">
      <c r="F11417"/>
    </row>
    <row r="11418" spans="6:6" x14ac:dyDescent="0.25">
      <c r="F11418"/>
    </row>
    <row r="11419" spans="6:6" x14ac:dyDescent="0.25">
      <c r="F11419"/>
    </row>
    <row r="11420" spans="6:6" x14ac:dyDescent="0.25">
      <c r="F11420"/>
    </row>
    <row r="11421" spans="6:6" x14ac:dyDescent="0.25">
      <c r="F11421"/>
    </row>
    <row r="11422" spans="6:6" x14ac:dyDescent="0.25">
      <c r="F11422"/>
    </row>
    <row r="11423" spans="6:6" x14ac:dyDescent="0.25">
      <c r="F11423"/>
    </row>
    <row r="11424" spans="6:6" x14ac:dyDescent="0.25">
      <c r="F11424"/>
    </row>
    <row r="11425" spans="6:6" x14ac:dyDescent="0.25">
      <c r="F11425"/>
    </row>
    <row r="11426" spans="6:6" x14ac:dyDescent="0.25">
      <c r="F11426"/>
    </row>
    <row r="11427" spans="6:6" x14ac:dyDescent="0.25">
      <c r="F11427"/>
    </row>
    <row r="11428" spans="6:6" x14ac:dyDescent="0.25">
      <c r="F11428"/>
    </row>
    <row r="11429" spans="6:6" x14ac:dyDescent="0.25">
      <c r="F11429"/>
    </row>
    <row r="11430" spans="6:6" x14ac:dyDescent="0.25">
      <c r="F11430"/>
    </row>
    <row r="11431" spans="6:6" x14ac:dyDescent="0.25">
      <c r="F11431"/>
    </row>
    <row r="11432" spans="6:6" x14ac:dyDescent="0.25">
      <c r="F11432"/>
    </row>
    <row r="11433" spans="6:6" x14ac:dyDescent="0.25">
      <c r="F11433"/>
    </row>
    <row r="11434" spans="6:6" x14ac:dyDescent="0.25">
      <c r="F11434"/>
    </row>
    <row r="11435" spans="6:6" x14ac:dyDescent="0.25">
      <c r="F11435"/>
    </row>
    <row r="11436" spans="6:6" x14ac:dyDescent="0.25">
      <c r="F11436"/>
    </row>
    <row r="11437" spans="6:6" x14ac:dyDescent="0.25">
      <c r="F11437"/>
    </row>
    <row r="11438" spans="6:6" x14ac:dyDescent="0.25">
      <c r="F11438"/>
    </row>
    <row r="11439" spans="6:6" x14ac:dyDescent="0.25">
      <c r="F11439"/>
    </row>
    <row r="11440" spans="6:6" x14ac:dyDescent="0.25">
      <c r="F11440"/>
    </row>
    <row r="11441" spans="6:6" x14ac:dyDescent="0.25">
      <c r="F11441"/>
    </row>
    <row r="11442" spans="6:6" x14ac:dyDescent="0.25">
      <c r="F11442"/>
    </row>
    <row r="11443" spans="6:6" x14ac:dyDescent="0.25">
      <c r="F11443"/>
    </row>
    <row r="11444" spans="6:6" x14ac:dyDescent="0.25">
      <c r="F11444"/>
    </row>
    <row r="11445" spans="6:6" x14ac:dyDescent="0.25">
      <c r="F11445"/>
    </row>
    <row r="11446" spans="6:6" x14ac:dyDescent="0.25">
      <c r="F11446"/>
    </row>
    <row r="11447" spans="6:6" x14ac:dyDescent="0.25">
      <c r="F11447"/>
    </row>
    <row r="11448" spans="6:6" x14ac:dyDescent="0.25">
      <c r="F11448"/>
    </row>
    <row r="11449" spans="6:6" x14ac:dyDescent="0.25">
      <c r="F11449"/>
    </row>
    <row r="11450" spans="6:6" x14ac:dyDescent="0.25">
      <c r="F11450"/>
    </row>
    <row r="11451" spans="6:6" x14ac:dyDescent="0.25">
      <c r="F11451"/>
    </row>
    <row r="11452" spans="6:6" x14ac:dyDescent="0.25">
      <c r="F11452"/>
    </row>
    <row r="11453" spans="6:6" x14ac:dyDescent="0.25">
      <c r="F11453"/>
    </row>
    <row r="11454" spans="6:6" x14ac:dyDescent="0.25">
      <c r="F11454"/>
    </row>
    <row r="11455" spans="6:6" x14ac:dyDescent="0.25">
      <c r="F11455"/>
    </row>
    <row r="11456" spans="6:6" x14ac:dyDescent="0.25">
      <c r="F11456"/>
    </row>
    <row r="11457" spans="6:6" x14ac:dyDescent="0.25">
      <c r="F11457"/>
    </row>
    <row r="11458" spans="6:6" x14ac:dyDescent="0.25">
      <c r="F11458"/>
    </row>
    <row r="11459" spans="6:6" x14ac:dyDescent="0.25">
      <c r="F11459"/>
    </row>
    <row r="11460" spans="6:6" x14ac:dyDescent="0.25">
      <c r="F11460"/>
    </row>
    <row r="11461" spans="6:6" x14ac:dyDescent="0.25">
      <c r="F11461"/>
    </row>
    <row r="11462" spans="6:6" x14ac:dyDescent="0.25">
      <c r="F11462"/>
    </row>
    <row r="11463" spans="6:6" x14ac:dyDescent="0.25">
      <c r="F11463"/>
    </row>
    <row r="11464" spans="6:6" x14ac:dyDescent="0.25">
      <c r="F11464"/>
    </row>
    <row r="11465" spans="6:6" x14ac:dyDescent="0.25">
      <c r="F11465"/>
    </row>
    <row r="11466" spans="6:6" x14ac:dyDescent="0.25">
      <c r="F11466"/>
    </row>
    <row r="11467" spans="6:6" x14ac:dyDescent="0.25">
      <c r="F11467"/>
    </row>
    <row r="11468" spans="6:6" x14ac:dyDescent="0.25">
      <c r="F11468"/>
    </row>
    <row r="11469" spans="6:6" x14ac:dyDescent="0.25">
      <c r="F11469"/>
    </row>
    <row r="11470" spans="6:6" x14ac:dyDescent="0.25">
      <c r="F11470"/>
    </row>
    <row r="11471" spans="6:6" x14ac:dyDescent="0.25">
      <c r="F11471"/>
    </row>
    <row r="11472" spans="6:6" x14ac:dyDescent="0.25">
      <c r="F11472"/>
    </row>
    <row r="11473" spans="6:6" x14ac:dyDescent="0.25">
      <c r="F11473"/>
    </row>
    <row r="11474" spans="6:6" x14ac:dyDescent="0.25">
      <c r="F11474"/>
    </row>
    <row r="11475" spans="6:6" x14ac:dyDescent="0.25">
      <c r="F11475"/>
    </row>
    <row r="11476" spans="6:6" x14ac:dyDescent="0.25">
      <c r="F11476"/>
    </row>
    <row r="11477" spans="6:6" x14ac:dyDescent="0.25">
      <c r="F11477"/>
    </row>
    <row r="11478" spans="6:6" x14ac:dyDescent="0.25">
      <c r="F11478"/>
    </row>
    <row r="11479" spans="6:6" x14ac:dyDescent="0.25">
      <c r="F11479"/>
    </row>
    <row r="11480" spans="6:6" x14ac:dyDescent="0.25">
      <c r="F11480"/>
    </row>
    <row r="11481" spans="6:6" x14ac:dyDescent="0.25">
      <c r="F11481"/>
    </row>
    <row r="11482" spans="6:6" x14ac:dyDescent="0.25">
      <c r="F11482"/>
    </row>
    <row r="11483" spans="6:6" x14ac:dyDescent="0.25">
      <c r="F11483"/>
    </row>
    <row r="11484" spans="6:6" x14ac:dyDescent="0.25">
      <c r="F11484"/>
    </row>
    <row r="11485" spans="6:6" x14ac:dyDescent="0.25">
      <c r="F11485"/>
    </row>
    <row r="11486" spans="6:6" x14ac:dyDescent="0.25">
      <c r="F11486"/>
    </row>
    <row r="11487" spans="6:6" x14ac:dyDescent="0.25">
      <c r="F11487"/>
    </row>
    <row r="11488" spans="6:6" x14ac:dyDescent="0.25">
      <c r="F11488"/>
    </row>
    <row r="11489" spans="6:6" x14ac:dyDescent="0.25">
      <c r="F11489"/>
    </row>
    <row r="11490" spans="6:6" x14ac:dyDescent="0.25">
      <c r="F11490"/>
    </row>
    <row r="11491" spans="6:6" x14ac:dyDescent="0.25">
      <c r="F11491"/>
    </row>
    <row r="11492" spans="6:6" x14ac:dyDescent="0.25">
      <c r="F11492"/>
    </row>
    <row r="11493" spans="6:6" x14ac:dyDescent="0.25">
      <c r="F11493"/>
    </row>
    <row r="11494" spans="6:6" x14ac:dyDescent="0.25">
      <c r="F11494"/>
    </row>
    <row r="11495" spans="6:6" x14ac:dyDescent="0.25">
      <c r="F11495"/>
    </row>
    <row r="11496" spans="6:6" x14ac:dyDescent="0.25">
      <c r="F11496"/>
    </row>
    <row r="11497" spans="6:6" x14ac:dyDescent="0.25">
      <c r="F11497"/>
    </row>
    <row r="11498" spans="6:6" x14ac:dyDescent="0.25">
      <c r="F11498"/>
    </row>
    <row r="11499" spans="6:6" x14ac:dyDescent="0.25">
      <c r="F11499"/>
    </row>
    <row r="11500" spans="6:6" x14ac:dyDescent="0.25">
      <c r="F11500"/>
    </row>
    <row r="11501" spans="6:6" x14ac:dyDescent="0.25">
      <c r="F11501"/>
    </row>
    <row r="11502" spans="6:6" x14ac:dyDescent="0.25">
      <c r="F11502"/>
    </row>
    <row r="11503" spans="6:6" x14ac:dyDescent="0.25">
      <c r="F11503"/>
    </row>
    <row r="11504" spans="6:6" x14ac:dyDescent="0.25">
      <c r="F11504"/>
    </row>
    <row r="11505" spans="6:6" x14ac:dyDescent="0.25">
      <c r="F11505"/>
    </row>
    <row r="11506" spans="6:6" x14ac:dyDescent="0.25">
      <c r="F11506"/>
    </row>
    <row r="11507" spans="6:6" x14ac:dyDescent="0.25">
      <c r="F11507"/>
    </row>
    <row r="11508" spans="6:6" x14ac:dyDescent="0.25">
      <c r="F11508"/>
    </row>
    <row r="11509" spans="6:6" x14ac:dyDescent="0.25">
      <c r="F11509"/>
    </row>
    <row r="11510" spans="6:6" x14ac:dyDescent="0.25">
      <c r="F11510"/>
    </row>
    <row r="11511" spans="6:6" x14ac:dyDescent="0.25">
      <c r="F11511"/>
    </row>
    <row r="11512" spans="6:6" x14ac:dyDescent="0.25">
      <c r="F11512"/>
    </row>
    <row r="11513" spans="6:6" x14ac:dyDescent="0.25">
      <c r="F11513"/>
    </row>
    <row r="11514" spans="6:6" x14ac:dyDescent="0.25">
      <c r="F11514"/>
    </row>
    <row r="11515" spans="6:6" x14ac:dyDescent="0.25">
      <c r="F11515"/>
    </row>
    <row r="11516" spans="6:6" x14ac:dyDescent="0.25">
      <c r="F11516"/>
    </row>
    <row r="11517" spans="6:6" x14ac:dyDescent="0.25">
      <c r="F11517"/>
    </row>
    <row r="11518" spans="6:6" x14ac:dyDescent="0.25">
      <c r="F11518"/>
    </row>
    <row r="11519" spans="6:6" x14ac:dyDescent="0.25">
      <c r="F11519"/>
    </row>
    <row r="11520" spans="6:6" x14ac:dyDescent="0.25">
      <c r="F11520"/>
    </row>
    <row r="11521" spans="6:6" x14ac:dyDescent="0.25">
      <c r="F11521"/>
    </row>
    <row r="11522" spans="6:6" x14ac:dyDescent="0.25">
      <c r="F11522"/>
    </row>
    <row r="11523" spans="6:6" x14ac:dyDescent="0.25">
      <c r="F11523"/>
    </row>
    <row r="11524" spans="6:6" x14ac:dyDescent="0.25">
      <c r="F11524"/>
    </row>
    <row r="11525" spans="6:6" x14ac:dyDescent="0.25">
      <c r="F11525"/>
    </row>
    <row r="11526" spans="6:6" x14ac:dyDescent="0.25">
      <c r="F11526"/>
    </row>
    <row r="11527" spans="6:6" x14ac:dyDescent="0.25">
      <c r="F11527"/>
    </row>
    <row r="11528" spans="6:6" x14ac:dyDescent="0.25">
      <c r="F11528"/>
    </row>
    <row r="11529" spans="6:6" x14ac:dyDescent="0.25">
      <c r="F11529"/>
    </row>
    <row r="11530" spans="6:6" x14ac:dyDescent="0.25">
      <c r="F11530"/>
    </row>
    <row r="11531" spans="6:6" x14ac:dyDescent="0.25">
      <c r="F11531"/>
    </row>
    <row r="11532" spans="6:6" x14ac:dyDescent="0.25">
      <c r="F11532"/>
    </row>
    <row r="11533" spans="6:6" x14ac:dyDescent="0.25">
      <c r="F11533"/>
    </row>
    <row r="11534" spans="6:6" x14ac:dyDescent="0.25">
      <c r="F11534"/>
    </row>
    <row r="11535" spans="6:6" x14ac:dyDescent="0.25">
      <c r="F11535"/>
    </row>
    <row r="11536" spans="6:6" x14ac:dyDescent="0.25">
      <c r="F11536"/>
    </row>
    <row r="11537" spans="6:6" x14ac:dyDescent="0.25">
      <c r="F11537"/>
    </row>
    <row r="11538" spans="6:6" x14ac:dyDescent="0.25">
      <c r="F11538"/>
    </row>
    <row r="11539" spans="6:6" x14ac:dyDescent="0.25">
      <c r="F11539"/>
    </row>
    <row r="11540" spans="6:6" x14ac:dyDescent="0.25">
      <c r="F11540"/>
    </row>
    <row r="11541" spans="6:6" x14ac:dyDescent="0.25">
      <c r="F11541"/>
    </row>
    <row r="11542" spans="6:6" x14ac:dyDescent="0.25">
      <c r="F11542"/>
    </row>
    <row r="11543" spans="6:6" x14ac:dyDescent="0.25">
      <c r="F11543"/>
    </row>
    <row r="11544" spans="6:6" x14ac:dyDescent="0.25">
      <c r="F11544"/>
    </row>
    <row r="11545" spans="6:6" x14ac:dyDescent="0.25">
      <c r="F11545"/>
    </row>
    <row r="11546" spans="6:6" x14ac:dyDescent="0.25">
      <c r="F11546"/>
    </row>
    <row r="11547" spans="6:6" x14ac:dyDescent="0.25">
      <c r="F11547"/>
    </row>
    <row r="11548" spans="6:6" x14ac:dyDescent="0.25">
      <c r="F11548"/>
    </row>
    <row r="11549" spans="6:6" x14ac:dyDescent="0.25">
      <c r="F11549"/>
    </row>
    <row r="11550" spans="6:6" x14ac:dyDescent="0.25">
      <c r="F11550"/>
    </row>
    <row r="11551" spans="6:6" x14ac:dyDescent="0.25">
      <c r="F11551"/>
    </row>
    <row r="11552" spans="6:6" x14ac:dyDescent="0.25">
      <c r="F11552"/>
    </row>
    <row r="11553" spans="6:6" x14ac:dyDescent="0.25">
      <c r="F11553"/>
    </row>
    <row r="11554" spans="6:6" x14ac:dyDescent="0.25">
      <c r="F11554"/>
    </row>
    <row r="11555" spans="6:6" x14ac:dyDescent="0.25">
      <c r="F11555"/>
    </row>
    <row r="11556" spans="6:6" x14ac:dyDescent="0.25">
      <c r="F11556"/>
    </row>
    <row r="11557" spans="6:6" x14ac:dyDescent="0.25">
      <c r="F11557"/>
    </row>
    <row r="11558" spans="6:6" x14ac:dyDescent="0.25">
      <c r="F11558"/>
    </row>
    <row r="11559" spans="6:6" x14ac:dyDescent="0.25">
      <c r="F11559"/>
    </row>
    <row r="11560" spans="6:6" x14ac:dyDescent="0.25">
      <c r="F11560"/>
    </row>
    <row r="11561" spans="6:6" x14ac:dyDescent="0.25">
      <c r="F11561"/>
    </row>
    <row r="11562" spans="6:6" x14ac:dyDescent="0.25">
      <c r="F11562"/>
    </row>
    <row r="11563" spans="6:6" x14ac:dyDescent="0.25">
      <c r="F11563"/>
    </row>
    <row r="11564" spans="6:6" x14ac:dyDescent="0.25">
      <c r="F11564"/>
    </row>
    <row r="11565" spans="6:6" x14ac:dyDescent="0.25">
      <c r="F11565"/>
    </row>
    <row r="11566" spans="6:6" x14ac:dyDescent="0.25">
      <c r="F11566"/>
    </row>
    <row r="11567" spans="6:6" x14ac:dyDescent="0.25">
      <c r="F11567"/>
    </row>
    <row r="11568" spans="6:6" x14ac:dyDescent="0.25">
      <c r="F11568"/>
    </row>
    <row r="11569" spans="6:6" x14ac:dyDescent="0.25">
      <c r="F11569"/>
    </row>
    <row r="11570" spans="6:6" x14ac:dyDescent="0.25">
      <c r="F11570"/>
    </row>
    <row r="11571" spans="6:6" x14ac:dyDescent="0.25">
      <c r="F11571"/>
    </row>
    <row r="11572" spans="6:6" x14ac:dyDescent="0.25">
      <c r="F11572"/>
    </row>
    <row r="11573" spans="6:6" x14ac:dyDescent="0.25">
      <c r="F11573"/>
    </row>
    <row r="11574" spans="6:6" x14ac:dyDescent="0.25">
      <c r="F11574"/>
    </row>
    <row r="11575" spans="6:6" x14ac:dyDescent="0.25">
      <c r="F11575"/>
    </row>
    <row r="11576" spans="6:6" x14ac:dyDescent="0.25">
      <c r="F11576"/>
    </row>
    <row r="11577" spans="6:6" x14ac:dyDescent="0.25">
      <c r="F11577"/>
    </row>
    <row r="11578" spans="6:6" x14ac:dyDescent="0.25">
      <c r="F11578"/>
    </row>
    <row r="11579" spans="6:6" x14ac:dyDescent="0.25">
      <c r="F11579"/>
    </row>
    <row r="11580" spans="6:6" x14ac:dyDescent="0.25">
      <c r="F11580"/>
    </row>
    <row r="11581" spans="6:6" x14ac:dyDescent="0.25">
      <c r="F11581"/>
    </row>
    <row r="11582" spans="6:6" x14ac:dyDescent="0.25">
      <c r="F11582"/>
    </row>
    <row r="11583" spans="6:6" x14ac:dyDescent="0.25">
      <c r="F11583"/>
    </row>
    <row r="11584" spans="6:6" x14ac:dyDescent="0.25">
      <c r="F11584"/>
    </row>
    <row r="11585" spans="6:6" x14ac:dyDescent="0.25">
      <c r="F11585"/>
    </row>
    <row r="11586" spans="6:6" x14ac:dyDescent="0.25">
      <c r="F11586"/>
    </row>
    <row r="11587" spans="6:6" x14ac:dyDescent="0.25">
      <c r="F11587"/>
    </row>
    <row r="11588" spans="6:6" x14ac:dyDescent="0.25">
      <c r="F11588"/>
    </row>
    <row r="11589" spans="6:6" x14ac:dyDescent="0.25">
      <c r="F11589"/>
    </row>
    <row r="11590" spans="6:6" x14ac:dyDescent="0.25">
      <c r="F11590"/>
    </row>
    <row r="11591" spans="6:6" x14ac:dyDescent="0.25">
      <c r="F11591"/>
    </row>
    <row r="11592" spans="6:6" x14ac:dyDescent="0.25">
      <c r="F11592"/>
    </row>
    <row r="11593" spans="6:6" x14ac:dyDescent="0.25">
      <c r="F11593"/>
    </row>
    <row r="11594" spans="6:6" x14ac:dyDescent="0.25">
      <c r="F11594"/>
    </row>
    <row r="11595" spans="6:6" x14ac:dyDescent="0.25">
      <c r="F11595"/>
    </row>
    <row r="11596" spans="6:6" x14ac:dyDescent="0.25">
      <c r="F11596"/>
    </row>
    <row r="11597" spans="6:6" x14ac:dyDescent="0.25">
      <c r="F11597"/>
    </row>
    <row r="11598" spans="6:6" x14ac:dyDescent="0.25">
      <c r="F11598"/>
    </row>
    <row r="11599" spans="6:6" x14ac:dyDescent="0.25">
      <c r="F11599"/>
    </row>
    <row r="11600" spans="6:6" x14ac:dyDescent="0.25">
      <c r="F11600"/>
    </row>
    <row r="11601" spans="6:6" x14ac:dyDescent="0.25">
      <c r="F11601"/>
    </row>
    <row r="11602" spans="6:6" x14ac:dyDescent="0.25">
      <c r="F11602"/>
    </row>
    <row r="11603" spans="6:6" x14ac:dyDescent="0.25">
      <c r="F11603"/>
    </row>
    <row r="11604" spans="6:6" x14ac:dyDescent="0.25">
      <c r="F11604"/>
    </row>
    <row r="11605" spans="6:6" x14ac:dyDescent="0.25">
      <c r="F11605"/>
    </row>
    <row r="11606" spans="6:6" x14ac:dyDescent="0.25">
      <c r="F11606"/>
    </row>
    <row r="11607" spans="6:6" x14ac:dyDescent="0.25">
      <c r="F11607"/>
    </row>
    <row r="11608" spans="6:6" x14ac:dyDescent="0.25">
      <c r="F11608"/>
    </row>
    <row r="11609" spans="6:6" x14ac:dyDescent="0.25">
      <c r="F11609"/>
    </row>
    <row r="11610" spans="6:6" x14ac:dyDescent="0.25">
      <c r="F11610"/>
    </row>
    <row r="11611" spans="6:6" x14ac:dyDescent="0.25">
      <c r="F11611"/>
    </row>
    <row r="11612" spans="6:6" x14ac:dyDescent="0.25">
      <c r="F11612"/>
    </row>
    <row r="11613" spans="6:6" x14ac:dyDescent="0.25">
      <c r="F11613"/>
    </row>
    <row r="11614" spans="6:6" x14ac:dyDescent="0.25">
      <c r="F11614"/>
    </row>
    <row r="11615" spans="6:6" x14ac:dyDescent="0.25">
      <c r="F11615"/>
    </row>
    <row r="11616" spans="6:6" x14ac:dyDescent="0.25">
      <c r="F11616"/>
    </row>
    <row r="11617" spans="6:6" x14ac:dyDescent="0.25">
      <c r="F11617"/>
    </row>
    <row r="11618" spans="6:6" x14ac:dyDescent="0.25">
      <c r="F11618"/>
    </row>
    <row r="11619" spans="6:6" x14ac:dyDescent="0.25">
      <c r="F11619"/>
    </row>
    <row r="11620" spans="6:6" x14ac:dyDescent="0.25">
      <c r="F11620"/>
    </row>
    <row r="11621" spans="6:6" x14ac:dyDescent="0.25">
      <c r="F11621"/>
    </row>
    <row r="11622" spans="6:6" x14ac:dyDescent="0.25">
      <c r="F11622"/>
    </row>
    <row r="11623" spans="6:6" x14ac:dyDescent="0.25">
      <c r="F11623"/>
    </row>
    <row r="11624" spans="6:6" x14ac:dyDescent="0.25">
      <c r="F11624"/>
    </row>
    <row r="11625" spans="6:6" x14ac:dyDescent="0.25">
      <c r="F11625"/>
    </row>
    <row r="11626" spans="6:6" x14ac:dyDescent="0.25">
      <c r="F11626"/>
    </row>
    <row r="11627" spans="6:6" x14ac:dyDescent="0.25">
      <c r="F11627"/>
    </row>
    <row r="11628" spans="6:6" x14ac:dyDescent="0.25">
      <c r="F11628"/>
    </row>
    <row r="11629" spans="6:6" x14ac:dyDescent="0.25">
      <c r="F11629"/>
    </row>
    <row r="11630" spans="6:6" x14ac:dyDescent="0.25">
      <c r="F11630"/>
    </row>
    <row r="11631" spans="6:6" x14ac:dyDescent="0.25">
      <c r="F11631"/>
    </row>
    <row r="11632" spans="6:6" x14ac:dyDescent="0.25">
      <c r="F11632"/>
    </row>
    <row r="11633" spans="6:6" x14ac:dyDescent="0.25">
      <c r="F11633"/>
    </row>
    <row r="11634" spans="6:6" x14ac:dyDescent="0.25">
      <c r="F11634"/>
    </row>
    <row r="11635" spans="6:6" x14ac:dyDescent="0.25">
      <c r="F11635"/>
    </row>
    <row r="11636" spans="6:6" x14ac:dyDescent="0.25">
      <c r="F11636"/>
    </row>
    <row r="11637" spans="6:6" x14ac:dyDescent="0.25">
      <c r="F11637"/>
    </row>
    <row r="11638" spans="6:6" x14ac:dyDescent="0.25">
      <c r="F11638"/>
    </row>
    <row r="11639" spans="6:6" x14ac:dyDescent="0.25">
      <c r="F11639"/>
    </row>
    <row r="11640" spans="6:6" x14ac:dyDescent="0.25">
      <c r="F11640"/>
    </row>
    <row r="11641" spans="6:6" x14ac:dyDescent="0.25">
      <c r="F11641"/>
    </row>
    <row r="11642" spans="6:6" x14ac:dyDescent="0.25">
      <c r="F11642"/>
    </row>
    <row r="11643" spans="6:6" x14ac:dyDescent="0.25">
      <c r="F11643"/>
    </row>
    <row r="11644" spans="6:6" x14ac:dyDescent="0.25">
      <c r="F11644"/>
    </row>
    <row r="11645" spans="6:6" x14ac:dyDescent="0.25">
      <c r="F11645"/>
    </row>
    <row r="11646" spans="6:6" x14ac:dyDescent="0.25">
      <c r="F11646"/>
    </row>
    <row r="11647" spans="6:6" x14ac:dyDescent="0.25">
      <c r="F11647"/>
    </row>
    <row r="11648" spans="6:6" x14ac:dyDescent="0.25">
      <c r="F11648"/>
    </row>
    <row r="11649" spans="6:6" x14ac:dyDescent="0.25">
      <c r="F11649"/>
    </row>
    <row r="11650" spans="6:6" x14ac:dyDescent="0.25">
      <c r="F11650"/>
    </row>
    <row r="11651" spans="6:6" x14ac:dyDescent="0.25">
      <c r="F11651"/>
    </row>
    <row r="11652" spans="6:6" x14ac:dyDescent="0.25">
      <c r="F11652"/>
    </row>
    <row r="11653" spans="6:6" x14ac:dyDescent="0.25">
      <c r="F11653"/>
    </row>
    <row r="11654" spans="6:6" x14ac:dyDescent="0.25">
      <c r="F11654"/>
    </row>
    <row r="11655" spans="6:6" x14ac:dyDescent="0.25">
      <c r="F11655"/>
    </row>
    <row r="11656" spans="6:6" x14ac:dyDescent="0.25">
      <c r="F11656"/>
    </row>
    <row r="11657" spans="6:6" x14ac:dyDescent="0.25">
      <c r="F11657"/>
    </row>
    <row r="11658" spans="6:6" x14ac:dyDescent="0.25">
      <c r="F11658"/>
    </row>
    <row r="11659" spans="6:6" x14ac:dyDescent="0.25">
      <c r="F11659"/>
    </row>
    <row r="11660" spans="6:6" x14ac:dyDescent="0.25">
      <c r="F11660"/>
    </row>
    <row r="11661" spans="6:6" x14ac:dyDescent="0.25">
      <c r="F11661"/>
    </row>
    <row r="11662" spans="6:6" x14ac:dyDescent="0.25">
      <c r="F11662"/>
    </row>
    <row r="11663" spans="6:6" x14ac:dyDescent="0.25">
      <c r="F11663"/>
    </row>
    <row r="11664" spans="6:6" x14ac:dyDescent="0.25">
      <c r="F11664"/>
    </row>
    <row r="11665" spans="6:6" x14ac:dyDescent="0.25">
      <c r="F11665"/>
    </row>
    <row r="11666" spans="6:6" x14ac:dyDescent="0.25">
      <c r="F11666"/>
    </row>
    <row r="11667" spans="6:6" x14ac:dyDescent="0.25">
      <c r="F11667"/>
    </row>
    <row r="11668" spans="6:6" x14ac:dyDescent="0.25">
      <c r="F11668"/>
    </row>
    <row r="11669" spans="6:6" x14ac:dyDescent="0.25">
      <c r="F11669"/>
    </row>
    <row r="11670" spans="6:6" x14ac:dyDescent="0.25">
      <c r="F11670"/>
    </row>
    <row r="11671" spans="6:6" x14ac:dyDescent="0.25">
      <c r="F11671"/>
    </row>
    <row r="11672" spans="6:6" x14ac:dyDescent="0.25">
      <c r="F11672"/>
    </row>
    <row r="11673" spans="6:6" x14ac:dyDescent="0.25">
      <c r="F11673"/>
    </row>
    <row r="11674" spans="6:6" x14ac:dyDescent="0.25">
      <c r="F11674"/>
    </row>
    <row r="11675" spans="6:6" x14ac:dyDescent="0.25">
      <c r="F11675"/>
    </row>
    <row r="11676" spans="6:6" x14ac:dyDescent="0.25">
      <c r="F11676"/>
    </row>
    <row r="11677" spans="6:6" x14ac:dyDescent="0.25">
      <c r="F11677"/>
    </row>
    <row r="11678" spans="6:6" x14ac:dyDescent="0.25">
      <c r="F11678"/>
    </row>
    <row r="11679" spans="6:6" x14ac:dyDescent="0.25">
      <c r="F11679"/>
    </row>
    <row r="11680" spans="6:6" x14ac:dyDescent="0.25">
      <c r="F11680"/>
    </row>
    <row r="11681" spans="6:6" x14ac:dyDescent="0.25">
      <c r="F11681"/>
    </row>
    <row r="11682" spans="6:6" x14ac:dyDescent="0.25">
      <c r="F11682"/>
    </row>
    <row r="11683" spans="6:6" x14ac:dyDescent="0.25">
      <c r="F11683"/>
    </row>
    <row r="11684" spans="6:6" x14ac:dyDescent="0.25">
      <c r="F11684"/>
    </row>
    <row r="11685" spans="6:6" x14ac:dyDescent="0.25">
      <c r="F11685"/>
    </row>
    <row r="11686" spans="6:6" x14ac:dyDescent="0.25">
      <c r="F11686"/>
    </row>
    <row r="11687" spans="6:6" x14ac:dyDescent="0.25">
      <c r="F11687"/>
    </row>
    <row r="11688" spans="6:6" x14ac:dyDescent="0.25">
      <c r="F11688"/>
    </row>
    <row r="11689" spans="6:6" x14ac:dyDescent="0.25">
      <c r="F11689"/>
    </row>
    <row r="11690" spans="6:6" x14ac:dyDescent="0.25">
      <c r="F11690"/>
    </row>
    <row r="11691" spans="6:6" x14ac:dyDescent="0.25">
      <c r="F11691"/>
    </row>
    <row r="11692" spans="6:6" x14ac:dyDescent="0.25">
      <c r="F11692"/>
    </row>
    <row r="11693" spans="6:6" x14ac:dyDescent="0.25">
      <c r="F11693"/>
    </row>
    <row r="11694" spans="6:6" x14ac:dyDescent="0.25">
      <c r="F11694"/>
    </row>
    <row r="11695" spans="6:6" x14ac:dyDescent="0.25">
      <c r="F11695"/>
    </row>
    <row r="11696" spans="6:6" x14ac:dyDescent="0.25">
      <c r="F11696"/>
    </row>
    <row r="11697" spans="6:6" x14ac:dyDescent="0.25">
      <c r="F11697"/>
    </row>
    <row r="11698" spans="6:6" x14ac:dyDescent="0.25">
      <c r="F11698"/>
    </row>
    <row r="11699" spans="6:6" x14ac:dyDescent="0.25">
      <c r="F11699"/>
    </row>
    <row r="11700" spans="6:6" x14ac:dyDescent="0.25">
      <c r="F11700"/>
    </row>
    <row r="11701" spans="6:6" x14ac:dyDescent="0.25">
      <c r="F11701"/>
    </row>
    <row r="11702" spans="6:6" x14ac:dyDescent="0.25">
      <c r="F11702"/>
    </row>
    <row r="11703" spans="6:6" x14ac:dyDescent="0.25">
      <c r="F11703"/>
    </row>
    <row r="11704" spans="6:6" x14ac:dyDescent="0.25">
      <c r="F11704"/>
    </row>
    <row r="11705" spans="6:6" x14ac:dyDescent="0.25">
      <c r="F11705"/>
    </row>
    <row r="11706" spans="6:6" x14ac:dyDescent="0.25">
      <c r="F11706"/>
    </row>
    <row r="11707" spans="6:6" x14ac:dyDescent="0.25">
      <c r="F11707"/>
    </row>
    <row r="11708" spans="6:6" x14ac:dyDescent="0.25">
      <c r="F11708"/>
    </row>
    <row r="11709" spans="6:6" x14ac:dyDescent="0.25">
      <c r="F11709"/>
    </row>
    <row r="11710" spans="6:6" x14ac:dyDescent="0.25">
      <c r="F11710"/>
    </row>
    <row r="11711" spans="6:6" x14ac:dyDescent="0.25">
      <c r="F11711"/>
    </row>
    <row r="11712" spans="6:6" x14ac:dyDescent="0.25">
      <c r="F11712"/>
    </row>
    <row r="11713" spans="6:6" x14ac:dyDescent="0.25">
      <c r="F11713"/>
    </row>
    <row r="11714" spans="6:6" x14ac:dyDescent="0.25">
      <c r="F11714"/>
    </row>
    <row r="11715" spans="6:6" x14ac:dyDescent="0.25">
      <c r="F11715"/>
    </row>
    <row r="11716" spans="6:6" x14ac:dyDescent="0.25">
      <c r="F11716"/>
    </row>
    <row r="11717" spans="6:6" x14ac:dyDescent="0.25">
      <c r="F11717"/>
    </row>
    <row r="11718" spans="6:6" x14ac:dyDescent="0.25">
      <c r="F11718"/>
    </row>
    <row r="11719" spans="6:6" x14ac:dyDescent="0.25">
      <c r="F11719"/>
    </row>
    <row r="11720" spans="6:6" x14ac:dyDescent="0.25">
      <c r="F11720"/>
    </row>
    <row r="11721" spans="6:6" x14ac:dyDescent="0.25">
      <c r="F11721"/>
    </row>
    <row r="11722" spans="6:6" x14ac:dyDescent="0.25">
      <c r="F11722"/>
    </row>
    <row r="11723" spans="6:6" x14ac:dyDescent="0.25">
      <c r="F11723"/>
    </row>
    <row r="11724" spans="6:6" x14ac:dyDescent="0.25">
      <c r="F11724"/>
    </row>
    <row r="11725" spans="6:6" x14ac:dyDescent="0.25">
      <c r="F11725"/>
    </row>
    <row r="11726" spans="6:6" x14ac:dyDescent="0.25">
      <c r="F11726"/>
    </row>
    <row r="11727" spans="6:6" x14ac:dyDescent="0.25">
      <c r="F11727"/>
    </row>
    <row r="11728" spans="6:6" x14ac:dyDescent="0.25">
      <c r="F11728"/>
    </row>
    <row r="11729" spans="6:6" x14ac:dyDescent="0.25">
      <c r="F11729"/>
    </row>
    <row r="11730" spans="6:6" x14ac:dyDescent="0.25">
      <c r="F11730"/>
    </row>
    <row r="11731" spans="6:6" x14ac:dyDescent="0.25">
      <c r="F11731"/>
    </row>
    <row r="11732" spans="6:6" x14ac:dyDescent="0.25">
      <c r="F11732"/>
    </row>
    <row r="11733" spans="6:6" x14ac:dyDescent="0.25">
      <c r="F11733"/>
    </row>
    <row r="11734" spans="6:6" x14ac:dyDescent="0.25">
      <c r="F11734"/>
    </row>
    <row r="11735" spans="6:6" x14ac:dyDescent="0.25">
      <c r="F11735"/>
    </row>
    <row r="11736" spans="6:6" x14ac:dyDescent="0.25">
      <c r="F11736"/>
    </row>
    <row r="11737" spans="6:6" x14ac:dyDescent="0.25">
      <c r="F11737"/>
    </row>
    <row r="11738" spans="6:6" x14ac:dyDescent="0.25">
      <c r="F11738"/>
    </row>
    <row r="11739" spans="6:6" x14ac:dyDescent="0.25">
      <c r="F11739"/>
    </row>
    <row r="11740" spans="6:6" x14ac:dyDescent="0.25">
      <c r="F11740"/>
    </row>
    <row r="11741" spans="6:6" x14ac:dyDescent="0.25">
      <c r="F11741"/>
    </row>
    <row r="11742" spans="6:6" x14ac:dyDescent="0.25">
      <c r="F11742"/>
    </row>
    <row r="11743" spans="6:6" x14ac:dyDescent="0.25">
      <c r="F11743"/>
    </row>
    <row r="11744" spans="6:6" x14ac:dyDescent="0.25">
      <c r="F11744"/>
    </row>
    <row r="11745" spans="6:6" x14ac:dyDescent="0.25">
      <c r="F11745"/>
    </row>
    <row r="11746" spans="6:6" x14ac:dyDescent="0.25">
      <c r="F11746"/>
    </row>
    <row r="11747" spans="6:6" x14ac:dyDescent="0.25">
      <c r="F11747"/>
    </row>
    <row r="11748" spans="6:6" x14ac:dyDescent="0.25">
      <c r="F11748"/>
    </row>
    <row r="11749" spans="6:6" x14ac:dyDescent="0.25">
      <c r="F11749"/>
    </row>
    <row r="11750" spans="6:6" x14ac:dyDescent="0.25">
      <c r="F11750"/>
    </row>
    <row r="11751" spans="6:6" x14ac:dyDescent="0.25">
      <c r="F11751"/>
    </row>
    <row r="11752" spans="6:6" x14ac:dyDescent="0.25">
      <c r="F11752"/>
    </row>
    <row r="11753" spans="6:6" x14ac:dyDescent="0.25">
      <c r="F11753"/>
    </row>
    <row r="11754" spans="6:6" x14ac:dyDescent="0.25">
      <c r="F11754"/>
    </row>
    <row r="11755" spans="6:6" x14ac:dyDescent="0.25">
      <c r="F11755"/>
    </row>
    <row r="11756" spans="6:6" x14ac:dyDescent="0.25">
      <c r="F11756"/>
    </row>
    <row r="11757" spans="6:6" x14ac:dyDescent="0.25">
      <c r="F11757"/>
    </row>
    <row r="11758" spans="6:6" x14ac:dyDescent="0.25">
      <c r="F11758"/>
    </row>
    <row r="11759" spans="6:6" x14ac:dyDescent="0.25">
      <c r="F11759"/>
    </row>
    <row r="11760" spans="6:6" x14ac:dyDescent="0.25">
      <c r="F11760"/>
    </row>
    <row r="11761" spans="6:6" x14ac:dyDescent="0.25">
      <c r="F11761"/>
    </row>
    <row r="11762" spans="6:6" x14ac:dyDescent="0.25">
      <c r="F11762"/>
    </row>
    <row r="11763" spans="6:6" x14ac:dyDescent="0.25">
      <c r="F11763"/>
    </row>
    <row r="11764" spans="6:6" x14ac:dyDescent="0.25">
      <c r="F11764"/>
    </row>
    <row r="11765" spans="6:6" x14ac:dyDescent="0.25">
      <c r="F11765"/>
    </row>
    <row r="11766" spans="6:6" x14ac:dyDescent="0.25">
      <c r="F11766"/>
    </row>
    <row r="11767" spans="6:6" x14ac:dyDescent="0.25">
      <c r="F11767"/>
    </row>
    <row r="11768" spans="6:6" x14ac:dyDescent="0.25">
      <c r="F11768"/>
    </row>
    <row r="11769" spans="6:6" x14ac:dyDescent="0.25">
      <c r="F11769"/>
    </row>
    <row r="11770" spans="6:6" x14ac:dyDescent="0.25">
      <c r="F11770"/>
    </row>
    <row r="11771" spans="6:6" x14ac:dyDescent="0.25">
      <c r="F11771"/>
    </row>
    <row r="11772" spans="6:6" x14ac:dyDescent="0.25">
      <c r="F11772"/>
    </row>
    <row r="11773" spans="6:6" x14ac:dyDescent="0.25">
      <c r="F11773"/>
    </row>
    <row r="11774" spans="6:6" x14ac:dyDescent="0.25">
      <c r="F11774"/>
    </row>
    <row r="11775" spans="6:6" x14ac:dyDescent="0.25">
      <c r="F11775"/>
    </row>
    <row r="11776" spans="6:6" x14ac:dyDescent="0.25">
      <c r="F11776"/>
    </row>
    <row r="11777" spans="6:6" x14ac:dyDescent="0.25">
      <c r="F11777"/>
    </row>
    <row r="11778" spans="6:6" x14ac:dyDescent="0.25">
      <c r="F11778"/>
    </row>
    <row r="11779" spans="6:6" x14ac:dyDescent="0.25">
      <c r="F11779"/>
    </row>
    <row r="11780" spans="6:6" x14ac:dyDescent="0.25">
      <c r="F11780"/>
    </row>
    <row r="11781" spans="6:6" x14ac:dyDescent="0.25">
      <c r="F11781"/>
    </row>
    <row r="11782" spans="6:6" x14ac:dyDescent="0.25">
      <c r="F11782"/>
    </row>
    <row r="11783" spans="6:6" x14ac:dyDescent="0.25">
      <c r="F11783"/>
    </row>
    <row r="11784" spans="6:6" x14ac:dyDescent="0.25">
      <c r="F11784"/>
    </row>
    <row r="11785" spans="6:6" x14ac:dyDescent="0.25">
      <c r="F11785"/>
    </row>
    <row r="11786" spans="6:6" x14ac:dyDescent="0.25">
      <c r="F11786"/>
    </row>
    <row r="11787" spans="6:6" x14ac:dyDescent="0.25">
      <c r="F11787"/>
    </row>
    <row r="11788" spans="6:6" x14ac:dyDescent="0.25">
      <c r="F11788"/>
    </row>
    <row r="11789" spans="6:6" x14ac:dyDescent="0.25">
      <c r="F11789"/>
    </row>
    <row r="11790" spans="6:6" x14ac:dyDescent="0.25">
      <c r="F11790"/>
    </row>
    <row r="11791" spans="6:6" x14ac:dyDescent="0.25">
      <c r="F11791"/>
    </row>
    <row r="11792" spans="6:6" x14ac:dyDescent="0.25">
      <c r="F11792"/>
    </row>
    <row r="11793" spans="6:6" x14ac:dyDescent="0.25">
      <c r="F11793"/>
    </row>
    <row r="11794" spans="6:6" x14ac:dyDescent="0.25">
      <c r="F11794"/>
    </row>
    <row r="11795" spans="6:6" x14ac:dyDescent="0.25">
      <c r="F11795"/>
    </row>
    <row r="11796" spans="6:6" x14ac:dyDescent="0.25">
      <c r="F11796"/>
    </row>
    <row r="11797" spans="6:6" x14ac:dyDescent="0.25">
      <c r="F11797"/>
    </row>
    <row r="11798" spans="6:6" x14ac:dyDescent="0.25">
      <c r="F11798"/>
    </row>
    <row r="11799" spans="6:6" x14ac:dyDescent="0.25">
      <c r="F11799"/>
    </row>
    <row r="11800" spans="6:6" x14ac:dyDescent="0.25">
      <c r="F11800"/>
    </row>
    <row r="11801" spans="6:6" x14ac:dyDescent="0.25">
      <c r="F11801"/>
    </row>
    <row r="11802" spans="6:6" x14ac:dyDescent="0.25">
      <c r="F11802"/>
    </row>
    <row r="11803" spans="6:6" x14ac:dyDescent="0.25">
      <c r="F11803"/>
    </row>
    <row r="11804" spans="6:6" x14ac:dyDescent="0.25">
      <c r="F11804"/>
    </row>
    <row r="11805" spans="6:6" x14ac:dyDescent="0.25">
      <c r="F11805"/>
    </row>
    <row r="11806" spans="6:6" x14ac:dyDescent="0.25">
      <c r="F11806"/>
    </row>
    <row r="11807" spans="6:6" x14ac:dyDescent="0.25">
      <c r="F11807"/>
    </row>
    <row r="11808" spans="6:6" x14ac:dyDescent="0.25">
      <c r="F11808"/>
    </row>
    <row r="11809" spans="6:6" x14ac:dyDescent="0.25">
      <c r="F11809"/>
    </row>
    <row r="11810" spans="6:6" x14ac:dyDescent="0.25">
      <c r="F11810"/>
    </row>
    <row r="11811" spans="6:6" x14ac:dyDescent="0.25">
      <c r="F11811"/>
    </row>
    <row r="11812" spans="6:6" x14ac:dyDescent="0.25">
      <c r="F11812"/>
    </row>
    <row r="11813" spans="6:6" x14ac:dyDescent="0.25">
      <c r="F11813"/>
    </row>
    <row r="11814" spans="6:6" x14ac:dyDescent="0.25">
      <c r="F11814"/>
    </row>
    <row r="11815" spans="6:6" x14ac:dyDescent="0.25">
      <c r="F11815"/>
    </row>
    <row r="11816" spans="6:6" x14ac:dyDescent="0.25">
      <c r="F11816"/>
    </row>
    <row r="11817" spans="6:6" x14ac:dyDescent="0.25">
      <c r="F11817"/>
    </row>
    <row r="11818" spans="6:6" x14ac:dyDescent="0.25">
      <c r="F11818"/>
    </row>
    <row r="11819" spans="6:6" x14ac:dyDescent="0.25">
      <c r="F11819"/>
    </row>
    <row r="11820" spans="6:6" x14ac:dyDescent="0.25">
      <c r="F11820"/>
    </row>
    <row r="11821" spans="6:6" x14ac:dyDescent="0.25">
      <c r="F11821"/>
    </row>
    <row r="11822" spans="6:6" x14ac:dyDescent="0.25">
      <c r="F11822"/>
    </row>
    <row r="11823" spans="6:6" x14ac:dyDescent="0.25">
      <c r="F11823"/>
    </row>
    <row r="11824" spans="6:6" x14ac:dyDescent="0.25">
      <c r="F11824"/>
    </row>
    <row r="11825" spans="6:6" x14ac:dyDescent="0.25">
      <c r="F11825"/>
    </row>
    <row r="11826" spans="6:6" x14ac:dyDescent="0.25">
      <c r="F11826"/>
    </row>
    <row r="11827" spans="6:6" x14ac:dyDescent="0.25">
      <c r="F11827"/>
    </row>
    <row r="11828" spans="6:6" x14ac:dyDescent="0.25">
      <c r="F11828"/>
    </row>
    <row r="11829" spans="6:6" x14ac:dyDescent="0.25">
      <c r="F11829"/>
    </row>
    <row r="11830" spans="6:6" x14ac:dyDescent="0.25">
      <c r="F11830"/>
    </row>
    <row r="11831" spans="6:6" x14ac:dyDescent="0.25">
      <c r="F11831"/>
    </row>
    <row r="11832" spans="6:6" x14ac:dyDescent="0.25">
      <c r="F11832"/>
    </row>
    <row r="11833" spans="6:6" x14ac:dyDescent="0.25">
      <c r="F11833"/>
    </row>
    <row r="11834" spans="6:6" x14ac:dyDescent="0.25">
      <c r="F11834"/>
    </row>
    <row r="11835" spans="6:6" x14ac:dyDescent="0.25">
      <c r="F11835"/>
    </row>
    <row r="11836" spans="6:6" x14ac:dyDescent="0.25">
      <c r="F11836"/>
    </row>
    <row r="11837" spans="6:6" x14ac:dyDescent="0.25">
      <c r="F11837"/>
    </row>
    <row r="11838" spans="6:6" x14ac:dyDescent="0.25">
      <c r="F11838"/>
    </row>
    <row r="11839" spans="6:6" x14ac:dyDescent="0.25">
      <c r="F11839"/>
    </row>
    <row r="11840" spans="6:6" x14ac:dyDescent="0.25">
      <c r="F11840"/>
    </row>
    <row r="11841" spans="6:6" x14ac:dyDescent="0.25">
      <c r="F11841"/>
    </row>
    <row r="11842" spans="6:6" x14ac:dyDescent="0.25">
      <c r="F11842"/>
    </row>
    <row r="11843" spans="6:6" x14ac:dyDescent="0.25">
      <c r="F11843"/>
    </row>
    <row r="11844" spans="6:6" x14ac:dyDescent="0.25">
      <c r="F11844"/>
    </row>
    <row r="11845" spans="6:6" x14ac:dyDescent="0.25">
      <c r="F11845"/>
    </row>
    <row r="11846" spans="6:6" x14ac:dyDescent="0.25">
      <c r="F11846"/>
    </row>
    <row r="11847" spans="6:6" x14ac:dyDescent="0.25">
      <c r="F11847"/>
    </row>
    <row r="11848" spans="6:6" x14ac:dyDescent="0.25">
      <c r="F11848"/>
    </row>
    <row r="11849" spans="6:6" x14ac:dyDescent="0.25">
      <c r="F11849"/>
    </row>
    <row r="11850" spans="6:6" x14ac:dyDescent="0.25">
      <c r="F11850"/>
    </row>
    <row r="11851" spans="6:6" x14ac:dyDescent="0.25">
      <c r="F11851"/>
    </row>
    <row r="11852" spans="6:6" x14ac:dyDescent="0.25">
      <c r="F11852"/>
    </row>
    <row r="11853" spans="6:6" x14ac:dyDescent="0.25">
      <c r="F11853"/>
    </row>
    <row r="11854" spans="6:6" x14ac:dyDescent="0.25">
      <c r="F11854"/>
    </row>
    <row r="11855" spans="6:6" x14ac:dyDescent="0.25">
      <c r="F11855"/>
    </row>
    <row r="11856" spans="6:6" x14ac:dyDescent="0.25">
      <c r="F11856"/>
    </row>
    <row r="11857" spans="6:6" x14ac:dyDescent="0.25">
      <c r="F11857"/>
    </row>
    <row r="11858" spans="6:6" x14ac:dyDescent="0.25">
      <c r="F11858"/>
    </row>
    <row r="11859" spans="6:6" x14ac:dyDescent="0.25">
      <c r="F11859"/>
    </row>
    <row r="11860" spans="6:6" x14ac:dyDescent="0.25">
      <c r="F11860"/>
    </row>
    <row r="11861" spans="6:6" x14ac:dyDescent="0.25">
      <c r="F11861"/>
    </row>
    <row r="11862" spans="6:6" x14ac:dyDescent="0.25">
      <c r="F11862"/>
    </row>
    <row r="11863" spans="6:6" x14ac:dyDescent="0.25">
      <c r="F11863"/>
    </row>
    <row r="11864" spans="6:6" x14ac:dyDescent="0.25">
      <c r="F11864"/>
    </row>
    <row r="11865" spans="6:6" x14ac:dyDescent="0.25">
      <c r="F11865"/>
    </row>
    <row r="11866" spans="6:6" x14ac:dyDescent="0.25">
      <c r="F11866"/>
    </row>
    <row r="11867" spans="6:6" x14ac:dyDescent="0.25">
      <c r="F11867"/>
    </row>
    <row r="11868" spans="6:6" x14ac:dyDescent="0.25">
      <c r="F11868"/>
    </row>
    <row r="11869" spans="6:6" x14ac:dyDescent="0.25">
      <c r="F11869"/>
    </row>
    <row r="11870" spans="6:6" x14ac:dyDescent="0.25">
      <c r="F11870"/>
    </row>
    <row r="11871" spans="6:6" x14ac:dyDescent="0.25">
      <c r="F11871"/>
    </row>
    <row r="11872" spans="6:6" x14ac:dyDescent="0.25">
      <c r="F11872"/>
    </row>
    <row r="11873" spans="6:6" x14ac:dyDescent="0.25">
      <c r="F11873"/>
    </row>
    <row r="11874" spans="6:6" x14ac:dyDescent="0.25">
      <c r="F11874"/>
    </row>
    <row r="11875" spans="6:6" x14ac:dyDescent="0.25">
      <c r="F11875"/>
    </row>
    <row r="11876" spans="6:6" x14ac:dyDescent="0.25">
      <c r="F11876"/>
    </row>
    <row r="11877" spans="6:6" x14ac:dyDescent="0.25">
      <c r="F11877"/>
    </row>
    <row r="11878" spans="6:6" x14ac:dyDescent="0.25">
      <c r="F11878"/>
    </row>
    <row r="11879" spans="6:6" x14ac:dyDescent="0.25">
      <c r="F11879"/>
    </row>
    <row r="11880" spans="6:6" x14ac:dyDescent="0.25">
      <c r="F11880"/>
    </row>
    <row r="11881" spans="6:6" x14ac:dyDescent="0.25">
      <c r="F11881"/>
    </row>
    <row r="11882" spans="6:6" x14ac:dyDescent="0.25">
      <c r="F11882"/>
    </row>
    <row r="11883" spans="6:6" x14ac:dyDescent="0.25">
      <c r="F11883"/>
    </row>
    <row r="11884" spans="6:6" x14ac:dyDescent="0.25">
      <c r="F11884"/>
    </row>
    <row r="11885" spans="6:6" x14ac:dyDescent="0.25">
      <c r="F11885"/>
    </row>
    <row r="11886" spans="6:6" x14ac:dyDescent="0.25">
      <c r="F11886"/>
    </row>
    <row r="11887" spans="6:6" x14ac:dyDescent="0.25">
      <c r="F11887"/>
    </row>
    <row r="11888" spans="6:6" x14ac:dyDescent="0.25">
      <c r="F11888"/>
    </row>
    <row r="11889" spans="6:6" x14ac:dyDescent="0.25">
      <c r="F11889"/>
    </row>
    <row r="11890" spans="6:6" x14ac:dyDescent="0.25">
      <c r="F11890"/>
    </row>
    <row r="11891" spans="6:6" x14ac:dyDescent="0.25">
      <c r="F11891"/>
    </row>
    <row r="11892" spans="6:6" x14ac:dyDescent="0.25">
      <c r="F11892"/>
    </row>
    <row r="11893" spans="6:6" x14ac:dyDescent="0.25">
      <c r="F11893"/>
    </row>
    <row r="11894" spans="6:6" x14ac:dyDescent="0.25">
      <c r="F11894"/>
    </row>
    <row r="11895" spans="6:6" x14ac:dyDescent="0.25">
      <c r="F11895"/>
    </row>
    <row r="11896" spans="6:6" x14ac:dyDescent="0.25">
      <c r="F11896"/>
    </row>
    <row r="11897" spans="6:6" x14ac:dyDescent="0.25">
      <c r="F11897"/>
    </row>
    <row r="11898" spans="6:6" x14ac:dyDescent="0.25">
      <c r="F11898"/>
    </row>
    <row r="11899" spans="6:6" x14ac:dyDescent="0.25">
      <c r="F11899"/>
    </row>
    <row r="11900" spans="6:6" x14ac:dyDescent="0.25">
      <c r="F11900"/>
    </row>
    <row r="11901" spans="6:6" x14ac:dyDescent="0.25">
      <c r="F11901"/>
    </row>
    <row r="11902" spans="6:6" x14ac:dyDescent="0.25">
      <c r="F11902"/>
    </row>
    <row r="11903" spans="6:6" x14ac:dyDescent="0.25">
      <c r="F11903"/>
    </row>
    <row r="11904" spans="6:6" x14ac:dyDescent="0.25">
      <c r="F11904"/>
    </row>
    <row r="11905" spans="6:6" x14ac:dyDescent="0.25">
      <c r="F11905"/>
    </row>
    <row r="11906" spans="6:6" x14ac:dyDescent="0.25">
      <c r="F11906"/>
    </row>
    <row r="11907" spans="6:6" x14ac:dyDescent="0.25">
      <c r="F11907"/>
    </row>
    <row r="11908" spans="6:6" x14ac:dyDescent="0.25">
      <c r="F11908"/>
    </row>
    <row r="11909" spans="6:6" x14ac:dyDescent="0.25">
      <c r="F11909"/>
    </row>
    <row r="11910" spans="6:6" x14ac:dyDescent="0.25">
      <c r="F11910"/>
    </row>
    <row r="11911" spans="6:6" x14ac:dyDescent="0.25">
      <c r="F11911"/>
    </row>
    <row r="11912" spans="6:6" x14ac:dyDescent="0.25">
      <c r="F11912"/>
    </row>
    <row r="11913" spans="6:6" x14ac:dyDescent="0.25">
      <c r="F11913"/>
    </row>
    <row r="11914" spans="6:6" x14ac:dyDescent="0.25">
      <c r="F11914"/>
    </row>
    <row r="11915" spans="6:6" x14ac:dyDescent="0.25">
      <c r="F11915"/>
    </row>
    <row r="11916" spans="6:6" x14ac:dyDescent="0.25">
      <c r="F11916"/>
    </row>
    <row r="11917" spans="6:6" x14ac:dyDescent="0.25">
      <c r="F11917"/>
    </row>
    <row r="11918" spans="6:6" x14ac:dyDescent="0.25">
      <c r="F11918"/>
    </row>
    <row r="11919" spans="6:6" x14ac:dyDescent="0.25">
      <c r="F11919"/>
    </row>
    <row r="11920" spans="6:6" x14ac:dyDescent="0.25">
      <c r="F11920"/>
    </row>
    <row r="11921" spans="6:6" x14ac:dyDescent="0.25">
      <c r="F11921"/>
    </row>
    <row r="11922" spans="6:6" x14ac:dyDescent="0.25">
      <c r="F11922"/>
    </row>
    <row r="11923" spans="6:6" x14ac:dyDescent="0.25">
      <c r="F11923"/>
    </row>
    <row r="11924" spans="6:6" x14ac:dyDescent="0.25">
      <c r="F11924"/>
    </row>
    <row r="11925" spans="6:6" x14ac:dyDescent="0.25">
      <c r="F11925"/>
    </row>
    <row r="11926" spans="6:6" x14ac:dyDescent="0.25">
      <c r="F11926"/>
    </row>
    <row r="11927" spans="6:6" x14ac:dyDescent="0.25">
      <c r="F11927"/>
    </row>
    <row r="11928" spans="6:6" x14ac:dyDescent="0.25">
      <c r="F11928"/>
    </row>
    <row r="11929" spans="6:6" x14ac:dyDescent="0.25">
      <c r="F11929"/>
    </row>
    <row r="11930" spans="6:6" x14ac:dyDescent="0.25">
      <c r="F11930"/>
    </row>
    <row r="11931" spans="6:6" x14ac:dyDescent="0.25">
      <c r="F11931"/>
    </row>
    <row r="11932" spans="6:6" x14ac:dyDescent="0.25">
      <c r="F11932"/>
    </row>
    <row r="11933" spans="6:6" x14ac:dyDescent="0.25">
      <c r="F11933"/>
    </row>
    <row r="11934" spans="6:6" x14ac:dyDescent="0.25">
      <c r="F11934"/>
    </row>
    <row r="11935" spans="6:6" x14ac:dyDescent="0.25">
      <c r="F11935"/>
    </row>
    <row r="11936" spans="6:6" x14ac:dyDescent="0.25">
      <c r="F11936"/>
    </row>
    <row r="11937" spans="6:6" x14ac:dyDescent="0.25">
      <c r="F11937"/>
    </row>
    <row r="11938" spans="6:6" x14ac:dyDescent="0.25">
      <c r="F11938"/>
    </row>
    <row r="11939" spans="6:6" x14ac:dyDescent="0.25">
      <c r="F11939"/>
    </row>
    <row r="11940" spans="6:6" x14ac:dyDescent="0.25">
      <c r="F11940"/>
    </row>
    <row r="11941" spans="6:6" x14ac:dyDescent="0.25">
      <c r="F11941"/>
    </row>
    <row r="11942" spans="6:6" x14ac:dyDescent="0.25">
      <c r="F11942"/>
    </row>
    <row r="11943" spans="6:6" x14ac:dyDescent="0.25">
      <c r="F11943"/>
    </row>
    <row r="11944" spans="6:6" x14ac:dyDescent="0.25">
      <c r="F11944"/>
    </row>
    <row r="11945" spans="6:6" x14ac:dyDescent="0.25">
      <c r="F11945"/>
    </row>
    <row r="11946" spans="6:6" x14ac:dyDescent="0.25">
      <c r="F11946"/>
    </row>
    <row r="11947" spans="6:6" x14ac:dyDescent="0.25">
      <c r="F11947"/>
    </row>
    <row r="11948" spans="6:6" x14ac:dyDescent="0.25">
      <c r="F11948"/>
    </row>
    <row r="11949" spans="6:6" x14ac:dyDescent="0.25">
      <c r="F11949"/>
    </row>
    <row r="11950" spans="6:6" x14ac:dyDescent="0.25">
      <c r="F11950"/>
    </row>
    <row r="11951" spans="6:6" x14ac:dyDescent="0.25">
      <c r="F11951"/>
    </row>
    <row r="11952" spans="6:6" x14ac:dyDescent="0.25">
      <c r="F11952"/>
    </row>
    <row r="11953" spans="6:6" x14ac:dyDescent="0.25">
      <c r="F11953"/>
    </row>
    <row r="11954" spans="6:6" x14ac:dyDescent="0.25">
      <c r="F11954"/>
    </row>
    <row r="11955" spans="6:6" x14ac:dyDescent="0.25">
      <c r="F11955"/>
    </row>
    <row r="11956" spans="6:6" x14ac:dyDescent="0.25">
      <c r="F11956"/>
    </row>
    <row r="11957" spans="6:6" x14ac:dyDescent="0.25">
      <c r="F11957"/>
    </row>
    <row r="11958" spans="6:6" x14ac:dyDescent="0.25">
      <c r="F11958"/>
    </row>
    <row r="11959" spans="6:6" x14ac:dyDescent="0.25">
      <c r="F11959"/>
    </row>
    <row r="11960" spans="6:6" x14ac:dyDescent="0.25">
      <c r="F11960"/>
    </row>
    <row r="11961" spans="6:6" x14ac:dyDescent="0.25">
      <c r="F11961"/>
    </row>
    <row r="11962" spans="6:6" x14ac:dyDescent="0.25">
      <c r="F11962"/>
    </row>
    <row r="11963" spans="6:6" x14ac:dyDescent="0.25">
      <c r="F11963"/>
    </row>
    <row r="11964" spans="6:6" x14ac:dyDescent="0.25">
      <c r="F11964"/>
    </row>
    <row r="11965" spans="6:6" x14ac:dyDescent="0.25">
      <c r="F11965"/>
    </row>
    <row r="11966" spans="6:6" x14ac:dyDescent="0.25">
      <c r="F11966"/>
    </row>
    <row r="11967" spans="6:6" x14ac:dyDescent="0.25">
      <c r="F11967"/>
    </row>
    <row r="11968" spans="6:6" x14ac:dyDescent="0.25">
      <c r="F11968"/>
    </row>
    <row r="11969" spans="6:6" x14ac:dyDescent="0.25">
      <c r="F11969"/>
    </row>
    <row r="11970" spans="6:6" x14ac:dyDescent="0.25">
      <c r="F11970"/>
    </row>
    <row r="11971" spans="6:6" x14ac:dyDescent="0.25">
      <c r="F11971"/>
    </row>
    <row r="11972" spans="6:6" x14ac:dyDescent="0.25">
      <c r="F11972"/>
    </row>
    <row r="11973" spans="6:6" x14ac:dyDescent="0.25">
      <c r="F11973"/>
    </row>
    <row r="11974" spans="6:6" x14ac:dyDescent="0.25">
      <c r="F11974"/>
    </row>
    <row r="11975" spans="6:6" x14ac:dyDescent="0.25">
      <c r="F11975"/>
    </row>
    <row r="11976" spans="6:6" x14ac:dyDescent="0.25">
      <c r="F11976"/>
    </row>
    <row r="11977" spans="6:6" x14ac:dyDescent="0.25">
      <c r="F11977"/>
    </row>
    <row r="11978" spans="6:6" x14ac:dyDescent="0.25">
      <c r="F11978"/>
    </row>
    <row r="11979" spans="6:6" x14ac:dyDescent="0.25">
      <c r="F11979"/>
    </row>
    <row r="11980" spans="6:6" x14ac:dyDescent="0.25">
      <c r="F11980"/>
    </row>
    <row r="11981" spans="6:6" x14ac:dyDescent="0.25">
      <c r="F11981"/>
    </row>
    <row r="11982" spans="6:6" x14ac:dyDescent="0.25">
      <c r="F11982"/>
    </row>
    <row r="11983" spans="6:6" x14ac:dyDescent="0.25">
      <c r="F11983"/>
    </row>
    <row r="11984" spans="6:6" x14ac:dyDescent="0.25">
      <c r="F11984"/>
    </row>
    <row r="11985" spans="6:6" x14ac:dyDescent="0.25">
      <c r="F11985"/>
    </row>
    <row r="11986" spans="6:6" x14ac:dyDescent="0.25">
      <c r="F11986"/>
    </row>
    <row r="11987" spans="6:6" x14ac:dyDescent="0.25">
      <c r="F11987"/>
    </row>
    <row r="11988" spans="6:6" x14ac:dyDescent="0.25">
      <c r="F11988"/>
    </row>
    <row r="11989" spans="6:6" x14ac:dyDescent="0.25">
      <c r="F11989"/>
    </row>
    <row r="11990" spans="6:6" x14ac:dyDescent="0.25">
      <c r="F11990"/>
    </row>
    <row r="11991" spans="6:6" x14ac:dyDescent="0.25">
      <c r="F11991"/>
    </row>
    <row r="11992" spans="6:6" x14ac:dyDescent="0.25">
      <c r="F11992"/>
    </row>
    <row r="11993" spans="6:6" x14ac:dyDescent="0.25">
      <c r="F11993"/>
    </row>
    <row r="11994" spans="6:6" x14ac:dyDescent="0.25">
      <c r="F11994"/>
    </row>
    <row r="11995" spans="6:6" x14ac:dyDescent="0.25">
      <c r="F11995"/>
    </row>
    <row r="11996" spans="6:6" x14ac:dyDescent="0.25">
      <c r="F11996"/>
    </row>
    <row r="11997" spans="6:6" x14ac:dyDescent="0.25">
      <c r="F11997"/>
    </row>
    <row r="11998" spans="6:6" x14ac:dyDescent="0.25">
      <c r="F11998"/>
    </row>
    <row r="11999" spans="6:6" x14ac:dyDescent="0.25">
      <c r="F11999"/>
    </row>
    <row r="12000" spans="6:6" x14ac:dyDescent="0.25">
      <c r="F12000"/>
    </row>
    <row r="12001" spans="6:6" x14ac:dyDescent="0.25">
      <c r="F12001"/>
    </row>
    <row r="12002" spans="6:6" x14ac:dyDescent="0.25">
      <c r="F12002"/>
    </row>
    <row r="12003" spans="6:6" x14ac:dyDescent="0.25">
      <c r="F12003"/>
    </row>
    <row r="12004" spans="6:6" x14ac:dyDescent="0.25">
      <c r="F12004"/>
    </row>
    <row r="12005" spans="6:6" x14ac:dyDescent="0.25">
      <c r="F12005"/>
    </row>
    <row r="12006" spans="6:6" x14ac:dyDescent="0.25">
      <c r="F12006"/>
    </row>
    <row r="12007" spans="6:6" x14ac:dyDescent="0.25">
      <c r="F12007"/>
    </row>
    <row r="12008" spans="6:6" x14ac:dyDescent="0.25">
      <c r="F12008"/>
    </row>
    <row r="12009" spans="6:6" x14ac:dyDescent="0.25">
      <c r="F12009"/>
    </row>
    <row r="12010" spans="6:6" x14ac:dyDescent="0.25">
      <c r="F12010"/>
    </row>
    <row r="12011" spans="6:6" x14ac:dyDescent="0.25">
      <c r="F12011"/>
    </row>
    <row r="12012" spans="6:6" x14ac:dyDescent="0.25">
      <c r="F12012"/>
    </row>
    <row r="12013" spans="6:6" x14ac:dyDescent="0.25">
      <c r="F12013"/>
    </row>
    <row r="12014" spans="6:6" x14ac:dyDescent="0.25">
      <c r="F12014"/>
    </row>
    <row r="12015" spans="6:6" x14ac:dyDescent="0.25">
      <c r="F12015"/>
    </row>
    <row r="12016" spans="6:6" x14ac:dyDescent="0.25">
      <c r="F12016"/>
    </row>
    <row r="12017" spans="6:6" x14ac:dyDescent="0.25">
      <c r="F12017"/>
    </row>
    <row r="12018" spans="6:6" x14ac:dyDescent="0.25">
      <c r="F12018"/>
    </row>
    <row r="12019" spans="6:6" x14ac:dyDescent="0.25">
      <c r="F12019"/>
    </row>
    <row r="12020" spans="6:6" x14ac:dyDescent="0.25">
      <c r="F12020"/>
    </row>
    <row r="12021" spans="6:6" x14ac:dyDescent="0.25">
      <c r="F12021"/>
    </row>
    <row r="12022" spans="6:6" x14ac:dyDescent="0.25">
      <c r="F12022"/>
    </row>
    <row r="12023" spans="6:6" x14ac:dyDescent="0.25">
      <c r="F12023"/>
    </row>
    <row r="12024" spans="6:6" x14ac:dyDescent="0.25">
      <c r="F12024"/>
    </row>
    <row r="12025" spans="6:6" x14ac:dyDescent="0.25">
      <c r="F12025"/>
    </row>
    <row r="12026" spans="6:6" x14ac:dyDescent="0.25">
      <c r="F12026"/>
    </row>
    <row r="12027" spans="6:6" x14ac:dyDescent="0.25">
      <c r="F12027"/>
    </row>
    <row r="12028" spans="6:6" x14ac:dyDescent="0.25">
      <c r="F12028"/>
    </row>
    <row r="12029" spans="6:6" x14ac:dyDescent="0.25">
      <c r="F12029"/>
    </row>
    <row r="12030" spans="6:6" x14ac:dyDescent="0.25">
      <c r="F12030"/>
    </row>
    <row r="12031" spans="6:6" x14ac:dyDescent="0.25">
      <c r="F12031"/>
    </row>
    <row r="12032" spans="6:6" x14ac:dyDescent="0.25">
      <c r="F12032"/>
    </row>
    <row r="12033" spans="6:6" x14ac:dyDescent="0.25">
      <c r="F12033"/>
    </row>
    <row r="12034" spans="6:6" x14ac:dyDescent="0.25">
      <c r="F12034"/>
    </row>
    <row r="12035" spans="6:6" x14ac:dyDescent="0.25">
      <c r="F12035"/>
    </row>
    <row r="12036" spans="6:6" x14ac:dyDescent="0.25">
      <c r="F12036"/>
    </row>
    <row r="12037" spans="6:6" x14ac:dyDescent="0.25">
      <c r="F12037"/>
    </row>
    <row r="12038" spans="6:6" x14ac:dyDescent="0.25">
      <c r="F12038"/>
    </row>
    <row r="12039" spans="6:6" x14ac:dyDescent="0.25">
      <c r="F12039"/>
    </row>
    <row r="12040" spans="6:6" x14ac:dyDescent="0.25">
      <c r="F12040"/>
    </row>
    <row r="12041" spans="6:6" x14ac:dyDescent="0.25">
      <c r="F12041"/>
    </row>
    <row r="12042" spans="6:6" x14ac:dyDescent="0.25">
      <c r="F12042"/>
    </row>
    <row r="12043" spans="6:6" x14ac:dyDescent="0.25">
      <c r="F12043"/>
    </row>
    <row r="12044" spans="6:6" x14ac:dyDescent="0.25">
      <c r="F12044"/>
    </row>
    <row r="12045" spans="6:6" x14ac:dyDescent="0.25">
      <c r="F12045"/>
    </row>
    <row r="12046" spans="6:6" x14ac:dyDescent="0.25">
      <c r="F12046"/>
    </row>
    <row r="12047" spans="6:6" x14ac:dyDescent="0.25">
      <c r="F12047"/>
    </row>
    <row r="12048" spans="6:6" x14ac:dyDescent="0.25">
      <c r="F12048"/>
    </row>
    <row r="12049" spans="6:6" x14ac:dyDescent="0.25">
      <c r="F12049"/>
    </row>
    <row r="12050" spans="6:6" x14ac:dyDescent="0.25">
      <c r="F12050"/>
    </row>
    <row r="12051" spans="6:6" x14ac:dyDescent="0.25">
      <c r="F12051"/>
    </row>
    <row r="12052" spans="6:6" x14ac:dyDescent="0.25">
      <c r="F12052"/>
    </row>
    <row r="12053" spans="6:6" x14ac:dyDescent="0.25">
      <c r="F12053"/>
    </row>
    <row r="12054" spans="6:6" x14ac:dyDescent="0.25">
      <c r="F12054"/>
    </row>
    <row r="12055" spans="6:6" x14ac:dyDescent="0.25">
      <c r="F12055"/>
    </row>
    <row r="12056" spans="6:6" x14ac:dyDescent="0.25">
      <c r="F12056"/>
    </row>
    <row r="12057" spans="6:6" x14ac:dyDescent="0.25">
      <c r="F12057"/>
    </row>
    <row r="12058" spans="6:6" x14ac:dyDescent="0.25">
      <c r="F12058"/>
    </row>
    <row r="12059" spans="6:6" x14ac:dyDescent="0.25">
      <c r="F12059"/>
    </row>
    <row r="12060" spans="6:6" x14ac:dyDescent="0.25">
      <c r="F12060"/>
    </row>
    <row r="12061" spans="6:6" x14ac:dyDescent="0.25">
      <c r="F12061"/>
    </row>
    <row r="12062" spans="6:6" x14ac:dyDescent="0.25">
      <c r="F12062"/>
    </row>
    <row r="12063" spans="6:6" x14ac:dyDescent="0.25">
      <c r="F12063"/>
    </row>
    <row r="12064" spans="6:6" x14ac:dyDescent="0.25">
      <c r="F12064"/>
    </row>
    <row r="12065" spans="6:6" x14ac:dyDescent="0.25">
      <c r="F12065"/>
    </row>
    <row r="12066" spans="6:6" x14ac:dyDescent="0.25">
      <c r="F12066"/>
    </row>
    <row r="12067" spans="6:6" x14ac:dyDescent="0.25">
      <c r="F12067"/>
    </row>
    <row r="12068" spans="6:6" x14ac:dyDescent="0.25">
      <c r="F12068"/>
    </row>
    <row r="12069" spans="6:6" x14ac:dyDescent="0.25">
      <c r="F12069"/>
    </row>
    <row r="12070" spans="6:6" x14ac:dyDescent="0.25">
      <c r="F12070"/>
    </row>
    <row r="12071" spans="6:6" x14ac:dyDescent="0.25">
      <c r="F12071"/>
    </row>
    <row r="12072" spans="6:6" x14ac:dyDescent="0.25">
      <c r="F12072"/>
    </row>
    <row r="12073" spans="6:6" x14ac:dyDescent="0.25">
      <c r="F12073"/>
    </row>
    <row r="12074" spans="6:6" x14ac:dyDescent="0.25">
      <c r="F12074"/>
    </row>
    <row r="12075" spans="6:6" x14ac:dyDescent="0.25">
      <c r="F12075"/>
    </row>
    <row r="12076" spans="6:6" x14ac:dyDescent="0.25">
      <c r="F12076"/>
    </row>
    <row r="12077" spans="6:6" x14ac:dyDescent="0.25">
      <c r="F12077"/>
    </row>
    <row r="12078" spans="6:6" x14ac:dyDescent="0.25">
      <c r="F12078"/>
    </row>
    <row r="12079" spans="6:6" x14ac:dyDescent="0.25">
      <c r="F12079"/>
    </row>
    <row r="12080" spans="6:6" x14ac:dyDescent="0.25">
      <c r="F12080"/>
    </row>
    <row r="12081" spans="6:6" x14ac:dyDescent="0.25">
      <c r="F12081"/>
    </row>
    <row r="12082" spans="6:6" x14ac:dyDescent="0.25">
      <c r="F12082"/>
    </row>
    <row r="12083" spans="6:6" x14ac:dyDescent="0.25">
      <c r="F12083"/>
    </row>
    <row r="12084" spans="6:6" x14ac:dyDescent="0.25">
      <c r="F12084"/>
    </row>
    <row r="12085" spans="6:6" x14ac:dyDescent="0.25">
      <c r="F12085"/>
    </row>
    <row r="12086" spans="6:6" x14ac:dyDescent="0.25">
      <c r="F12086"/>
    </row>
    <row r="12087" spans="6:6" x14ac:dyDescent="0.25">
      <c r="F12087"/>
    </row>
    <row r="12088" spans="6:6" x14ac:dyDescent="0.25">
      <c r="F12088"/>
    </row>
    <row r="12089" spans="6:6" x14ac:dyDescent="0.25">
      <c r="F12089"/>
    </row>
    <row r="12090" spans="6:6" x14ac:dyDescent="0.25">
      <c r="F12090"/>
    </row>
    <row r="12091" spans="6:6" x14ac:dyDescent="0.25">
      <c r="F12091"/>
    </row>
    <row r="12092" spans="6:6" x14ac:dyDescent="0.25">
      <c r="F12092"/>
    </row>
    <row r="12093" spans="6:6" x14ac:dyDescent="0.25">
      <c r="F12093"/>
    </row>
    <row r="12094" spans="6:6" x14ac:dyDescent="0.25">
      <c r="F12094"/>
    </row>
    <row r="12095" spans="6:6" x14ac:dyDescent="0.25">
      <c r="F12095"/>
    </row>
    <row r="12096" spans="6:6" x14ac:dyDescent="0.25">
      <c r="F12096"/>
    </row>
    <row r="12097" spans="6:6" x14ac:dyDescent="0.25">
      <c r="F12097"/>
    </row>
    <row r="12098" spans="6:6" x14ac:dyDescent="0.25">
      <c r="F12098"/>
    </row>
    <row r="12099" spans="6:6" x14ac:dyDescent="0.25">
      <c r="F12099"/>
    </row>
    <row r="12100" spans="6:6" x14ac:dyDescent="0.25">
      <c r="F12100"/>
    </row>
    <row r="12101" spans="6:6" x14ac:dyDescent="0.25">
      <c r="F12101"/>
    </row>
    <row r="12102" spans="6:6" x14ac:dyDescent="0.25">
      <c r="F12102"/>
    </row>
    <row r="12103" spans="6:6" x14ac:dyDescent="0.25">
      <c r="F12103"/>
    </row>
    <row r="12104" spans="6:6" x14ac:dyDescent="0.25">
      <c r="F12104"/>
    </row>
    <row r="12105" spans="6:6" x14ac:dyDescent="0.25">
      <c r="F12105"/>
    </row>
    <row r="12106" spans="6:6" x14ac:dyDescent="0.25">
      <c r="F12106"/>
    </row>
    <row r="12107" spans="6:6" x14ac:dyDescent="0.25">
      <c r="F12107"/>
    </row>
    <row r="12108" spans="6:6" x14ac:dyDescent="0.25">
      <c r="F12108"/>
    </row>
    <row r="12109" spans="6:6" x14ac:dyDescent="0.25">
      <c r="F12109"/>
    </row>
    <row r="12110" spans="6:6" x14ac:dyDescent="0.25">
      <c r="F12110"/>
    </row>
    <row r="12111" spans="6:6" x14ac:dyDescent="0.25">
      <c r="F12111"/>
    </row>
    <row r="12112" spans="6:6" x14ac:dyDescent="0.25">
      <c r="F12112"/>
    </row>
    <row r="12113" spans="6:6" x14ac:dyDescent="0.25">
      <c r="F12113"/>
    </row>
    <row r="12114" spans="6:6" x14ac:dyDescent="0.25">
      <c r="F12114"/>
    </row>
    <row r="12115" spans="6:6" x14ac:dyDescent="0.25">
      <c r="F12115"/>
    </row>
    <row r="12116" spans="6:6" x14ac:dyDescent="0.25">
      <c r="F12116"/>
    </row>
    <row r="12117" spans="6:6" x14ac:dyDescent="0.25">
      <c r="F12117"/>
    </row>
    <row r="12118" spans="6:6" x14ac:dyDescent="0.25">
      <c r="F12118"/>
    </row>
    <row r="12119" spans="6:6" x14ac:dyDescent="0.25">
      <c r="F12119"/>
    </row>
    <row r="12120" spans="6:6" x14ac:dyDescent="0.25">
      <c r="F12120"/>
    </row>
    <row r="12121" spans="6:6" x14ac:dyDescent="0.25">
      <c r="F12121"/>
    </row>
    <row r="12122" spans="6:6" x14ac:dyDescent="0.25">
      <c r="F12122"/>
    </row>
    <row r="12123" spans="6:6" x14ac:dyDescent="0.25">
      <c r="F12123"/>
    </row>
    <row r="12124" spans="6:6" x14ac:dyDescent="0.25">
      <c r="F12124"/>
    </row>
    <row r="12125" spans="6:6" x14ac:dyDescent="0.25">
      <c r="F12125"/>
    </row>
    <row r="12126" spans="6:6" x14ac:dyDescent="0.25">
      <c r="F12126"/>
    </row>
    <row r="12127" spans="6:6" x14ac:dyDescent="0.25">
      <c r="F12127"/>
    </row>
    <row r="12128" spans="6:6" x14ac:dyDescent="0.25">
      <c r="F12128"/>
    </row>
    <row r="12129" spans="6:6" x14ac:dyDescent="0.25">
      <c r="F12129"/>
    </row>
    <row r="12130" spans="6:6" x14ac:dyDescent="0.25">
      <c r="F12130"/>
    </row>
    <row r="12131" spans="6:6" x14ac:dyDescent="0.25">
      <c r="F12131"/>
    </row>
    <row r="12132" spans="6:6" x14ac:dyDescent="0.25">
      <c r="F12132"/>
    </row>
    <row r="12133" spans="6:6" x14ac:dyDescent="0.25">
      <c r="F12133"/>
    </row>
    <row r="12134" spans="6:6" x14ac:dyDescent="0.25">
      <c r="F12134"/>
    </row>
    <row r="12135" spans="6:6" x14ac:dyDescent="0.25">
      <c r="F12135"/>
    </row>
    <row r="12136" spans="6:6" x14ac:dyDescent="0.25">
      <c r="F12136"/>
    </row>
    <row r="12137" spans="6:6" x14ac:dyDescent="0.25">
      <c r="F12137"/>
    </row>
    <row r="12138" spans="6:6" x14ac:dyDescent="0.25">
      <c r="F12138"/>
    </row>
    <row r="12139" spans="6:6" x14ac:dyDescent="0.25">
      <c r="F12139"/>
    </row>
    <row r="12140" spans="6:6" x14ac:dyDescent="0.25">
      <c r="F12140"/>
    </row>
    <row r="12141" spans="6:6" x14ac:dyDescent="0.25">
      <c r="F12141"/>
    </row>
    <row r="12142" spans="6:6" x14ac:dyDescent="0.25">
      <c r="F12142"/>
    </row>
    <row r="12143" spans="6:6" x14ac:dyDescent="0.25">
      <c r="F12143"/>
    </row>
    <row r="12144" spans="6:6" x14ac:dyDescent="0.25">
      <c r="F12144"/>
    </row>
    <row r="12145" spans="6:6" x14ac:dyDescent="0.25">
      <c r="F12145"/>
    </row>
    <row r="12146" spans="6:6" x14ac:dyDescent="0.25">
      <c r="F12146"/>
    </row>
    <row r="12147" spans="6:6" x14ac:dyDescent="0.25">
      <c r="F12147"/>
    </row>
    <row r="12148" spans="6:6" x14ac:dyDescent="0.25">
      <c r="F12148"/>
    </row>
    <row r="12149" spans="6:6" x14ac:dyDescent="0.25">
      <c r="F12149"/>
    </row>
    <row r="12150" spans="6:6" x14ac:dyDescent="0.25">
      <c r="F12150"/>
    </row>
    <row r="12151" spans="6:6" x14ac:dyDescent="0.25">
      <c r="F12151"/>
    </row>
    <row r="12152" spans="6:6" x14ac:dyDescent="0.25">
      <c r="F12152"/>
    </row>
    <row r="12153" spans="6:6" x14ac:dyDescent="0.25">
      <c r="F12153"/>
    </row>
    <row r="12154" spans="6:6" x14ac:dyDescent="0.25">
      <c r="F12154"/>
    </row>
    <row r="12155" spans="6:6" x14ac:dyDescent="0.25">
      <c r="F12155"/>
    </row>
    <row r="12156" spans="6:6" x14ac:dyDescent="0.25">
      <c r="F12156"/>
    </row>
    <row r="12157" spans="6:6" x14ac:dyDescent="0.25">
      <c r="F12157"/>
    </row>
    <row r="12158" spans="6:6" x14ac:dyDescent="0.25">
      <c r="F12158"/>
    </row>
    <row r="12159" spans="6:6" x14ac:dyDescent="0.25">
      <c r="F12159"/>
    </row>
    <row r="12160" spans="6:6" x14ac:dyDescent="0.25">
      <c r="F12160"/>
    </row>
    <row r="12161" spans="6:6" x14ac:dyDescent="0.25">
      <c r="F12161"/>
    </row>
    <row r="12162" spans="6:6" x14ac:dyDescent="0.25">
      <c r="F12162"/>
    </row>
    <row r="12163" spans="6:6" x14ac:dyDescent="0.25">
      <c r="F12163"/>
    </row>
    <row r="12164" spans="6:6" x14ac:dyDescent="0.25">
      <c r="F12164"/>
    </row>
    <row r="12165" spans="6:6" x14ac:dyDescent="0.25">
      <c r="F12165"/>
    </row>
    <row r="12166" spans="6:6" x14ac:dyDescent="0.25">
      <c r="F12166"/>
    </row>
    <row r="12167" spans="6:6" x14ac:dyDescent="0.25">
      <c r="F12167"/>
    </row>
    <row r="12168" spans="6:6" x14ac:dyDescent="0.25">
      <c r="F12168"/>
    </row>
    <row r="12169" spans="6:6" x14ac:dyDescent="0.25">
      <c r="F12169"/>
    </row>
    <row r="12170" spans="6:6" x14ac:dyDescent="0.25">
      <c r="F12170"/>
    </row>
    <row r="12171" spans="6:6" x14ac:dyDescent="0.25">
      <c r="F12171"/>
    </row>
    <row r="12172" spans="6:6" x14ac:dyDescent="0.25">
      <c r="F12172"/>
    </row>
    <row r="12173" spans="6:6" x14ac:dyDescent="0.25">
      <c r="F12173"/>
    </row>
    <row r="12174" spans="6:6" x14ac:dyDescent="0.25">
      <c r="F12174"/>
    </row>
    <row r="12175" spans="6:6" x14ac:dyDescent="0.25">
      <c r="F12175"/>
    </row>
    <row r="12176" spans="6:6" x14ac:dyDescent="0.25">
      <c r="F12176"/>
    </row>
    <row r="12177" spans="6:6" x14ac:dyDescent="0.25">
      <c r="F12177"/>
    </row>
    <row r="12178" spans="6:6" x14ac:dyDescent="0.25">
      <c r="F12178"/>
    </row>
    <row r="12179" spans="6:6" x14ac:dyDescent="0.25">
      <c r="F12179"/>
    </row>
    <row r="12180" spans="6:6" x14ac:dyDescent="0.25">
      <c r="F12180"/>
    </row>
    <row r="12181" spans="6:6" x14ac:dyDescent="0.25">
      <c r="F12181"/>
    </row>
    <row r="12182" spans="6:6" x14ac:dyDescent="0.25">
      <c r="F12182"/>
    </row>
    <row r="12183" spans="6:6" x14ac:dyDescent="0.25">
      <c r="F12183"/>
    </row>
    <row r="12184" spans="6:6" x14ac:dyDescent="0.25">
      <c r="F12184"/>
    </row>
    <row r="12185" spans="6:6" x14ac:dyDescent="0.25">
      <c r="F12185"/>
    </row>
    <row r="12186" spans="6:6" x14ac:dyDescent="0.25">
      <c r="F12186"/>
    </row>
    <row r="12187" spans="6:6" x14ac:dyDescent="0.25">
      <c r="F12187"/>
    </row>
    <row r="12188" spans="6:6" x14ac:dyDescent="0.25">
      <c r="F12188"/>
    </row>
    <row r="12189" spans="6:6" x14ac:dyDescent="0.25">
      <c r="F12189"/>
    </row>
    <row r="12190" spans="6:6" x14ac:dyDescent="0.25">
      <c r="F12190"/>
    </row>
    <row r="12191" spans="6:6" x14ac:dyDescent="0.25">
      <c r="F12191"/>
    </row>
    <row r="12192" spans="6:6" x14ac:dyDescent="0.25">
      <c r="F12192"/>
    </row>
    <row r="12193" spans="6:6" x14ac:dyDescent="0.25">
      <c r="F12193"/>
    </row>
    <row r="12194" spans="6:6" x14ac:dyDescent="0.25">
      <c r="F12194"/>
    </row>
    <row r="12195" spans="6:6" x14ac:dyDescent="0.25">
      <c r="F12195"/>
    </row>
    <row r="12196" spans="6:6" x14ac:dyDescent="0.25">
      <c r="F12196"/>
    </row>
    <row r="12197" spans="6:6" x14ac:dyDescent="0.25">
      <c r="F12197"/>
    </row>
    <row r="12198" spans="6:6" x14ac:dyDescent="0.25">
      <c r="F12198"/>
    </row>
    <row r="12199" spans="6:6" x14ac:dyDescent="0.25">
      <c r="F12199"/>
    </row>
    <row r="12200" spans="6:6" x14ac:dyDescent="0.25">
      <c r="F12200"/>
    </row>
    <row r="12201" spans="6:6" x14ac:dyDescent="0.25">
      <c r="F12201"/>
    </row>
    <row r="12202" spans="6:6" x14ac:dyDescent="0.25">
      <c r="F12202"/>
    </row>
    <row r="12203" spans="6:6" x14ac:dyDescent="0.25">
      <c r="F12203"/>
    </row>
    <row r="12204" spans="6:6" x14ac:dyDescent="0.25">
      <c r="F12204"/>
    </row>
    <row r="12205" spans="6:6" x14ac:dyDescent="0.25">
      <c r="F12205"/>
    </row>
    <row r="12206" spans="6:6" x14ac:dyDescent="0.25">
      <c r="F12206"/>
    </row>
    <row r="12207" spans="6:6" x14ac:dyDescent="0.25">
      <c r="F12207"/>
    </row>
    <row r="12208" spans="6:6" x14ac:dyDescent="0.25">
      <c r="F12208"/>
    </row>
    <row r="12209" spans="6:6" x14ac:dyDescent="0.25">
      <c r="F12209"/>
    </row>
    <row r="12210" spans="6:6" x14ac:dyDescent="0.25">
      <c r="F12210"/>
    </row>
    <row r="12211" spans="6:6" x14ac:dyDescent="0.25">
      <c r="F12211"/>
    </row>
    <row r="12212" spans="6:6" x14ac:dyDescent="0.25">
      <c r="F12212"/>
    </row>
    <row r="12213" spans="6:6" x14ac:dyDescent="0.25">
      <c r="F12213"/>
    </row>
    <row r="12214" spans="6:6" x14ac:dyDescent="0.25">
      <c r="F12214"/>
    </row>
    <row r="12215" spans="6:6" x14ac:dyDescent="0.25">
      <c r="F12215"/>
    </row>
    <row r="12216" spans="6:6" x14ac:dyDescent="0.25">
      <c r="F12216"/>
    </row>
    <row r="12217" spans="6:6" x14ac:dyDescent="0.25">
      <c r="F12217"/>
    </row>
    <row r="12218" spans="6:6" x14ac:dyDescent="0.25">
      <c r="F12218"/>
    </row>
    <row r="12219" spans="6:6" x14ac:dyDescent="0.25">
      <c r="F12219"/>
    </row>
    <row r="12220" spans="6:6" x14ac:dyDescent="0.25">
      <c r="F12220"/>
    </row>
    <row r="12221" spans="6:6" x14ac:dyDescent="0.25">
      <c r="F12221"/>
    </row>
    <row r="12222" spans="6:6" x14ac:dyDescent="0.25">
      <c r="F12222"/>
    </row>
    <row r="12223" spans="6:6" x14ac:dyDescent="0.25">
      <c r="F12223"/>
    </row>
    <row r="12224" spans="6:6" x14ac:dyDescent="0.25">
      <c r="F12224"/>
    </row>
    <row r="12225" spans="6:6" x14ac:dyDescent="0.25">
      <c r="F12225"/>
    </row>
    <row r="12226" spans="6:6" x14ac:dyDescent="0.25">
      <c r="F12226"/>
    </row>
    <row r="12227" spans="6:6" x14ac:dyDescent="0.25">
      <c r="F12227"/>
    </row>
    <row r="12228" spans="6:6" x14ac:dyDescent="0.25">
      <c r="F12228"/>
    </row>
    <row r="12229" spans="6:6" x14ac:dyDescent="0.25">
      <c r="F12229"/>
    </row>
    <row r="12230" spans="6:6" x14ac:dyDescent="0.25">
      <c r="F12230"/>
    </row>
    <row r="12231" spans="6:6" x14ac:dyDescent="0.25">
      <c r="F12231"/>
    </row>
    <row r="12232" spans="6:6" x14ac:dyDescent="0.25">
      <c r="F12232"/>
    </row>
    <row r="12233" spans="6:6" x14ac:dyDescent="0.25">
      <c r="F12233"/>
    </row>
    <row r="12234" spans="6:6" x14ac:dyDescent="0.25">
      <c r="F12234"/>
    </row>
    <row r="12235" spans="6:6" x14ac:dyDescent="0.25">
      <c r="F12235"/>
    </row>
    <row r="12236" spans="6:6" x14ac:dyDescent="0.25">
      <c r="F12236"/>
    </row>
    <row r="12237" spans="6:6" x14ac:dyDescent="0.25">
      <c r="F12237"/>
    </row>
    <row r="12238" spans="6:6" x14ac:dyDescent="0.25">
      <c r="F12238"/>
    </row>
    <row r="12239" spans="6:6" x14ac:dyDescent="0.25">
      <c r="F12239"/>
    </row>
    <row r="12240" spans="6:6" x14ac:dyDescent="0.25">
      <c r="F12240"/>
    </row>
    <row r="12241" spans="6:6" x14ac:dyDescent="0.25">
      <c r="F12241"/>
    </row>
    <row r="12242" spans="6:6" x14ac:dyDescent="0.25">
      <c r="F12242"/>
    </row>
    <row r="12243" spans="6:6" x14ac:dyDescent="0.25">
      <c r="F12243"/>
    </row>
    <row r="12244" spans="6:6" x14ac:dyDescent="0.25">
      <c r="F12244"/>
    </row>
    <row r="12245" spans="6:6" x14ac:dyDescent="0.25">
      <c r="F12245"/>
    </row>
    <row r="12246" spans="6:6" x14ac:dyDescent="0.25">
      <c r="F12246"/>
    </row>
    <row r="12247" spans="6:6" x14ac:dyDescent="0.25">
      <c r="F12247"/>
    </row>
    <row r="12248" spans="6:6" x14ac:dyDescent="0.25">
      <c r="F12248"/>
    </row>
    <row r="12249" spans="6:6" x14ac:dyDescent="0.25">
      <c r="F12249"/>
    </row>
    <row r="12250" spans="6:6" x14ac:dyDescent="0.25">
      <c r="F12250"/>
    </row>
    <row r="12251" spans="6:6" x14ac:dyDescent="0.25">
      <c r="F12251"/>
    </row>
    <row r="12252" spans="6:6" x14ac:dyDescent="0.25">
      <c r="F12252"/>
    </row>
    <row r="12253" spans="6:6" x14ac:dyDescent="0.25">
      <c r="F12253"/>
    </row>
    <row r="12254" spans="6:6" x14ac:dyDescent="0.25">
      <c r="F12254"/>
    </row>
    <row r="12255" spans="6:6" x14ac:dyDescent="0.25">
      <c r="F12255"/>
    </row>
    <row r="12256" spans="6:6" x14ac:dyDescent="0.25">
      <c r="F12256"/>
    </row>
    <row r="12257" spans="6:6" x14ac:dyDescent="0.25">
      <c r="F12257"/>
    </row>
    <row r="12258" spans="6:6" x14ac:dyDescent="0.25">
      <c r="F12258"/>
    </row>
    <row r="12259" spans="6:6" x14ac:dyDescent="0.25">
      <c r="F12259"/>
    </row>
    <row r="12260" spans="6:6" x14ac:dyDescent="0.25">
      <c r="F12260"/>
    </row>
    <row r="12261" spans="6:6" x14ac:dyDescent="0.25">
      <c r="F12261"/>
    </row>
    <row r="12262" spans="6:6" x14ac:dyDescent="0.25">
      <c r="F12262"/>
    </row>
    <row r="12263" spans="6:6" x14ac:dyDescent="0.25">
      <c r="F12263"/>
    </row>
    <row r="12264" spans="6:6" x14ac:dyDescent="0.25">
      <c r="F12264"/>
    </row>
    <row r="12265" spans="6:6" x14ac:dyDescent="0.25">
      <c r="F12265"/>
    </row>
    <row r="12266" spans="6:6" x14ac:dyDescent="0.25">
      <c r="F12266"/>
    </row>
    <row r="12267" spans="6:6" x14ac:dyDescent="0.25">
      <c r="F12267"/>
    </row>
    <row r="12268" spans="6:6" x14ac:dyDescent="0.25">
      <c r="F12268"/>
    </row>
    <row r="12269" spans="6:6" x14ac:dyDescent="0.25">
      <c r="F12269"/>
    </row>
    <row r="12270" spans="6:6" x14ac:dyDescent="0.25">
      <c r="F12270"/>
    </row>
    <row r="12271" spans="6:6" x14ac:dyDescent="0.25">
      <c r="F12271"/>
    </row>
    <row r="12272" spans="6:6" x14ac:dyDescent="0.25">
      <c r="F12272"/>
    </row>
    <row r="12273" spans="6:6" x14ac:dyDescent="0.25">
      <c r="F12273"/>
    </row>
    <row r="12274" spans="6:6" x14ac:dyDescent="0.25">
      <c r="F12274"/>
    </row>
    <row r="12275" spans="6:6" x14ac:dyDescent="0.25">
      <c r="F12275"/>
    </row>
    <row r="12276" spans="6:6" x14ac:dyDescent="0.25">
      <c r="F12276"/>
    </row>
    <row r="12277" spans="6:6" x14ac:dyDescent="0.25">
      <c r="F12277"/>
    </row>
    <row r="12278" spans="6:6" x14ac:dyDescent="0.25">
      <c r="F12278"/>
    </row>
    <row r="12279" spans="6:6" x14ac:dyDescent="0.25">
      <c r="F12279"/>
    </row>
    <row r="12280" spans="6:6" x14ac:dyDescent="0.25">
      <c r="F12280"/>
    </row>
    <row r="12281" spans="6:6" x14ac:dyDescent="0.25">
      <c r="F12281"/>
    </row>
    <row r="12282" spans="6:6" x14ac:dyDescent="0.25">
      <c r="F12282"/>
    </row>
    <row r="12283" spans="6:6" x14ac:dyDescent="0.25">
      <c r="F12283"/>
    </row>
    <row r="12284" spans="6:6" x14ac:dyDescent="0.25">
      <c r="F12284"/>
    </row>
    <row r="12285" spans="6:6" x14ac:dyDescent="0.25">
      <c r="F12285"/>
    </row>
    <row r="12286" spans="6:6" x14ac:dyDescent="0.25">
      <c r="F12286"/>
    </row>
    <row r="12287" spans="6:6" x14ac:dyDescent="0.25">
      <c r="F12287"/>
    </row>
    <row r="12288" spans="6:6" x14ac:dyDescent="0.25">
      <c r="F12288"/>
    </row>
    <row r="12289" spans="6:6" x14ac:dyDescent="0.25">
      <c r="F12289"/>
    </row>
    <row r="12290" spans="6:6" x14ac:dyDescent="0.25">
      <c r="F12290"/>
    </row>
    <row r="12291" spans="6:6" x14ac:dyDescent="0.25">
      <c r="F12291"/>
    </row>
    <row r="12292" spans="6:6" x14ac:dyDescent="0.25">
      <c r="F12292"/>
    </row>
    <row r="12293" spans="6:6" x14ac:dyDescent="0.25">
      <c r="F12293"/>
    </row>
    <row r="12294" spans="6:6" x14ac:dyDescent="0.25">
      <c r="F12294"/>
    </row>
    <row r="12295" spans="6:6" x14ac:dyDescent="0.25">
      <c r="F12295"/>
    </row>
    <row r="12296" spans="6:6" x14ac:dyDescent="0.25">
      <c r="F12296"/>
    </row>
    <row r="12297" spans="6:6" x14ac:dyDescent="0.25">
      <c r="F12297"/>
    </row>
    <row r="12298" spans="6:6" x14ac:dyDescent="0.25">
      <c r="F12298"/>
    </row>
    <row r="12299" spans="6:6" x14ac:dyDescent="0.25">
      <c r="F12299"/>
    </row>
    <row r="12300" spans="6:6" x14ac:dyDescent="0.25">
      <c r="F12300"/>
    </row>
    <row r="12301" spans="6:6" x14ac:dyDescent="0.25">
      <c r="F12301"/>
    </row>
    <row r="12302" spans="6:6" x14ac:dyDescent="0.25">
      <c r="F12302"/>
    </row>
    <row r="12303" spans="6:6" x14ac:dyDescent="0.25">
      <c r="F12303"/>
    </row>
    <row r="12304" spans="6:6" x14ac:dyDescent="0.25">
      <c r="F12304"/>
    </row>
    <row r="12305" spans="6:6" x14ac:dyDescent="0.25">
      <c r="F12305"/>
    </row>
    <row r="12306" spans="6:6" x14ac:dyDescent="0.25">
      <c r="F12306"/>
    </row>
    <row r="12307" spans="6:6" x14ac:dyDescent="0.25">
      <c r="F12307"/>
    </row>
    <row r="12308" spans="6:6" x14ac:dyDescent="0.25">
      <c r="F12308"/>
    </row>
    <row r="12309" spans="6:6" x14ac:dyDescent="0.25">
      <c r="F12309"/>
    </row>
    <row r="12310" spans="6:6" x14ac:dyDescent="0.25">
      <c r="F12310"/>
    </row>
    <row r="12311" spans="6:6" x14ac:dyDescent="0.25">
      <c r="F12311"/>
    </row>
    <row r="12312" spans="6:6" x14ac:dyDescent="0.25">
      <c r="F12312"/>
    </row>
    <row r="12313" spans="6:6" x14ac:dyDescent="0.25">
      <c r="F12313"/>
    </row>
    <row r="12314" spans="6:6" x14ac:dyDescent="0.25">
      <c r="F12314"/>
    </row>
    <row r="12315" spans="6:6" x14ac:dyDescent="0.25">
      <c r="F12315"/>
    </row>
    <row r="12316" spans="6:6" x14ac:dyDescent="0.25">
      <c r="F12316"/>
    </row>
    <row r="12317" spans="6:6" x14ac:dyDescent="0.25">
      <c r="F12317"/>
    </row>
    <row r="12318" spans="6:6" x14ac:dyDescent="0.25">
      <c r="F12318"/>
    </row>
    <row r="12319" spans="6:6" x14ac:dyDescent="0.25">
      <c r="F12319"/>
    </row>
    <row r="12320" spans="6:6" x14ac:dyDescent="0.25">
      <c r="F12320"/>
    </row>
    <row r="12321" spans="6:6" x14ac:dyDescent="0.25">
      <c r="F12321"/>
    </row>
    <row r="12322" spans="6:6" x14ac:dyDescent="0.25">
      <c r="F12322"/>
    </row>
    <row r="12323" spans="6:6" x14ac:dyDescent="0.25">
      <c r="F12323"/>
    </row>
    <row r="12324" spans="6:6" x14ac:dyDescent="0.25">
      <c r="F12324"/>
    </row>
    <row r="12325" spans="6:6" x14ac:dyDescent="0.25">
      <c r="F12325"/>
    </row>
    <row r="12326" spans="6:6" x14ac:dyDescent="0.25">
      <c r="F12326"/>
    </row>
    <row r="12327" spans="6:6" x14ac:dyDescent="0.25">
      <c r="F12327"/>
    </row>
    <row r="12328" spans="6:6" x14ac:dyDescent="0.25">
      <c r="F12328"/>
    </row>
    <row r="12329" spans="6:6" x14ac:dyDescent="0.25">
      <c r="F12329"/>
    </row>
    <row r="12330" spans="6:6" x14ac:dyDescent="0.25">
      <c r="F12330"/>
    </row>
    <row r="12331" spans="6:6" x14ac:dyDescent="0.25">
      <c r="F12331"/>
    </row>
    <row r="12332" spans="6:6" x14ac:dyDescent="0.25">
      <c r="F12332"/>
    </row>
    <row r="12333" spans="6:6" x14ac:dyDescent="0.25">
      <c r="F12333"/>
    </row>
    <row r="12334" spans="6:6" x14ac:dyDescent="0.25">
      <c r="F12334"/>
    </row>
    <row r="12335" spans="6:6" x14ac:dyDescent="0.25">
      <c r="F12335"/>
    </row>
    <row r="12336" spans="6:6" x14ac:dyDescent="0.25">
      <c r="F12336"/>
    </row>
    <row r="12337" spans="6:6" x14ac:dyDescent="0.25">
      <c r="F12337"/>
    </row>
    <row r="12338" spans="6:6" x14ac:dyDescent="0.25">
      <c r="F12338"/>
    </row>
    <row r="12339" spans="6:6" x14ac:dyDescent="0.25">
      <c r="F12339"/>
    </row>
    <row r="12340" spans="6:6" x14ac:dyDescent="0.25">
      <c r="F12340"/>
    </row>
    <row r="12341" spans="6:6" x14ac:dyDescent="0.25">
      <c r="F12341"/>
    </row>
    <row r="12342" spans="6:6" x14ac:dyDescent="0.25">
      <c r="F12342"/>
    </row>
    <row r="12343" spans="6:6" x14ac:dyDescent="0.25">
      <c r="F12343"/>
    </row>
    <row r="12344" spans="6:6" x14ac:dyDescent="0.25">
      <c r="F12344"/>
    </row>
    <row r="12345" spans="6:6" x14ac:dyDescent="0.25">
      <c r="F12345"/>
    </row>
    <row r="12346" spans="6:6" x14ac:dyDescent="0.25">
      <c r="F12346"/>
    </row>
    <row r="12347" spans="6:6" x14ac:dyDescent="0.25">
      <c r="F12347"/>
    </row>
    <row r="12348" spans="6:6" x14ac:dyDescent="0.25">
      <c r="F12348"/>
    </row>
    <row r="12349" spans="6:6" x14ac:dyDescent="0.25">
      <c r="F12349"/>
    </row>
    <row r="12350" spans="6:6" x14ac:dyDescent="0.25">
      <c r="F12350"/>
    </row>
    <row r="12351" spans="6:6" x14ac:dyDescent="0.25">
      <c r="F12351"/>
    </row>
    <row r="12352" spans="6:6" x14ac:dyDescent="0.25">
      <c r="F12352"/>
    </row>
    <row r="12353" spans="6:6" x14ac:dyDescent="0.25">
      <c r="F12353"/>
    </row>
    <row r="12354" spans="6:6" x14ac:dyDescent="0.25">
      <c r="F12354"/>
    </row>
    <row r="12355" spans="6:6" x14ac:dyDescent="0.25">
      <c r="F12355"/>
    </row>
    <row r="12356" spans="6:6" x14ac:dyDescent="0.25">
      <c r="F12356"/>
    </row>
    <row r="12357" spans="6:6" x14ac:dyDescent="0.25">
      <c r="F12357"/>
    </row>
    <row r="12358" spans="6:6" x14ac:dyDescent="0.25">
      <c r="F12358"/>
    </row>
    <row r="12359" spans="6:6" x14ac:dyDescent="0.25">
      <c r="F12359"/>
    </row>
    <row r="12360" spans="6:6" x14ac:dyDescent="0.25">
      <c r="F12360"/>
    </row>
    <row r="12361" spans="6:6" x14ac:dyDescent="0.25">
      <c r="F12361"/>
    </row>
    <row r="12362" spans="6:6" x14ac:dyDescent="0.25">
      <c r="F12362"/>
    </row>
    <row r="12363" spans="6:6" x14ac:dyDescent="0.25">
      <c r="F12363"/>
    </row>
    <row r="12364" spans="6:6" x14ac:dyDescent="0.25">
      <c r="F12364"/>
    </row>
    <row r="12365" spans="6:6" x14ac:dyDescent="0.25">
      <c r="F12365"/>
    </row>
    <row r="12366" spans="6:6" x14ac:dyDescent="0.25">
      <c r="F12366"/>
    </row>
    <row r="12367" spans="6:6" x14ac:dyDescent="0.25">
      <c r="F12367"/>
    </row>
    <row r="12368" spans="6:6" x14ac:dyDescent="0.25">
      <c r="F12368"/>
    </row>
    <row r="12369" spans="6:6" x14ac:dyDescent="0.25">
      <c r="F12369"/>
    </row>
    <row r="12370" spans="6:6" x14ac:dyDescent="0.25">
      <c r="F12370"/>
    </row>
    <row r="12371" spans="6:6" x14ac:dyDescent="0.25">
      <c r="F12371"/>
    </row>
    <row r="12372" spans="6:6" x14ac:dyDescent="0.25">
      <c r="F12372"/>
    </row>
    <row r="12373" spans="6:6" x14ac:dyDescent="0.25">
      <c r="F12373"/>
    </row>
    <row r="12374" spans="6:6" x14ac:dyDescent="0.25">
      <c r="F12374"/>
    </row>
    <row r="12375" spans="6:6" x14ac:dyDescent="0.25">
      <c r="F12375"/>
    </row>
    <row r="12376" spans="6:6" x14ac:dyDescent="0.25">
      <c r="F12376"/>
    </row>
    <row r="12377" spans="6:6" x14ac:dyDescent="0.25">
      <c r="F12377"/>
    </row>
    <row r="12378" spans="6:6" x14ac:dyDescent="0.25">
      <c r="F12378"/>
    </row>
    <row r="12379" spans="6:6" x14ac:dyDescent="0.25">
      <c r="F12379"/>
    </row>
    <row r="12380" spans="6:6" x14ac:dyDescent="0.25">
      <c r="F12380"/>
    </row>
    <row r="12381" spans="6:6" x14ac:dyDescent="0.25">
      <c r="F12381"/>
    </row>
    <row r="12382" spans="6:6" x14ac:dyDescent="0.25">
      <c r="F12382"/>
    </row>
    <row r="12383" spans="6:6" x14ac:dyDescent="0.25">
      <c r="F12383"/>
    </row>
    <row r="12384" spans="6:6" x14ac:dyDescent="0.25">
      <c r="F12384"/>
    </row>
    <row r="12385" spans="6:6" x14ac:dyDescent="0.25">
      <c r="F12385"/>
    </row>
    <row r="12386" spans="6:6" x14ac:dyDescent="0.25">
      <c r="F12386"/>
    </row>
    <row r="12387" spans="6:6" x14ac:dyDescent="0.25">
      <c r="F12387"/>
    </row>
    <row r="12388" spans="6:6" x14ac:dyDescent="0.25">
      <c r="F12388"/>
    </row>
    <row r="12389" spans="6:6" x14ac:dyDescent="0.25">
      <c r="F12389"/>
    </row>
    <row r="12390" spans="6:6" x14ac:dyDescent="0.25">
      <c r="F12390"/>
    </row>
    <row r="12391" spans="6:6" x14ac:dyDescent="0.25">
      <c r="F12391"/>
    </row>
    <row r="12392" spans="6:6" x14ac:dyDescent="0.25">
      <c r="F12392"/>
    </row>
    <row r="12393" spans="6:6" x14ac:dyDescent="0.25">
      <c r="F12393"/>
    </row>
    <row r="12394" spans="6:6" x14ac:dyDescent="0.25">
      <c r="F12394"/>
    </row>
    <row r="12395" spans="6:6" x14ac:dyDescent="0.25">
      <c r="F12395"/>
    </row>
    <row r="12396" spans="6:6" x14ac:dyDescent="0.25">
      <c r="F12396"/>
    </row>
    <row r="12397" spans="6:6" x14ac:dyDescent="0.25">
      <c r="F12397"/>
    </row>
    <row r="12398" spans="6:6" x14ac:dyDescent="0.25">
      <c r="F12398"/>
    </row>
    <row r="12399" spans="6:6" x14ac:dyDescent="0.25">
      <c r="F12399"/>
    </row>
    <row r="12400" spans="6:6" x14ac:dyDescent="0.25">
      <c r="F12400"/>
    </row>
    <row r="12401" spans="6:6" x14ac:dyDescent="0.25">
      <c r="F12401"/>
    </row>
    <row r="12402" spans="6:6" x14ac:dyDescent="0.25">
      <c r="F12402"/>
    </row>
    <row r="12403" spans="6:6" x14ac:dyDescent="0.25">
      <c r="F12403"/>
    </row>
    <row r="12404" spans="6:6" x14ac:dyDescent="0.25">
      <c r="F12404"/>
    </row>
    <row r="12405" spans="6:6" x14ac:dyDescent="0.25">
      <c r="F12405"/>
    </row>
    <row r="12406" spans="6:6" x14ac:dyDescent="0.25">
      <c r="F12406"/>
    </row>
    <row r="12407" spans="6:6" x14ac:dyDescent="0.25">
      <c r="F12407"/>
    </row>
    <row r="12408" spans="6:6" x14ac:dyDescent="0.25">
      <c r="F12408"/>
    </row>
    <row r="12409" spans="6:6" x14ac:dyDescent="0.25">
      <c r="F12409"/>
    </row>
    <row r="12410" spans="6:6" x14ac:dyDescent="0.25">
      <c r="F12410"/>
    </row>
    <row r="12411" spans="6:6" x14ac:dyDescent="0.25">
      <c r="F12411"/>
    </row>
    <row r="12412" spans="6:6" x14ac:dyDescent="0.25">
      <c r="F12412"/>
    </row>
    <row r="12413" spans="6:6" x14ac:dyDescent="0.25">
      <c r="F12413"/>
    </row>
    <row r="12414" spans="6:6" x14ac:dyDescent="0.25">
      <c r="F12414"/>
    </row>
    <row r="12415" spans="6:6" x14ac:dyDescent="0.25">
      <c r="F12415"/>
    </row>
    <row r="12416" spans="6:6" x14ac:dyDescent="0.25">
      <c r="F12416"/>
    </row>
    <row r="12417" spans="6:6" x14ac:dyDescent="0.25">
      <c r="F12417"/>
    </row>
    <row r="12418" spans="6:6" x14ac:dyDescent="0.25">
      <c r="F12418"/>
    </row>
    <row r="12419" spans="6:6" x14ac:dyDescent="0.25">
      <c r="F12419"/>
    </row>
    <row r="12420" spans="6:6" x14ac:dyDescent="0.25">
      <c r="F12420"/>
    </row>
    <row r="12421" spans="6:6" x14ac:dyDescent="0.25">
      <c r="F12421"/>
    </row>
    <row r="12422" spans="6:6" x14ac:dyDescent="0.25">
      <c r="F12422"/>
    </row>
    <row r="12423" spans="6:6" x14ac:dyDescent="0.25">
      <c r="F12423"/>
    </row>
    <row r="12424" spans="6:6" x14ac:dyDescent="0.25">
      <c r="F12424"/>
    </row>
    <row r="12425" spans="6:6" x14ac:dyDescent="0.25">
      <c r="F12425"/>
    </row>
    <row r="12426" spans="6:6" x14ac:dyDescent="0.25">
      <c r="F12426"/>
    </row>
    <row r="12427" spans="6:6" x14ac:dyDescent="0.25">
      <c r="F12427"/>
    </row>
    <row r="12428" spans="6:6" x14ac:dyDescent="0.25">
      <c r="F12428"/>
    </row>
    <row r="12429" spans="6:6" x14ac:dyDescent="0.25">
      <c r="F12429"/>
    </row>
    <row r="12430" spans="6:6" x14ac:dyDescent="0.25">
      <c r="F12430"/>
    </row>
    <row r="12431" spans="6:6" x14ac:dyDescent="0.25">
      <c r="F12431"/>
    </row>
    <row r="12432" spans="6:6" x14ac:dyDescent="0.25">
      <c r="F12432"/>
    </row>
    <row r="12433" spans="6:6" x14ac:dyDescent="0.25">
      <c r="F12433"/>
    </row>
    <row r="12434" spans="6:6" x14ac:dyDescent="0.25">
      <c r="F12434"/>
    </row>
    <row r="12435" spans="6:6" x14ac:dyDescent="0.25">
      <c r="F12435"/>
    </row>
    <row r="12436" spans="6:6" x14ac:dyDescent="0.25">
      <c r="F12436"/>
    </row>
    <row r="12437" spans="6:6" x14ac:dyDescent="0.25">
      <c r="F12437"/>
    </row>
    <row r="12438" spans="6:6" x14ac:dyDescent="0.25">
      <c r="F12438"/>
    </row>
    <row r="12439" spans="6:6" x14ac:dyDescent="0.25">
      <c r="F12439"/>
    </row>
    <row r="12440" spans="6:6" x14ac:dyDescent="0.25">
      <c r="F12440"/>
    </row>
    <row r="12441" spans="6:6" x14ac:dyDescent="0.25">
      <c r="F12441"/>
    </row>
    <row r="12442" spans="6:6" x14ac:dyDescent="0.25">
      <c r="F12442"/>
    </row>
    <row r="12443" spans="6:6" x14ac:dyDescent="0.25">
      <c r="F12443"/>
    </row>
    <row r="12444" spans="6:6" x14ac:dyDescent="0.25">
      <c r="F12444"/>
    </row>
    <row r="12445" spans="6:6" x14ac:dyDescent="0.25">
      <c r="F12445"/>
    </row>
    <row r="12446" spans="6:6" x14ac:dyDescent="0.25">
      <c r="F12446"/>
    </row>
    <row r="12447" spans="6:6" x14ac:dyDescent="0.25">
      <c r="F12447"/>
    </row>
    <row r="12448" spans="6:6" x14ac:dyDescent="0.25">
      <c r="F12448"/>
    </row>
    <row r="12449" spans="6:6" x14ac:dyDescent="0.25">
      <c r="F12449"/>
    </row>
    <row r="12450" spans="6:6" x14ac:dyDescent="0.25">
      <c r="F12450"/>
    </row>
    <row r="12451" spans="6:6" x14ac:dyDescent="0.25">
      <c r="F12451"/>
    </row>
    <row r="12452" spans="6:6" x14ac:dyDescent="0.25">
      <c r="F12452"/>
    </row>
    <row r="12453" spans="6:6" x14ac:dyDescent="0.25">
      <c r="F12453"/>
    </row>
    <row r="12454" spans="6:6" x14ac:dyDescent="0.25">
      <c r="F12454"/>
    </row>
    <row r="12455" spans="6:6" x14ac:dyDescent="0.25">
      <c r="F12455"/>
    </row>
    <row r="12456" spans="6:6" x14ac:dyDescent="0.25">
      <c r="F12456"/>
    </row>
    <row r="12457" spans="6:6" x14ac:dyDescent="0.25">
      <c r="F12457"/>
    </row>
    <row r="12458" spans="6:6" x14ac:dyDescent="0.25">
      <c r="F12458"/>
    </row>
    <row r="12459" spans="6:6" x14ac:dyDescent="0.25">
      <c r="F12459"/>
    </row>
    <row r="12460" spans="6:6" x14ac:dyDescent="0.25">
      <c r="F12460"/>
    </row>
    <row r="12461" spans="6:6" x14ac:dyDescent="0.25">
      <c r="F12461"/>
    </row>
    <row r="12462" spans="6:6" x14ac:dyDescent="0.25">
      <c r="F12462"/>
    </row>
    <row r="12463" spans="6:6" x14ac:dyDescent="0.25">
      <c r="F12463"/>
    </row>
    <row r="12464" spans="6:6" x14ac:dyDescent="0.25">
      <c r="F12464"/>
    </row>
    <row r="12465" spans="6:6" x14ac:dyDescent="0.25">
      <c r="F12465"/>
    </row>
    <row r="12466" spans="6:6" x14ac:dyDescent="0.25">
      <c r="F12466"/>
    </row>
    <row r="12467" spans="6:6" x14ac:dyDescent="0.25">
      <c r="F12467"/>
    </row>
    <row r="12468" spans="6:6" x14ac:dyDescent="0.25">
      <c r="F12468"/>
    </row>
    <row r="12469" spans="6:6" x14ac:dyDescent="0.25">
      <c r="F12469"/>
    </row>
    <row r="12470" spans="6:6" x14ac:dyDescent="0.25">
      <c r="F12470"/>
    </row>
    <row r="12471" spans="6:6" x14ac:dyDescent="0.25">
      <c r="F12471"/>
    </row>
    <row r="12472" spans="6:6" x14ac:dyDescent="0.25">
      <c r="F12472"/>
    </row>
    <row r="12473" spans="6:6" x14ac:dyDescent="0.25">
      <c r="F12473"/>
    </row>
    <row r="12474" spans="6:6" x14ac:dyDescent="0.25">
      <c r="F12474"/>
    </row>
    <row r="12475" spans="6:6" x14ac:dyDescent="0.25">
      <c r="F12475"/>
    </row>
    <row r="12476" spans="6:6" x14ac:dyDescent="0.25">
      <c r="F12476"/>
    </row>
    <row r="12477" spans="6:6" x14ac:dyDescent="0.25">
      <c r="F12477"/>
    </row>
    <row r="12478" spans="6:6" x14ac:dyDescent="0.25">
      <c r="F12478"/>
    </row>
    <row r="12479" spans="6:6" x14ac:dyDescent="0.25">
      <c r="F12479"/>
    </row>
    <row r="12480" spans="6:6" x14ac:dyDescent="0.25">
      <c r="F12480"/>
    </row>
    <row r="12481" spans="6:6" x14ac:dyDescent="0.25">
      <c r="F12481"/>
    </row>
    <row r="12482" spans="6:6" x14ac:dyDescent="0.25">
      <c r="F12482"/>
    </row>
    <row r="12483" spans="6:6" x14ac:dyDescent="0.25">
      <c r="F12483"/>
    </row>
    <row r="12484" spans="6:6" x14ac:dyDescent="0.25">
      <c r="F12484"/>
    </row>
    <row r="12485" spans="6:6" x14ac:dyDescent="0.25">
      <c r="F12485"/>
    </row>
    <row r="12486" spans="6:6" x14ac:dyDescent="0.25">
      <c r="F12486"/>
    </row>
    <row r="12487" spans="6:6" x14ac:dyDescent="0.25">
      <c r="F12487"/>
    </row>
    <row r="12488" spans="6:6" x14ac:dyDescent="0.25">
      <c r="F12488"/>
    </row>
    <row r="12489" spans="6:6" x14ac:dyDescent="0.25">
      <c r="F12489"/>
    </row>
    <row r="12490" spans="6:6" x14ac:dyDescent="0.25">
      <c r="F12490"/>
    </row>
    <row r="12491" spans="6:6" x14ac:dyDescent="0.25">
      <c r="F12491"/>
    </row>
    <row r="12492" spans="6:6" x14ac:dyDescent="0.25">
      <c r="F12492"/>
    </row>
    <row r="12493" spans="6:6" x14ac:dyDescent="0.25">
      <c r="F12493"/>
    </row>
    <row r="12494" spans="6:6" x14ac:dyDescent="0.25">
      <c r="F12494"/>
    </row>
    <row r="12495" spans="6:6" x14ac:dyDescent="0.25">
      <c r="F12495"/>
    </row>
    <row r="12496" spans="6:6" x14ac:dyDescent="0.25">
      <c r="F12496"/>
    </row>
    <row r="12497" spans="6:6" x14ac:dyDescent="0.25">
      <c r="F12497"/>
    </row>
    <row r="12498" spans="6:6" x14ac:dyDescent="0.25">
      <c r="F12498"/>
    </row>
    <row r="12499" spans="6:6" x14ac:dyDescent="0.25">
      <c r="F12499"/>
    </row>
    <row r="12500" spans="6:6" x14ac:dyDescent="0.25">
      <c r="F12500"/>
    </row>
    <row r="12501" spans="6:6" x14ac:dyDescent="0.25">
      <c r="F12501"/>
    </row>
    <row r="12502" spans="6:6" x14ac:dyDescent="0.25">
      <c r="F12502"/>
    </row>
    <row r="12503" spans="6:6" x14ac:dyDescent="0.25">
      <c r="F12503"/>
    </row>
    <row r="12504" spans="6:6" x14ac:dyDescent="0.25">
      <c r="F12504"/>
    </row>
    <row r="12505" spans="6:6" x14ac:dyDescent="0.25">
      <c r="F12505"/>
    </row>
    <row r="12506" spans="6:6" x14ac:dyDescent="0.25">
      <c r="F12506"/>
    </row>
    <row r="12507" spans="6:6" x14ac:dyDescent="0.25">
      <c r="F12507"/>
    </row>
    <row r="12508" spans="6:6" x14ac:dyDescent="0.25">
      <c r="F12508"/>
    </row>
    <row r="12509" spans="6:6" x14ac:dyDescent="0.25">
      <c r="F12509"/>
    </row>
    <row r="12510" spans="6:6" x14ac:dyDescent="0.25">
      <c r="F12510"/>
    </row>
    <row r="12511" spans="6:6" x14ac:dyDescent="0.25">
      <c r="F12511"/>
    </row>
    <row r="12512" spans="6:6" x14ac:dyDescent="0.25">
      <c r="F12512"/>
    </row>
    <row r="12513" spans="6:6" x14ac:dyDescent="0.25">
      <c r="F12513"/>
    </row>
    <row r="12514" spans="6:6" x14ac:dyDescent="0.25">
      <c r="F12514"/>
    </row>
    <row r="12515" spans="6:6" x14ac:dyDescent="0.25">
      <c r="F12515"/>
    </row>
    <row r="12516" spans="6:6" x14ac:dyDescent="0.25">
      <c r="F12516"/>
    </row>
    <row r="12517" spans="6:6" x14ac:dyDescent="0.25">
      <c r="F12517"/>
    </row>
    <row r="12518" spans="6:6" x14ac:dyDescent="0.25">
      <c r="F12518"/>
    </row>
    <row r="12519" spans="6:6" x14ac:dyDescent="0.25">
      <c r="F12519"/>
    </row>
    <row r="12520" spans="6:6" x14ac:dyDescent="0.25">
      <c r="F12520"/>
    </row>
    <row r="12521" spans="6:6" x14ac:dyDescent="0.25">
      <c r="F12521"/>
    </row>
    <row r="12522" spans="6:6" x14ac:dyDescent="0.25">
      <c r="F12522"/>
    </row>
    <row r="12523" spans="6:6" x14ac:dyDescent="0.25">
      <c r="F12523"/>
    </row>
    <row r="12524" spans="6:6" x14ac:dyDescent="0.25">
      <c r="F12524"/>
    </row>
    <row r="12525" spans="6:6" x14ac:dyDescent="0.25">
      <c r="F12525"/>
    </row>
    <row r="12526" spans="6:6" x14ac:dyDescent="0.25">
      <c r="F12526"/>
    </row>
    <row r="12527" spans="6:6" x14ac:dyDescent="0.25">
      <c r="F12527"/>
    </row>
    <row r="12528" spans="6:6" x14ac:dyDescent="0.25">
      <c r="F12528"/>
    </row>
    <row r="12529" spans="6:6" x14ac:dyDescent="0.25">
      <c r="F12529"/>
    </row>
    <row r="12530" spans="6:6" x14ac:dyDescent="0.25">
      <c r="F12530"/>
    </row>
    <row r="12531" spans="6:6" x14ac:dyDescent="0.25">
      <c r="F12531"/>
    </row>
    <row r="12532" spans="6:6" x14ac:dyDescent="0.25">
      <c r="F12532"/>
    </row>
    <row r="12533" spans="6:6" x14ac:dyDescent="0.25">
      <c r="F12533"/>
    </row>
    <row r="12534" spans="6:6" x14ac:dyDescent="0.25">
      <c r="F12534"/>
    </row>
    <row r="12535" spans="6:6" x14ac:dyDescent="0.25">
      <c r="F12535"/>
    </row>
    <row r="12536" spans="6:6" x14ac:dyDescent="0.25">
      <c r="F12536"/>
    </row>
    <row r="12537" spans="6:6" x14ac:dyDescent="0.25">
      <c r="F12537"/>
    </row>
    <row r="12538" spans="6:6" x14ac:dyDescent="0.25">
      <c r="F12538"/>
    </row>
    <row r="12539" spans="6:6" x14ac:dyDescent="0.25">
      <c r="F12539"/>
    </row>
    <row r="12540" spans="6:6" x14ac:dyDescent="0.25">
      <c r="F12540"/>
    </row>
    <row r="12541" spans="6:6" x14ac:dyDescent="0.25">
      <c r="F12541"/>
    </row>
    <row r="12542" spans="6:6" x14ac:dyDescent="0.25">
      <c r="F12542"/>
    </row>
    <row r="12543" spans="6:6" x14ac:dyDescent="0.25">
      <c r="F12543"/>
    </row>
    <row r="12544" spans="6:6" x14ac:dyDescent="0.25">
      <c r="F12544"/>
    </row>
    <row r="12545" spans="6:6" x14ac:dyDescent="0.25">
      <c r="F12545"/>
    </row>
    <row r="12546" spans="6:6" x14ac:dyDescent="0.25">
      <c r="F12546"/>
    </row>
    <row r="12547" spans="6:6" x14ac:dyDescent="0.25">
      <c r="F12547"/>
    </row>
    <row r="12548" spans="6:6" x14ac:dyDescent="0.25">
      <c r="F12548"/>
    </row>
    <row r="12549" spans="6:6" x14ac:dyDescent="0.25">
      <c r="F12549"/>
    </row>
    <row r="12550" spans="6:6" x14ac:dyDescent="0.25">
      <c r="F12550"/>
    </row>
    <row r="12551" spans="6:6" x14ac:dyDescent="0.25">
      <c r="F12551"/>
    </row>
    <row r="12552" spans="6:6" x14ac:dyDescent="0.25">
      <c r="F12552"/>
    </row>
    <row r="12553" spans="6:6" x14ac:dyDescent="0.25">
      <c r="F12553"/>
    </row>
    <row r="12554" spans="6:6" x14ac:dyDescent="0.25">
      <c r="F12554"/>
    </row>
    <row r="12555" spans="6:6" x14ac:dyDescent="0.25">
      <c r="F12555"/>
    </row>
    <row r="12556" spans="6:6" x14ac:dyDescent="0.25">
      <c r="F12556"/>
    </row>
    <row r="12557" spans="6:6" x14ac:dyDescent="0.25">
      <c r="F12557"/>
    </row>
    <row r="12558" spans="6:6" x14ac:dyDescent="0.25">
      <c r="F12558"/>
    </row>
    <row r="12559" spans="6:6" x14ac:dyDescent="0.25">
      <c r="F12559"/>
    </row>
    <row r="12560" spans="6:6" x14ac:dyDescent="0.25">
      <c r="F12560"/>
    </row>
    <row r="12561" spans="6:6" x14ac:dyDescent="0.25">
      <c r="F12561"/>
    </row>
    <row r="12562" spans="6:6" x14ac:dyDescent="0.25">
      <c r="F12562"/>
    </row>
    <row r="12563" spans="6:6" x14ac:dyDescent="0.25">
      <c r="F12563"/>
    </row>
    <row r="12564" spans="6:6" x14ac:dyDescent="0.25">
      <c r="F12564"/>
    </row>
    <row r="12565" spans="6:6" x14ac:dyDescent="0.25">
      <c r="F12565"/>
    </row>
    <row r="12566" spans="6:6" x14ac:dyDescent="0.25">
      <c r="F12566"/>
    </row>
    <row r="12567" spans="6:6" x14ac:dyDescent="0.25">
      <c r="F12567"/>
    </row>
    <row r="12568" spans="6:6" x14ac:dyDescent="0.25">
      <c r="F12568"/>
    </row>
    <row r="12569" spans="6:6" x14ac:dyDescent="0.25">
      <c r="F12569"/>
    </row>
    <row r="12570" spans="6:6" x14ac:dyDescent="0.25">
      <c r="F12570"/>
    </row>
    <row r="12571" spans="6:6" x14ac:dyDescent="0.25">
      <c r="F12571"/>
    </row>
    <row r="12572" spans="6:6" x14ac:dyDescent="0.25">
      <c r="F12572"/>
    </row>
    <row r="12573" spans="6:6" x14ac:dyDescent="0.25">
      <c r="F12573"/>
    </row>
    <row r="12574" spans="6:6" x14ac:dyDescent="0.25">
      <c r="F12574"/>
    </row>
    <row r="12575" spans="6:6" x14ac:dyDescent="0.25">
      <c r="F12575"/>
    </row>
    <row r="12576" spans="6:6" x14ac:dyDescent="0.25">
      <c r="F12576"/>
    </row>
    <row r="12577" spans="6:6" x14ac:dyDescent="0.25">
      <c r="F12577"/>
    </row>
    <row r="12578" spans="6:6" x14ac:dyDescent="0.25">
      <c r="F12578"/>
    </row>
    <row r="12579" spans="6:6" x14ac:dyDescent="0.25">
      <c r="F12579"/>
    </row>
    <row r="12580" spans="6:6" x14ac:dyDescent="0.25">
      <c r="F12580"/>
    </row>
    <row r="12581" spans="6:6" x14ac:dyDescent="0.25">
      <c r="F12581"/>
    </row>
    <row r="12582" spans="6:6" x14ac:dyDescent="0.25">
      <c r="F12582"/>
    </row>
    <row r="12583" spans="6:6" x14ac:dyDescent="0.25">
      <c r="F12583"/>
    </row>
    <row r="12584" spans="6:6" x14ac:dyDescent="0.25">
      <c r="F12584"/>
    </row>
    <row r="12585" spans="6:6" x14ac:dyDescent="0.25">
      <c r="F12585"/>
    </row>
    <row r="12586" spans="6:6" x14ac:dyDescent="0.25">
      <c r="F12586"/>
    </row>
    <row r="12587" spans="6:6" x14ac:dyDescent="0.25">
      <c r="F12587"/>
    </row>
    <row r="12588" spans="6:6" x14ac:dyDescent="0.25">
      <c r="F12588"/>
    </row>
    <row r="12589" spans="6:6" x14ac:dyDescent="0.25">
      <c r="F12589"/>
    </row>
    <row r="12590" spans="6:6" x14ac:dyDescent="0.25">
      <c r="F12590"/>
    </row>
    <row r="12591" spans="6:6" x14ac:dyDescent="0.25">
      <c r="F12591"/>
    </row>
    <row r="12592" spans="6:6" x14ac:dyDescent="0.25">
      <c r="F12592"/>
    </row>
    <row r="12593" spans="6:6" x14ac:dyDescent="0.25">
      <c r="F12593"/>
    </row>
    <row r="12594" spans="6:6" x14ac:dyDescent="0.25">
      <c r="F12594"/>
    </row>
    <row r="12595" spans="6:6" x14ac:dyDescent="0.25">
      <c r="F12595"/>
    </row>
    <row r="12596" spans="6:6" x14ac:dyDescent="0.25">
      <c r="F12596"/>
    </row>
    <row r="12597" spans="6:6" x14ac:dyDescent="0.25">
      <c r="F12597"/>
    </row>
    <row r="12598" spans="6:6" x14ac:dyDescent="0.25">
      <c r="F12598"/>
    </row>
    <row r="12599" spans="6:6" x14ac:dyDescent="0.25">
      <c r="F12599"/>
    </row>
    <row r="12600" spans="6:6" x14ac:dyDescent="0.25">
      <c r="F12600"/>
    </row>
    <row r="12601" spans="6:6" x14ac:dyDescent="0.25">
      <c r="F12601"/>
    </row>
    <row r="12602" spans="6:6" x14ac:dyDescent="0.25">
      <c r="F12602"/>
    </row>
    <row r="12603" spans="6:6" x14ac:dyDescent="0.25">
      <c r="F12603"/>
    </row>
    <row r="12604" spans="6:6" x14ac:dyDescent="0.25">
      <c r="F12604"/>
    </row>
    <row r="12605" spans="6:6" x14ac:dyDescent="0.25">
      <c r="F12605"/>
    </row>
    <row r="12606" spans="6:6" x14ac:dyDescent="0.25">
      <c r="F12606"/>
    </row>
    <row r="12607" spans="6:6" x14ac:dyDescent="0.25">
      <c r="F12607"/>
    </row>
    <row r="12608" spans="6:6" x14ac:dyDescent="0.25">
      <c r="F12608"/>
    </row>
    <row r="12609" spans="6:6" x14ac:dyDescent="0.25">
      <c r="F12609"/>
    </row>
    <row r="12610" spans="6:6" x14ac:dyDescent="0.25">
      <c r="F12610"/>
    </row>
    <row r="12611" spans="6:6" x14ac:dyDescent="0.25">
      <c r="F12611"/>
    </row>
    <row r="12612" spans="6:6" x14ac:dyDescent="0.25">
      <c r="F12612"/>
    </row>
    <row r="12613" spans="6:6" x14ac:dyDescent="0.25">
      <c r="F12613"/>
    </row>
    <row r="12614" spans="6:6" x14ac:dyDescent="0.25">
      <c r="F12614"/>
    </row>
    <row r="12615" spans="6:6" x14ac:dyDescent="0.25">
      <c r="F12615"/>
    </row>
    <row r="12616" spans="6:6" x14ac:dyDescent="0.25">
      <c r="F12616"/>
    </row>
    <row r="12617" spans="6:6" x14ac:dyDescent="0.25">
      <c r="F12617"/>
    </row>
    <row r="12618" spans="6:6" x14ac:dyDescent="0.25">
      <c r="F12618"/>
    </row>
    <row r="12619" spans="6:6" x14ac:dyDescent="0.25">
      <c r="F12619"/>
    </row>
    <row r="12620" spans="6:6" x14ac:dyDescent="0.25">
      <c r="F12620"/>
    </row>
    <row r="12621" spans="6:6" x14ac:dyDescent="0.25">
      <c r="F12621"/>
    </row>
    <row r="12622" spans="6:6" x14ac:dyDescent="0.25">
      <c r="F12622"/>
    </row>
    <row r="12623" spans="6:6" x14ac:dyDescent="0.25">
      <c r="F12623"/>
    </row>
    <row r="12624" spans="6:6" x14ac:dyDescent="0.25">
      <c r="F12624"/>
    </row>
    <row r="12625" spans="6:6" x14ac:dyDescent="0.25">
      <c r="F12625"/>
    </row>
    <row r="12626" spans="6:6" x14ac:dyDescent="0.25">
      <c r="F12626"/>
    </row>
    <row r="12627" spans="6:6" x14ac:dyDescent="0.25">
      <c r="F12627"/>
    </row>
    <row r="12628" spans="6:6" x14ac:dyDescent="0.25">
      <c r="F12628"/>
    </row>
    <row r="12629" spans="6:6" x14ac:dyDescent="0.25">
      <c r="F12629"/>
    </row>
    <row r="12630" spans="6:6" x14ac:dyDescent="0.25">
      <c r="F12630"/>
    </row>
    <row r="12631" spans="6:6" x14ac:dyDescent="0.25">
      <c r="F12631"/>
    </row>
    <row r="12632" spans="6:6" x14ac:dyDescent="0.25">
      <c r="F12632"/>
    </row>
    <row r="12633" spans="6:6" x14ac:dyDescent="0.25">
      <c r="F12633"/>
    </row>
    <row r="12634" spans="6:6" x14ac:dyDescent="0.25">
      <c r="F12634"/>
    </row>
    <row r="12635" spans="6:6" x14ac:dyDescent="0.25">
      <c r="F12635"/>
    </row>
    <row r="12636" spans="6:6" x14ac:dyDescent="0.25">
      <c r="F12636"/>
    </row>
    <row r="12637" spans="6:6" x14ac:dyDescent="0.25">
      <c r="F12637"/>
    </row>
    <row r="12638" spans="6:6" x14ac:dyDescent="0.25">
      <c r="F12638"/>
    </row>
    <row r="12639" spans="6:6" x14ac:dyDescent="0.25">
      <c r="F12639"/>
    </row>
    <row r="12640" spans="6:6" x14ac:dyDescent="0.25">
      <c r="F12640"/>
    </row>
    <row r="12641" spans="6:6" x14ac:dyDescent="0.25">
      <c r="F12641"/>
    </row>
    <row r="12642" spans="6:6" x14ac:dyDescent="0.25">
      <c r="F12642"/>
    </row>
    <row r="12643" spans="6:6" x14ac:dyDescent="0.25">
      <c r="F12643"/>
    </row>
    <row r="12644" spans="6:6" x14ac:dyDescent="0.25">
      <c r="F12644"/>
    </row>
    <row r="12645" spans="6:6" x14ac:dyDescent="0.25">
      <c r="F12645"/>
    </row>
    <row r="12646" spans="6:6" x14ac:dyDescent="0.25">
      <c r="F12646"/>
    </row>
    <row r="12647" spans="6:6" x14ac:dyDescent="0.25">
      <c r="F12647"/>
    </row>
    <row r="12648" spans="6:6" x14ac:dyDescent="0.25">
      <c r="F12648"/>
    </row>
    <row r="12649" spans="6:6" x14ac:dyDescent="0.25">
      <c r="F12649"/>
    </row>
    <row r="12650" spans="6:6" x14ac:dyDescent="0.25">
      <c r="F12650"/>
    </row>
    <row r="12651" spans="6:6" x14ac:dyDescent="0.25">
      <c r="F12651"/>
    </row>
    <row r="12652" spans="6:6" x14ac:dyDescent="0.25">
      <c r="F12652"/>
    </row>
    <row r="12653" spans="6:6" x14ac:dyDescent="0.25">
      <c r="F12653"/>
    </row>
    <row r="12654" spans="6:6" x14ac:dyDescent="0.25">
      <c r="F12654"/>
    </row>
    <row r="12655" spans="6:6" x14ac:dyDescent="0.25">
      <c r="F12655"/>
    </row>
    <row r="12656" spans="6:6" x14ac:dyDescent="0.25">
      <c r="F12656"/>
    </row>
    <row r="12657" spans="6:6" x14ac:dyDescent="0.25">
      <c r="F12657"/>
    </row>
    <row r="12658" spans="6:6" x14ac:dyDescent="0.25">
      <c r="F12658"/>
    </row>
    <row r="12659" spans="6:6" x14ac:dyDescent="0.25">
      <c r="F12659"/>
    </row>
    <row r="12660" spans="6:6" x14ac:dyDescent="0.25">
      <c r="F12660"/>
    </row>
    <row r="12661" spans="6:6" x14ac:dyDescent="0.25">
      <c r="F12661"/>
    </row>
    <row r="12662" spans="6:6" x14ac:dyDescent="0.25">
      <c r="F12662"/>
    </row>
    <row r="12663" spans="6:6" x14ac:dyDescent="0.25">
      <c r="F12663"/>
    </row>
    <row r="12664" spans="6:6" x14ac:dyDescent="0.25">
      <c r="F12664"/>
    </row>
    <row r="12665" spans="6:6" x14ac:dyDescent="0.25">
      <c r="F12665"/>
    </row>
    <row r="12666" spans="6:6" x14ac:dyDescent="0.25">
      <c r="F12666"/>
    </row>
    <row r="12667" spans="6:6" x14ac:dyDescent="0.25">
      <c r="F12667"/>
    </row>
    <row r="12668" spans="6:6" x14ac:dyDescent="0.25">
      <c r="F12668"/>
    </row>
    <row r="12669" spans="6:6" x14ac:dyDescent="0.25">
      <c r="F12669"/>
    </row>
    <row r="12670" spans="6:6" x14ac:dyDescent="0.25">
      <c r="F12670"/>
    </row>
    <row r="12671" spans="6:6" x14ac:dyDescent="0.25">
      <c r="F12671"/>
    </row>
    <row r="12672" spans="6:6" x14ac:dyDescent="0.25">
      <c r="F12672"/>
    </row>
    <row r="12673" spans="6:6" x14ac:dyDescent="0.25">
      <c r="F12673"/>
    </row>
    <row r="12674" spans="6:6" x14ac:dyDescent="0.25">
      <c r="F12674"/>
    </row>
    <row r="12675" spans="6:6" x14ac:dyDescent="0.25">
      <c r="F12675"/>
    </row>
    <row r="12676" spans="6:6" x14ac:dyDescent="0.25">
      <c r="F12676"/>
    </row>
    <row r="12677" spans="6:6" x14ac:dyDescent="0.25">
      <c r="F12677"/>
    </row>
    <row r="12678" spans="6:6" x14ac:dyDescent="0.25">
      <c r="F12678"/>
    </row>
    <row r="12679" spans="6:6" x14ac:dyDescent="0.25">
      <c r="F12679"/>
    </row>
    <row r="12680" spans="6:6" x14ac:dyDescent="0.25">
      <c r="F12680"/>
    </row>
    <row r="12681" spans="6:6" x14ac:dyDescent="0.25">
      <c r="F12681"/>
    </row>
    <row r="12682" spans="6:6" x14ac:dyDescent="0.25">
      <c r="F12682"/>
    </row>
    <row r="12683" spans="6:6" x14ac:dyDescent="0.25">
      <c r="F12683"/>
    </row>
    <row r="12684" spans="6:6" x14ac:dyDescent="0.25">
      <c r="F12684"/>
    </row>
    <row r="12685" spans="6:6" x14ac:dyDescent="0.25">
      <c r="F12685"/>
    </row>
    <row r="12686" spans="6:6" x14ac:dyDescent="0.25">
      <c r="F12686"/>
    </row>
    <row r="12687" spans="6:6" x14ac:dyDescent="0.25">
      <c r="F12687"/>
    </row>
    <row r="12688" spans="6:6" x14ac:dyDescent="0.25">
      <c r="F12688"/>
    </row>
    <row r="12689" spans="6:6" x14ac:dyDescent="0.25">
      <c r="F12689"/>
    </row>
    <row r="12690" spans="6:6" x14ac:dyDescent="0.25">
      <c r="F12690"/>
    </row>
    <row r="12691" spans="6:6" x14ac:dyDescent="0.25">
      <c r="F12691"/>
    </row>
    <row r="12692" spans="6:6" x14ac:dyDescent="0.25">
      <c r="F12692"/>
    </row>
    <row r="12693" spans="6:6" x14ac:dyDescent="0.25">
      <c r="F12693"/>
    </row>
    <row r="12694" spans="6:6" x14ac:dyDescent="0.25">
      <c r="F12694"/>
    </row>
    <row r="12695" spans="6:6" x14ac:dyDescent="0.25">
      <c r="F12695"/>
    </row>
    <row r="12696" spans="6:6" x14ac:dyDescent="0.25">
      <c r="F12696"/>
    </row>
    <row r="12697" spans="6:6" x14ac:dyDescent="0.25">
      <c r="F12697"/>
    </row>
    <row r="12698" spans="6:6" x14ac:dyDescent="0.25">
      <c r="F12698"/>
    </row>
    <row r="12699" spans="6:6" x14ac:dyDescent="0.25">
      <c r="F12699"/>
    </row>
    <row r="12700" spans="6:6" x14ac:dyDescent="0.25">
      <c r="F12700"/>
    </row>
    <row r="12701" spans="6:6" x14ac:dyDescent="0.25">
      <c r="F12701"/>
    </row>
    <row r="12702" spans="6:6" x14ac:dyDescent="0.25">
      <c r="F12702"/>
    </row>
    <row r="12703" spans="6:6" x14ac:dyDescent="0.25">
      <c r="F12703"/>
    </row>
    <row r="12704" spans="6:6" x14ac:dyDescent="0.25">
      <c r="F12704"/>
    </row>
    <row r="12705" spans="6:6" x14ac:dyDescent="0.25">
      <c r="F12705"/>
    </row>
    <row r="12706" spans="6:6" x14ac:dyDescent="0.25">
      <c r="F12706"/>
    </row>
    <row r="12707" spans="6:6" x14ac:dyDescent="0.25">
      <c r="F12707"/>
    </row>
    <row r="12708" spans="6:6" x14ac:dyDescent="0.25">
      <c r="F12708"/>
    </row>
    <row r="12709" spans="6:6" x14ac:dyDescent="0.25">
      <c r="F12709"/>
    </row>
    <row r="12710" spans="6:6" x14ac:dyDescent="0.25">
      <c r="F12710"/>
    </row>
    <row r="12711" spans="6:6" x14ac:dyDescent="0.25">
      <c r="F12711"/>
    </row>
    <row r="12712" spans="6:6" x14ac:dyDescent="0.25">
      <c r="F12712"/>
    </row>
    <row r="12713" spans="6:6" x14ac:dyDescent="0.25">
      <c r="F12713"/>
    </row>
    <row r="12714" spans="6:6" x14ac:dyDescent="0.25">
      <c r="F12714"/>
    </row>
    <row r="12715" spans="6:6" x14ac:dyDescent="0.25">
      <c r="F12715"/>
    </row>
    <row r="12716" spans="6:6" x14ac:dyDescent="0.25">
      <c r="F12716"/>
    </row>
    <row r="12717" spans="6:6" x14ac:dyDescent="0.25">
      <c r="F12717"/>
    </row>
    <row r="12718" spans="6:6" x14ac:dyDescent="0.25">
      <c r="F12718"/>
    </row>
    <row r="12719" spans="6:6" x14ac:dyDescent="0.25">
      <c r="F12719"/>
    </row>
    <row r="12720" spans="6:6" x14ac:dyDescent="0.25">
      <c r="F12720"/>
    </row>
    <row r="12721" spans="6:6" x14ac:dyDescent="0.25">
      <c r="F12721"/>
    </row>
    <row r="12722" spans="6:6" x14ac:dyDescent="0.25">
      <c r="F12722"/>
    </row>
    <row r="12723" spans="6:6" x14ac:dyDescent="0.25">
      <c r="F12723"/>
    </row>
    <row r="12724" spans="6:6" x14ac:dyDescent="0.25">
      <c r="F12724"/>
    </row>
    <row r="12725" spans="6:6" x14ac:dyDescent="0.25">
      <c r="F12725"/>
    </row>
    <row r="12726" spans="6:6" x14ac:dyDescent="0.25">
      <c r="F12726"/>
    </row>
    <row r="12727" spans="6:6" x14ac:dyDescent="0.25">
      <c r="F12727"/>
    </row>
    <row r="12728" spans="6:6" x14ac:dyDescent="0.25">
      <c r="F12728"/>
    </row>
    <row r="12729" spans="6:6" x14ac:dyDescent="0.25">
      <c r="F12729"/>
    </row>
    <row r="12730" spans="6:6" x14ac:dyDescent="0.25">
      <c r="F12730"/>
    </row>
    <row r="12731" spans="6:6" x14ac:dyDescent="0.25">
      <c r="F12731"/>
    </row>
    <row r="12732" spans="6:6" x14ac:dyDescent="0.25">
      <c r="F12732"/>
    </row>
    <row r="12733" spans="6:6" x14ac:dyDescent="0.25">
      <c r="F12733"/>
    </row>
    <row r="12734" spans="6:6" x14ac:dyDescent="0.25">
      <c r="F12734"/>
    </row>
    <row r="12735" spans="6:6" x14ac:dyDescent="0.25">
      <c r="F12735"/>
    </row>
    <row r="12736" spans="6:6" x14ac:dyDescent="0.25">
      <c r="F12736"/>
    </row>
    <row r="12737" spans="6:6" x14ac:dyDescent="0.25">
      <c r="F12737"/>
    </row>
    <row r="12738" spans="6:6" x14ac:dyDescent="0.25">
      <c r="F12738"/>
    </row>
    <row r="12739" spans="6:6" x14ac:dyDescent="0.25">
      <c r="F12739"/>
    </row>
    <row r="12740" spans="6:6" x14ac:dyDescent="0.25">
      <c r="F12740"/>
    </row>
    <row r="12741" spans="6:6" x14ac:dyDescent="0.25">
      <c r="F12741"/>
    </row>
    <row r="12742" spans="6:6" x14ac:dyDescent="0.25">
      <c r="F12742"/>
    </row>
    <row r="12743" spans="6:6" x14ac:dyDescent="0.25">
      <c r="F12743"/>
    </row>
    <row r="12744" spans="6:6" x14ac:dyDescent="0.25">
      <c r="F12744"/>
    </row>
    <row r="12745" spans="6:6" x14ac:dyDescent="0.25">
      <c r="F12745"/>
    </row>
    <row r="12746" spans="6:6" x14ac:dyDescent="0.25">
      <c r="F12746"/>
    </row>
    <row r="12747" spans="6:6" x14ac:dyDescent="0.25">
      <c r="F12747"/>
    </row>
    <row r="12748" spans="6:6" x14ac:dyDescent="0.25">
      <c r="F12748"/>
    </row>
    <row r="12749" spans="6:6" x14ac:dyDescent="0.25">
      <c r="F12749"/>
    </row>
    <row r="12750" spans="6:6" x14ac:dyDescent="0.25">
      <c r="F12750"/>
    </row>
    <row r="12751" spans="6:6" x14ac:dyDescent="0.25">
      <c r="F12751"/>
    </row>
    <row r="12752" spans="6:6" x14ac:dyDescent="0.25">
      <c r="F12752"/>
    </row>
    <row r="12753" spans="6:6" x14ac:dyDescent="0.25">
      <c r="F12753"/>
    </row>
    <row r="12754" spans="6:6" x14ac:dyDescent="0.25">
      <c r="F12754"/>
    </row>
    <row r="12755" spans="6:6" x14ac:dyDescent="0.25">
      <c r="F12755"/>
    </row>
    <row r="12756" spans="6:6" x14ac:dyDescent="0.25">
      <c r="F12756"/>
    </row>
    <row r="12757" spans="6:6" x14ac:dyDescent="0.25">
      <c r="F12757"/>
    </row>
    <row r="12758" spans="6:6" x14ac:dyDescent="0.25">
      <c r="F12758"/>
    </row>
    <row r="12759" spans="6:6" x14ac:dyDescent="0.25">
      <c r="F12759"/>
    </row>
    <row r="12760" spans="6:6" x14ac:dyDescent="0.25">
      <c r="F12760"/>
    </row>
    <row r="12761" spans="6:6" x14ac:dyDescent="0.25">
      <c r="F12761"/>
    </row>
    <row r="12762" spans="6:6" x14ac:dyDescent="0.25">
      <c r="F12762"/>
    </row>
    <row r="12763" spans="6:6" x14ac:dyDescent="0.25">
      <c r="F12763"/>
    </row>
    <row r="12764" spans="6:6" x14ac:dyDescent="0.25">
      <c r="F12764"/>
    </row>
    <row r="12765" spans="6:6" x14ac:dyDescent="0.25">
      <c r="F12765"/>
    </row>
    <row r="12766" spans="6:6" x14ac:dyDescent="0.25">
      <c r="F12766"/>
    </row>
    <row r="12767" spans="6:6" x14ac:dyDescent="0.25">
      <c r="F12767"/>
    </row>
    <row r="12768" spans="6:6" x14ac:dyDescent="0.25">
      <c r="F12768"/>
    </row>
    <row r="12769" spans="6:6" x14ac:dyDescent="0.25">
      <c r="F12769"/>
    </row>
    <row r="12770" spans="6:6" x14ac:dyDescent="0.25">
      <c r="F12770"/>
    </row>
    <row r="12771" spans="6:6" x14ac:dyDescent="0.25">
      <c r="F12771"/>
    </row>
    <row r="12772" spans="6:6" x14ac:dyDescent="0.25">
      <c r="F12772"/>
    </row>
    <row r="12773" spans="6:6" x14ac:dyDescent="0.25">
      <c r="F12773"/>
    </row>
    <row r="12774" spans="6:6" x14ac:dyDescent="0.25">
      <c r="F12774"/>
    </row>
    <row r="12775" spans="6:6" x14ac:dyDescent="0.25">
      <c r="F12775"/>
    </row>
    <row r="12776" spans="6:6" x14ac:dyDescent="0.25">
      <c r="F12776"/>
    </row>
    <row r="12777" spans="6:6" x14ac:dyDescent="0.25">
      <c r="F12777"/>
    </row>
    <row r="12778" spans="6:6" x14ac:dyDescent="0.25">
      <c r="F12778"/>
    </row>
    <row r="12779" spans="6:6" x14ac:dyDescent="0.25">
      <c r="F12779"/>
    </row>
    <row r="12780" spans="6:6" x14ac:dyDescent="0.25">
      <c r="F12780"/>
    </row>
    <row r="12781" spans="6:6" x14ac:dyDescent="0.25">
      <c r="F12781"/>
    </row>
    <row r="12782" spans="6:6" x14ac:dyDescent="0.25">
      <c r="F12782"/>
    </row>
    <row r="12783" spans="6:6" x14ac:dyDescent="0.25">
      <c r="F12783"/>
    </row>
    <row r="12784" spans="6:6" x14ac:dyDescent="0.25">
      <c r="F12784"/>
    </row>
    <row r="12785" spans="6:6" x14ac:dyDescent="0.25">
      <c r="F12785"/>
    </row>
    <row r="12786" spans="6:6" x14ac:dyDescent="0.25">
      <c r="F12786"/>
    </row>
    <row r="12787" spans="6:6" x14ac:dyDescent="0.25">
      <c r="F12787"/>
    </row>
    <row r="12788" spans="6:6" x14ac:dyDescent="0.25">
      <c r="F12788"/>
    </row>
    <row r="12789" spans="6:6" x14ac:dyDescent="0.25">
      <c r="F12789"/>
    </row>
    <row r="12790" spans="6:6" x14ac:dyDescent="0.25">
      <c r="F12790"/>
    </row>
    <row r="12791" spans="6:6" x14ac:dyDescent="0.25">
      <c r="F12791"/>
    </row>
    <row r="12792" spans="6:6" x14ac:dyDescent="0.25">
      <c r="F12792"/>
    </row>
    <row r="12793" spans="6:6" x14ac:dyDescent="0.25">
      <c r="F12793"/>
    </row>
    <row r="12794" spans="6:6" x14ac:dyDescent="0.25">
      <c r="F12794"/>
    </row>
    <row r="12795" spans="6:6" x14ac:dyDescent="0.25">
      <c r="F12795"/>
    </row>
    <row r="12796" spans="6:6" x14ac:dyDescent="0.25">
      <c r="F12796"/>
    </row>
    <row r="12797" spans="6:6" x14ac:dyDescent="0.25">
      <c r="F12797"/>
    </row>
    <row r="12798" spans="6:6" x14ac:dyDescent="0.25">
      <c r="F12798"/>
    </row>
    <row r="12799" spans="6:6" x14ac:dyDescent="0.25">
      <c r="F12799"/>
    </row>
    <row r="12800" spans="6:6" x14ac:dyDescent="0.25">
      <c r="F12800"/>
    </row>
    <row r="12801" spans="6:6" x14ac:dyDescent="0.25">
      <c r="F12801"/>
    </row>
    <row r="12802" spans="6:6" x14ac:dyDescent="0.25">
      <c r="F12802"/>
    </row>
    <row r="12803" spans="6:6" x14ac:dyDescent="0.25">
      <c r="F12803"/>
    </row>
    <row r="12804" spans="6:6" x14ac:dyDescent="0.25">
      <c r="F12804"/>
    </row>
    <row r="12805" spans="6:6" x14ac:dyDescent="0.25">
      <c r="F12805"/>
    </row>
    <row r="12806" spans="6:6" x14ac:dyDescent="0.25">
      <c r="F12806"/>
    </row>
    <row r="12807" spans="6:6" x14ac:dyDescent="0.25">
      <c r="F12807"/>
    </row>
    <row r="12808" spans="6:6" x14ac:dyDescent="0.25">
      <c r="F12808"/>
    </row>
    <row r="12809" spans="6:6" x14ac:dyDescent="0.25">
      <c r="F12809"/>
    </row>
    <row r="12810" spans="6:6" x14ac:dyDescent="0.25">
      <c r="F12810"/>
    </row>
    <row r="12811" spans="6:6" x14ac:dyDescent="0.25">
      <c r="F12811"/>
    </row>
    <row r="12812" spans="6:6" x14ac:dyDescent="0.25">
      <c r="F12812"/>
    </row>
    <row r="12813" spans="6:6" x14ac:dyDescent="0.25">
      <c r="F12813"/>
    </row>
    <row r="12814" spans="6:6" x14ac:dyDescent="0.25">
      <c r="F12814"/>
    </row>
    <row r="12815" spans="6:6" x14ac:dyDescent="0.25">
      <c r="F12815"/>
    </row>
    <row r="12816" spans="6:6" x14ac:dyDescent="0.25">
      <c r="F12816"/>
    </row>
    <row r="12817" spans="6:6" x14ac:dyDescent="0.25">
      <c r="F12817"/>
    </row>
    <row r="12818" spans="6:6" x14ac:dyDescent="0.25">
      <c r="F12818"/>
    </row>
    <row r="12819" spans="6:6" x14ac:dyDescent="0.25">
      <c r="F12819"/>
    </row>
    <row r="12820" spans="6:6" x14ac:dyDescent="0.25">
      <c r="F12820"/>
    </row>
    <row r="12821" spans="6:6" x14ac:dyDescent="0.25">
      <c r="F12821"/>
    </row>
    <row r="12822" spans="6:6" x14ac:dyDescent="0.25">
      <c r="F12822"/>
    </row>
    <row r="12823" spans="6:6" x14ac:dyDescent="0.25">
      <c r="F12823"/>
    </row>
    <row r="12824" spans="6:6" x14ac:dyDescent="0.25">
      <c r="F12824"/>
    </row>
    <row r="12825" spans="6:6" x14ac:dyDescent="0.25">
      <c r="F12825"/>
    </row>
    <row r="12826" spans="6:6" x14ac:dyDescent="0.25">
      <c r="F12826"/>
    </row>
    <row r="12827" spans="6:6" x14ac:dyDescent="0.25">
      <c r="F12827"/>
    </row>
    <row r="12828" spans="6:6" x14ac:dyDescent="0.25">
      <c r="F12828"/>
    </row>
    <row r="12829" spans="6:6" x14ac:dyDescent="0.25">
      <c r="F12829"/>
    </row>
    <row r="12830" spans="6:6" x14ac:dyDescent="0.25">
      <c r="F12830"/>
    </row>
    <row r="12831" spans="6:6" x14ac:dyDescent="0.25">
      <c r="F12831"/>
    </row>
    <row r="12832" spans="6:6" x14ac:dyDescent="0.25">
      <c r="F12832"/>
    </row>
    <row r="12833" spans="6:6" x14ac:dyDescent="0.25">
      <c r="F12833"/>
    </row>
    <row r="12834" spans="6:6" x14ac:dyDescent="0.25">
      <c r="F12834"/>
    </row>
    <row r="12835" spans="6:6" x14ac:dyDescent="0.25">
      <c r="F12835"/>
    </row>
    <row r="12836" spans="6:6" x14ac:dyDescent="0.25">
      <c r="F12836"/>
    </row>
    <row r="12837" spans="6:6" x14ac:dyDescent="0.25">
      <c r="F12837"/>
    </row>
    <row r="12838" spans="6:6" x14ac:dyDescent="0.25">
      <c r="F12838"/>
    </row>
    <row r="12839" spans="6:6" x14ac:dyDescent="0.25">
      <c r="F12839"/>
    </row>
    <row r="12840" spans="6:6" x14ac:dyDescent="0.25">
      <c r="F12840"/>
    </row>
    <row r="12841" spans="6:6" x14ac:dyDescent="0.25">
      <c r="F12841"/>
    </row>
    <row r="12842" spans="6:6" x14ac:dyDescent="0.25">
      <c r="F12842"/>
    </row>
    <row r="12843" spans="6:6" x14ac:dyDescent="0.25">
      <c r="F12843"/>
    </row>
    <row r="12844" spans="6:6" x14ac:dyDescent="0.25">
      <c r="F12844"/>
    </row>
    <row r="12845" spans="6:6" x14ac:dyDescent="0.25">
      <c r="F12845"/>
    </row>
    <row r="12846" spans="6:6" x14ac:dyDescent="0.25">
      <c r="F12846"/>
    </row>
    <row r="12847" spans="6:6" x14ac:dyDescent="0.25">
      <c r="F12847"/>
    </row>
    <row r="12848" spans="6:6" x14ac:dyDescent="0.25">
      <c r="F12848"/>
    </row>
    <row r="12849" spans="6:6" x14ac:dyDescent="0.25">
      <c r="F12849"/>
    </row>
    <row r="12850" spans="6:6" x14ac:dyDescent="0.25">
      <c r="F12850"/>
    </row>
    <row r="12851" spans="6:6" x14ac:dyDescent="0.25">
      <c r="F12851"/>
    </row>
    <row r="12852" spans="6:6" x14ac:dyDescent="0.25">
      <c r="F12852"/>
    </row>
    <row r="12853" spans="6:6" x14ac:dyDescent="0.25">
      <c r="F12853"/>
    </row>
    <row r="12854" spans="6:6" x14ac:dyDescent="0.25">
      <c r="F12854"/>
    </row>
    <row r="12855" spans="6:6" x14ac:dyDescent="0.25">
      <c r="F12855"/>
    </row>
    <row r="12856" spans="6:6" x14ac:dyDescent="0.25">
      <c r="F12856"/>
    </row>
    <row r="12857" spans="6:6" x14ac:dyDescent="0.25">
      <c r="F12857"/>
    </row>
    <row r="12858" spans="6:6" x14ac:dyDescent="0.25">
      <c r="F12858"/>
    </row>
    <row r="12859" spans="6:6" x14ac:dyDescent="0.25">
      <c r="F12859"/>
    </row>
    <row r="12860" spans="6:6" x14ac:dyDescent="0.25">
      <c r="F12860"/>
    </row>
    <row r="12861" spans="6:6" x14ac:dyDescent="0.25">
      <c r="F12861"/>
    </row>
    <row r="12862" spans="6:6" x14ac:dyDescent="0.25">
      <c r="F12862"/>
    </row>
    <row r="12863" spans="6:6" x14ac:dyDescent="0.25">
      <c r="F12863"/>
    </row>
    <row r="12864" spans="6:6" x14ac:dyDescent="0.25">
      <c r="F12864"/>
    </row>
    <row r="12865" spans="6:6" x14ac:dyDescent="0.25">
      <c r="F12865"/>
    </row>
    <row r="12866" spans="6:6" x14ac:dyDescent="0.25">
      <c r="F12866"/>
    </row>
    <row r="12867" spans="6:6" x14ac:dyDescent="0.25">
      <c r="F12867"/>
    </row>
    <row r="12868" spans="6:6" x14ac:dyDescent="0.25">
      <c r="F12868"/>
    </row>
    <row r="12869" spans="6:6" x14ac:dyDescent="0.25">
      <c r="F12869"/>
    </row>
    <row r="12870" spans="6:6" x14ac:dyDescent="0.25">
      <c r="F12870"/>
    </row>
    <row r="12871" spans="6:6" x14ac:dyDescent="0.25">
      <c r="F12871"/>
    </row>
    <row r="12872" spans="6:6" x14ac:dyDescent="0.25">
      <c r="F12872"/>
    </row>
    <row r="12873" spans="6:6" x14ac:dyDescent="0.25">
      <c r="F12873"/>
    </row>
    <row r="12874" spans="6:6" x14ac:dyDescent="0.25">
      <c r="F12874"/>
    </row>
    <row r="12875" spans="6:6" x14ac:dyDescent="0.25">
      <c r="F12875"/>
    </row>
    <row r="12876" spans="6:6" x14ac:dyDescent="0.25">
      <c r="F12876"/>
    </row>
    <row r="12877" spans="6:6" x14ac:dyDescent="0.25">
      <c r="F12877"/>
    </row>
    <row r="12878" spans="6:6" x14ac:dyDescent="0.25">
      <c r="F12878"/>
    </row>
    <row r="12879" spans="6:6" x14ac:dyDescent="0.25">
      <c r="F12879"/>
    </row>
    <row r="12880" spans="6:6" x14ac:dyDescent="0.25">
      <c r="F12880"/>
    </row>
    <row r="12881" spans="6:6" x14ac:dyDescent="0.25">
      <c r="F12881"/>
    </row>
    <row r="12882" spans="6:6" x14ac:dyDescent="0.25">
      <c r="F12882"/>
    </row>
    <row r="12883" spans="6:6" x14ac:dyDescent="0.25">
      <c r="F12883"/>
    </row>
    <row r="12884" spans="6:6" x14ac:dyDescent="0.25">
      <c r="F12884"/>
    </row>
    <row r="12885" spans="6:6" x14ac:dyDescent="0.25">
      <c r="F12885"/>
    </row>
    <row r="12886" spans="6:6" x14ac:dyDescent="0.25">
      <c r="F12886"/>
    </row>
    <row r="12887" spans="6:6" x14ac:dyDescent="0.25">
      <c r="F12887"/>
    </row>
    <row r="12888" spans="6:6" x14ac:dyDescent="0.25">
      <c r="F12888"/>
    </row>
    <row r="12889" spans="6:6" x14ac:dyDescent="0.25">
      <c r="F12889"/>
    </row>
    <row r="12890" spans="6:6" x14ac:dyDescent="0.25">
      <c r="F12890"/>
    </row>
    <row r="12891" spans="6:6" x14ac:dyDescent="0.25">
      <c r="F12891"/>
    </row>
    <row r="12892" spans="6:6" x14ac:dyDescent="0.25">
      <c r="F12892"/>
    </row>
    <row r="12893" spans="6:6" x14ac:dyDescent="0.25">
      <c r="F12893"/>
    </row>
    <row r="12894" spans="6:6" x14ac:dyDescent="0.25">
      <c r="F12894"/>
    </row>
    <row r="12895" spans="6:6" x14ac:dyDescent="0.25">
      <c r="F12895"/>
    </row>
    <row r="12896" spans="6:6" x14ac:dyDescent="0.25">
      <c r="F12896"/>
    </row>
    <row r="12897" spans="6:6" x14ac:dyDescent="0.25">
      <c r="F12897"/>
    </row>
    <row r="12898" spans="6:6" x14ac:dyDescent="0.25">
      <c r="F12898"/>
    </row>
    <row r="12899" spans="6:6" x14ac:dyDescent="0.25">
      <c r="F12899"/>
    </row>
    <row r="12900" spans="6:6" x14ac:dyDescent="0.25">
      <c r="F12900"/>
    </row>
    <row r="12901" spans="6:6" x14ac:dyDescent="0.25">
      <c r="F12901"/>
    </row>
    <row r="12902" spans="6:6" x14ac:dyDescent="0.25">
      <c r="F12902"/>
    </row>
    <row r="12903" spans="6:6" x14ac:dyDescent="0.25">
      <c r="F12903"/>
    </row>
    <row r="12904" spans="6:6" x14ac:dyDescent="0.25">
      <c r="F12904"/>
    </row>
    <row r="12905" spans="6:6" x14ac:dyDescent="0.25">
      <c r="F12905"/>
    </row>
    <row r="12906" spans="6:6" x14ac:dyDescent="0.25">
      <c r="F12906"/>
    </row>
    <row r="12907" spans="6:6" x14ac:dyDescent="0.25">
      <c r="F12907"/>
    </row>
    <row r="12908" spans="6:6" x14ac:dyDescent="0.25">
      <c r="F12908"/>
    </row>
    <row r="12909" spans="6:6" x14ac:dyDescent="0.25">
      <c r="F12909"/>
    </row>
    <row r="12910" spans="6:6" x14ac:dyDescent="0.25">
      <c r="F12910"/>
    </row>
    <row r="12911" spans="6:6" x14ac:dyDescent="0.25">
      <c r="F12911"/>
    </row>
    <row r="12912" spans="6:6" x14ac:dyDescent="0.25">
      <c r="F12912"/>
    </row>
    <row r="12913" spans="6:6" x14ac:dyDescent="0.25">
      <c r="F12913"/>
    </row>
    <row r="12914" spans="6:6" x14ac:dyDescent="0.25">
      <c r="F12914"/>
    </row>
    <row r="12915" spans="6:6" x14ac:dyDescent="0.25">
      <c r="F12915"/>
    </row>
    <row r="12916" spans="6:6" x14ac:dyDescent="0.25">
      <c r="F12916"/>
    </row>
    <row r="12917" spans="6:6" x14ac:dyDescent="0.25">
      <c r="F12917"/>
    </row>
    <row r="12918" spans="6:6" x14ac:dyDescent="0.25">
      <c r="F12918"/>
    </row>
    <row r="12919" spans="6:6" x14ac:dyDescent="0.25">
      <c r="F12919"/>
    </row>
    <row r="12920" spans="6:6" x14ac:dyDescent="0.25">
      <c r="F12920"/>
    </row>
    <row r="12921" spans="6:6" x14ac:dyDescent="0.25">
      <c r="F12921"/>
    </row>
    <row r="12922" spans="6:6" x14ac:dyDescent="0.25">
      <c r="F12922"/>
    </row>
    <row r="12923" spans="6:6" x14ac:dyDescent="0.25">
      <c r="F12923"/>
    </row>
    <row r="12924" spans="6:6" x14ac:dyDescent="0.25">
      <c r="F12924"/>
    </row>
    <row r="12925" spans="6:6" x14ac:dyDescent="0.25">
      <c r="F12925"/>
    </row>
    <row r="12926" spans="6:6" x14ac:dyDescent="0.25">
      <c r="F12926"/>
    </row>
    <row r="12927" spans="6:6" x14ac:dyDescent="0.25">
      <c r="F12927"/>
    </row>
    <row r="12928" spans="6:6" x14ac:dyDescent="0.25">
      <c r="F12928"/>
    </row>
    <row r="12929" spans="6:6" x14ac:dyDescent="0.25">
      <c r="F12929"/>
    </row>
    <row r="12930" spans="6:6" x14ac:dyDescent="0.25">
      <c r="F12930"/>
    </row>
    <row r="12931" spans="6:6" x14ac:dyDescent="0.25">
      <c r="F12931"/>
    </row>
    <row r="12932" spans="6:6" x14ac:dyDescent="0.25">
      <c r="F12932"/>
    </row>
    <row r="12933" spans="6:6" x14ac:dyDescent="0.25">
      <c r="F12933"/>
    </row>
    <row r="12934" spans="6:6" x14ac:dyDescent="0.25">
      <c r="F12934"/>
    </row>
    <row r="12935" spans="6:6" x14ac:dyDescent="0.25">
      <c r="F12935"/>
    </row>
    <row r="12936" spans="6:6" x14ac:dyDescent="0.25">
      <c r="F12936"/>
    </row>
    <row r="12937" spans="6:6" x14ac:dyDescent="0.25">
      <c r="F12937"/>
    </row>
    <row r="12938" spans="6:6" x14ac:dyDescent="0.25">
      <c r="F12938"/>
    </row>
    <row r="12939" spans="6:6" x14ac:dyDescent="0.25">
      <c r="F12939"/>
    </row>
    <row r="12940" spans="6:6" x14ac:dyDescent="0.25">
      <c r="F12940"/>
    </row>
    <row r="12941" spans="6:6" x14ac:dyDescent="0.25">
      <c r="F12941"/>
    </row>
    <row r="12942" spans="6:6" x14ac:dyDescent="0.25">
      <c r="F12942"/>
    </row>
    <row r="12943" spans="6:6" x14ac:dyDescent="0.25">
      <c r="F12943"/>
    </row>
    <row r="12944" spans="6:6" x14ac:dyDescent="0.25">
      <c r="F12944"/>
    </row>
    <row r="12945" spans="6:6" x14ac:dyDescent="0.25">
      <c r="F12945"/>
    </row>
    <row r="12946" spans="6:6" x14ac:dyDescent="0.25">
      <c r="F12946"/>
    </row>
    <row r="12947" spans="6:6" x14ac:dyDescent="0.25">
      <c r="F12947"/>
    </row>
    <row r="12948" spans="6:6" x14ac:dyDescent="0.25">
      <c r="F12948"/>
    </row>
    <row r="12949" spans="6:6" x14ac:dyDescent="0.25">
      <c r="F12949"/>
    </row>
    <row r="12950" spans="6:6" x14ac:dyDescent="0.25">
      <c r="F12950"/>
    </row>
    <row r="12951" spans="6:6" x14ac:dyDescent="0.25">
      <c r="F12951"/>
    </row>
    <row r="12952" spans="6:6" x14ac:dyDescent="0.25">
      <c r="F12952"/>
    </row>
    <row r="12953" spans="6:6" x14ac:dyDescent="0.25">
      <c r="F12953"/>
    </row>
    <row r="12954" spans="6:6" x14ac:dyDescent="0.25">
      <c r="F12954"/>
    </row>
    <row r="12955" spans="6:6" x14ac:dyDescent="0.25">
      <c r="F12955"/>
    </row>
    <row r="12956" spans="6:6" x14ac:dyDescent="0.25">
      <c r="F12956"/>
    </row>
    <row r="12957" spans="6:6" x14ac:dyDescent="0.25">
      <c r="F12957"/>
    </row>
    <row r="12958" spans="6:6" x14ac:dyDescent="0.25">
      <c r="F12958"/>
    </row>
    <row r="12959" spans="6:6" x14ac:dyDescent="0.25">
      <c r="F12959"/>
    </row>
    <row r="12960" spans="6:6" x14ac:dyDescent="0.25">
      <c r="F12960"/>
    </row>
    <row r="12961" spans="6:6" x14ac:dyDescent="0.25">
      <c r="F12961"/>
    </row>
    <row r="12962" spans="6:6" x14ac:dyDescent="0.25">
      <c r="F12962"/>
    </row>
    <row r="12963" spans="6:6" x14ac:dyDescent="0.25">
      <c r="F12963"/>
    </row>
    <row r="12964" spans="6:6" x14ac:dyDescent="0.25">
      <c r="F12964"/>
    </row>
    <row r="12965" spans="6:6" x14ac:dyDescent="0.25">
      <c r="F12965"/>
    </row>
    <row r="12966" spans="6:6" x14ac:dyDescent="0.25">
      <c r="F12966"/>
    </row>
    <row r="12967" spans="6:6" x14ac:dyDescent="0.25">
      <c r="F12967"/>
    </row>
    <row r="12968" spans="6:6" x14ac:dyDescent="0.25">
      <c r="F12968"/>
    </row>
    <row r="12969" spans="6:6" x14ac:dyDescent="0.25">
      <c r="F12969"/>
    </row>
    <row r="12970" spans="6:6" x14ac:dyDescent="0.25">
      <c r="F12970"/>
    </row>
    <row r="12971" spans="6:6" x14ac:dyDescent="0.25">
      <c r="F12971"/>
    </row>
    <row r="12972" spans="6:6" x14ac:dyDescent="0.25">
      <c r="F12972"/>
    </row>
    <row r="12973" spans="6:6" x14ac:dyDescent="0.25">
      <c r="F12973"/>
    </row>
    <row r="12974" spans="6:6" x14ac:dyDescent="0.25">
      <c r="F12974"/>
    </row>
    <row r="12975" spans="6:6" x14ac:dyDescent="0.25">
      <c r="F12975"/>
    </row>
    <row r="12976" spans="6:6" x14ac:dyDescent="0.25">
      <c r="F12976"/>
    </row>
    <row r="12977" spans="6:6" x14ac:dyDescent="0.25">
      <c r="F12977"/>
    </row>
    <row r="12978" spans="6:6" x14ac:dyDescent="0.25">
      <c r="F12978"/>
    </row>
    <row r="12979" spans="6:6" x14ac:dyDescent="0.25">
      <c r="F12979"/>
    </row>
    <row r="12980" spans="6:6" x14ac:dyDescent="0.25">
      <c r="F12980"/>
    </row>
    <row r="12981" spans="6:6" x14ac:dyDescent="0.25">
      <c r="F12981"/>
    </row>
    <row r="12982" spans="6:6" x14ac:dyDescent="0.25">
      <c r="F12982"/>
    </row>
    <row r="12983" spans="6:6" x14ac:dyDescent="0.25">
      <c r="F12983"/>
    </row>
    <row r="12984" spans="6:6" x14ac:dyDescent="0.25">
      <c r="F12984"/>
    </row>
    <row r="12985" spans="6:6" x14ac:dyDescent="0.25">
      <c r="F12985"/>
    </row>
    <row r="12986" spans="6:6" x14ac:dyDescent="0.25">
      <c r="F12986"/>
    </row>
    <row r="12987" spans="6:6" x14ac:dyDescent="0.25">
      <c r="F12987"/>
    </row>
    <row r="12988" spans="6:6" x14ac:dyDescent="0.25">
      <c r="F12988"/>
    </row>
    <row r="12989" spans="6:6" x14ac:dyDescent="0.25">
      <c r="F12989"/>
    </row>
    <row r="12990" spans="6:6" x14ac:dyDescent="0.25">
      <c r="F12990"/>
    </row>
    <row r="12991" spans="6:6" x14ac:dyDescent="0.25">
      <c r="F12991"/>
    </row>
    <row r="12992" spans="6:6" x14ac:dyDescent="0.25">
      <c r="F12992"/>
    </row>
    <row r="12993" spans="6:6" x14ac:dyDescent="0.25">
      <c r="F12993"/>
    </row>
    <row r="12994" spans="6:6" x14ac:dyDescent="0.25">
      <c r="F12994"/>
    </row>
    <row r="12995" spans="6:6" x14ac:dyDescent="0.25">
      <c r="F12995"/>
    </row>
    <row r="12996" spans="6:6" x14ac:dyDescent="0.25">
      <c r="F12996"/>
    </row>
    <row r="12997" spans="6:6" x14ac:dyDescent="0.25">
      <c r="F12997"/>
    </row>
    <row r="12998" spans="6:6" x14ac:dyDescent="0.25">
      <c r="F12998"/>
    </row>
    <row r="12999" spans="6:6" x14ac:dyDescent="0.25">
      <c r="F12999"/>
    </row>
    <row r="13000" spans="6:6" x14ac:dyDescent="0.25">
      <c r="F13000"/>
    </row>
    <row r="13001" spans="6:6" x14ac:dyDescent="0.25">
      <c r="F13001"/>
    </row>
    <row r="13002" spans="6:6" x14ac:dyDescent="0.25">
      <c r="F13002"/>
    </row>
    <row r="13003" spans="6:6" x14ac:dyDescent="0.25">
      <c r="F13003"/>
    </row>
    <row r="13004" spans="6:6" x14ac:dyDescent="0.25">
      <c r="F13004"/>
    </row>
    <row r="13005" spans="6:6" x14ac:dyDescent="0.25">
      <c r="F13005"/>
    </row>
    <row r="13006" spans="6:6" x14ac:dyDescent="0.25">
      <c r="F13006"/>
    </row>
    <row r="13007" spans="6:6" x14ac:dyDescent="0.25">
      <c r="F13007"/>
    </row>
    <row r="13008" spans="6:6" x14ac:dyDescent="0.25">
      <c r="F13008"/>
    </row>
    <row r="13009" spans="6:6" x14ac:dyDescent="0.25">
      <c r="F13009"/>
    </row>
    <row r="13010" spans="6:6" x14ac:dyDescent="0.25">
      <c r="F13010"/>
    </row>
    <row r="13011" spans="6:6" x14ac:dyDescent="0.25">
      <c r="F13011"/>
    </row>
    <row r="13012" spans="6:6" x14ac:dyDescent="0.25">
      <c r="F13012"/>
    </row>
    <row r="13013" spans="6:6" x14ac:dyDescent="0.25">
      <c r="F13013"/>
    </row>
    <row r="13014" spans="6:6" x14ac:dyDescent="0.25">
      <c r="F13014"/>
    </row>
    <row r="13015" spans="6:6" x14ac:dyDescent="0.25">
      <c r="F13015"/>
    </row>
    <row r="13016" spans="6:6" x14ac:dyDescent="0.25">
      <c r="F13016"/>
    </row>
    <row r="13017" spans="6:6" x14ac:dyDescent="0.25">
      <c r="F13017"/>
    </row>
    <row r="13018" spans="6:6" x14ac:dyDescent="0.25">
      <c r="F13018"/>
    </row>
    <row r="13019" spans="6:6" x14ac:dyDescent="0.25">
      <c r="F13019"/>
    </row>
    <row r="13020" spans="6:6" x14ac:dyDescent="0.25">
      <c r="F13020"/>
    </row>
    <row r="13021" spans="6:6" x14ac:dyDescent="0.25">
      <c r="F13021"/>
    </row>
    <row r="13022" spans="6:6" x14ac:dyDescent="0.25">
      <c r="F13022"/>
    </row>
    <row r="13023" spans="6:6" x14ac:dyDescent="0.25">
      <c r="F13023"/>
    </row>
    <row r="13024" spans="6:6" x14ac:dyDescent="0.25">
      <c r="F13024"/>
    </row>
    <row r="13025" spans="6:6" x14ac:dyDescent="0.25">
      <c r="F13025"/>
    </row>
    <row r="13026" spans="6:6" x14ac:dyDescent="0.25">
      <c r="F13026"/>
    </row>
    <row r="13027" spans="6:6" x14ac:dyDescent="0.25">
      <c r="F13027"/>
    </row>
    <row r="13028" spans="6:6" x14ac:dyDescent="0.25">
      <c r="F13028"/>
    </row>
    <row r="13029" spans="6:6" x14ac:dyDescent="0.25">
      <c r="F13029"/>
    </row>
    <row r="13030" spans="6:6" x14ac:dyDescent="0.25">
      <c r="F13030"/>
    </row>
    <row r="13031" spans="6:6" x14ac:dyDescent="0.25">
      <c r="F13031"/>
    </row>
    <row r="13032" spans="6:6" x14ac:dyDescent="0.25">
      <c r="F13032"/>
    </row>
    <row r="13033" spans="6:6" x14ac:dyDescent="0.25">
      <c r="F13033"/>
    </row>
    <row r="13034" spans="6:6" x14ac:dyDescent="0.25">
      <c r="F13034"/>
    </row>
    <row r="13035" spans="6:6" x14ac:dyDescent="0.25">
      <c r="F13035"/>
    </row>
    <row r="13036" spans="6:6" x14ac:dyDescent="0.25">
      <c r="F13036"/>
    </row>
    <row r="13037" spans="6:6" x14ac:dyDescent="0.25">
      <c r="F13037"/>
    </row>
    <row r="13038" spans="6:6" x14ac:dyDescent="0.25">
      <c r="F13038"/>
    </row>
    <row r="13039" spans="6:6" x14ac:dyDescent="0.25">
      <c r="F13039"/>
    </row>
    <row r="13040" spans="6:6" x14ac:dyDescent="0.25">
      <c r="F13040"/>
    </row>
    <row r="13041" spans="6:6" x14ac:dyDescent="0.25">
      <c r="F13041"/>
    </row>
    <row r="13042" spans="6:6" x14ac:dyDescent="0.25">
      <c r="F13042"/>
    </row>
    <row r="13043" spans="6:6" x14ac:dyDescent="0.25">
      <c r="F13043"/>
    </row>
    <row r="13044" spans="6:6" x14ac:dyDescent="0.25">
      <c r="F13044"/>
    </row>
    <row r="13045" spans="6:6" x14ac:dyDescent="0.25">
      <c r="F13045"/>
    </row>
    <row r="13046" spans="6:6" x14ac:dyDescent="0.25">
      <c r="F13046"/>
    </row>
    <row r="13047" spans="6:6" x14ac:dyDescent="0.25">
      <c r="F13047"/>
    </row>
    <row r="13048" spans="6:6" x14ac:dyDescent="0.25">
      <c r="F13048"/>
    </row>
    <row r="13049" spans="6:6" x14ac:dyDescent="0.25">
      <c r="F13049"/>
    </row>
    <row r="13050" spans="6:6" x14ac:dyDescent="0.25">
      <c r="F13050"/>
    </row>
    <row r="13051" spans="6:6" x14ac:dyDescent="0.25">
      <c r="F13051"/>
    </row>
    <row r="13052" spans="6:6" x14ac:dyDescent="0.25">
      <c r="F13052"/>
    </row>
    <row r="13053" spans="6:6" x14ac:dyDescent="0.25">
      <c r="F13053"/>
    </row>
    <row r="13054" spans="6:6" x14ac:dyDescent="0.25">
      <c r="F13054"/>
    </row>
    <row r="13055" spans="6:6" x14ac:dyDescent="0.25">
      <c r="F13055"/>
    </row>
    <row r="13056" spans="6:6" x14ac:dyDescent="0.25">
      <c r="F13056"/>
    </row>
    <row r="13057" spans="6:6" x14ac:dyDescent="0.25">
      <c r="F13057"/>
    </row>
    <row r="13058" spans="6:6" x14ac:dyDescent="0.25">
      <c r="F13058"/>
    </row>
    <row r="13059" spans="6:6" x14ac:dyDescent="0.25">
      <c r="F13059"/>
    </row>
    <row r="13060" spans="6:6" x14ac:dyDescent="0.25">
      <c r="F13060"/>
    </row>
    <row r="13061" spans="6:6" x14ac:dyDescent="0.25">
      <c r="F13061"/>
    </row>
    <row r="13062" spans="6:6" x14ac:dyDescent="0.25">
      <c r="F13062"/>
    </row>
    <row r="13063" spans="6:6" x14ac:dyDescent="0.25">
      <c r="F13063"/>
    </row>
    <row r="13064" spans="6:6" x14ac:dyDescent="0.25">
      <c r="F13064"/>
    </row>
    <row r="13065" spans="6:6" x14ac:dyDescent="0.25">
      <c r="F13065"/>
    </row>
    <row r="13066" spans="6:6" x14ac:dyDescent="0.25">
      <c r="F13066"/>
    </row>
    <row r="13067" spans="6:6" x14ac:dyDescent="0.25">
      <c r="F13067"/>
    </row>
    <row r="13068" spans="6:6" x14ac:dyDescent="0.25">
      <c r="F13068"/>
    </row>
    <row r="13069" spans="6:6" x14ac:dyDescent="0.25">
      <c r="F13069"/>
    </row>
    <row r="13070" spans="6:6" x14ac:dyDescent="0.25">
      <c r="F13070"/>
    </row>
    <row r="13071" spans="6:6" x14ac:dyDescent="0.25">
      <c r="F13071"/>
    </row>
    <row r="13072" spans="6:6" x14ac:dyDescent="0.25">
      <c r="F13072"/>
    </row>
    <row r="13073" spans="6:6" x14ac:dyDescent="0.25">
      <c r="F13073"/>
    </row>
    <row r="13074" spans="6:6" x14ac:dyDescent="0.25">
      <c r="F13074"/>
    </row>
    <row r="13075" spans="6:6" x14ac:dyDescent="0.25">
      <c r="F13075"/>
    </row>
    <row r="13076" spans="6:6" x14ac:dyDescent="0.25">
      <c r="F13076"/>
    </row>
    <row r="13077" spans="6:6" x14ac:dyDescent="0.25">
      <c r="F13077"/>
    </row>
    <row r="13078" spans="6:6" x14ac:dyDescent="0.25">
      <c r="F13078"/>
    </row>
    <row r="13079" spans="6:6" x14ac:dyDescent="0.25">
      <c r="F13079"/>
    </row>
    <row r="13080" spans="6:6" x14ac:dyDescent="0.25">
      <c r="F13080"/>
    </row>
    <row r="13081" spans="6:6" x14ac:dyDescent="0.25">
      <c r="F13081"/>
    </row>
    <row r="13082" spans="6:6" x14ac:dyDescent="0.25">
      <c r="F13082"/>
    </row>
    <row r="13083" spans="6:6" x14ac:dyDescent="0.25">
      <c r="F13083"/>
    </row>
    <row r="13084" spans="6:6" x14ac:dyDescent="0.25">
      <c r="F13084"/>
    </row>
    <row r="13085" spans="6:6" x14ac:dyDescent="0.25">
      <c r="F13085"/>
    </row>
    <row r="13086" spans="6:6" x14ac:dyDescent="0.25">
      <c r="F13086"/>
    </row>
    <row r="13087" spans="6:6" x14ac:dyDescent="0.25">
      <c r="F13087"/>
    </row>
    <row r="13088" spans="6:6" x14ac:dyDescent="0.25">
      <c r="F13088"/>
    </row>
    <row r="13089" spans="6:6" x14ac:dyDescent="0.25">
      <c r="F13089"/>
    </row>
    <row r="13090" spans="6:6" x14ac:dyDescent="0.25">
      <c r="F13090"/>
    </row>
    <row r="13091" spans="6:6" x14ac:dyDescent="0.25">
      <c r="F13091"/>
    </row>
    <row r="13092" spans="6:6" x14ac:dyDescent="0.25">
      <c r="F13092"/>
    </row>
    <row r="13093" spans="6:6" x14ac:dyDescent="0.25">
      <c r="F13093"/>
    </row>
    <row r="13094" spans="6:6" x14ac:dyDescent="0.25">
      <c r="F13094"/>
    </row>
    <row r="13095" spans="6:6" x14ac:dyDescent="0.25">
      <c r="F13095"/>
    </row>
    <row r="13096" spans="6:6" x14ac:dyDescent="0.25">
      <c r="F13096"/>
    </row>
    <row r="13097" spans="6:6" x14ac:dyDescent="0.25">
      <c r="F13097"/>
    </row>
    <row r="13098" spans="6:6" x14ac:dyDescent="0.25">
      <c r="F13098"/>
    </row>
    <row r="13099" spans="6:6" x14ac:dyDescent="0.25">
      <c r="F13099"/>
    </row>
    <row r="13100" spans="6:6" x14ac:dyDescent="0.25">
      <c r="F13100"/>
    </row>
    <row r="13101" spans="6:6" x14ac:dyDescent="0.25">
      <c r="F13101"/>
    </row>
    <row r="13102" spans="6:6" x14ac:dyDescent="0.25">
      <c r="F13102"/>
    </row>
    <row r="13103" spans="6:6" x14ac:dyDescent="0.25">
      <c r="F13103"/>
    </row>
    <row r="13104" spans="6:6" x14ac:dyDescent="0.25">
      <c r="F13104"/>
    </row>
    <row r="13105" spans="6:6" x14ac:dyDescent="0.25">
      <c r="F13105"/>
    </row>
    <row r="13106" spans="6:6" x14ac:dyDescent="0.25">
      <c r="F13106"/>
    </row>
    <row r="13107" spans="6:6" x14ac:dyDescent="0.25">
      <c r="F13107"/>
    </row>
    <row r="13108" spans="6:6" x14ac:dyDescent="0.25">
      <c r="F13108"/>
    </row>
    <row r="13109" spans="6:6" x14ac:dyDescent="0.25">
      <c r="F13109"/>
    </row>
    <row r="13110" spans="6:6" x14ac:dyDescent="0.25">
      <c r="F13110"/>
    </row>
    <row r="13111" spans="6:6" x14ac:dyDescent="0.25">
      <c r="F13111"/>
    </row>
    <row r="13112" spans="6:6" x14ac:dyDescent="0.25">
      <c r="F13112"/>
    </row>
    <row r="13113" spans="6:6" x14ac:dyDescent="0.25">
      <c r="F13113"/>
    </row>
    <row r="13114" spans="6:6" x14ac:dyDescent="0.25">
      <c r="F13114"/>
    </row>
    <row r="13115" spans="6:6" x14ac:dyDescent="0.25">
      <c r="F13115"/>
    </row>
    <row r="13116" spans="6:6" x14ac:dyDescent="0.25">
      <c r="F13116"/>
    </row>
    <row r="13117" spans="6:6" x14ac:dyDescent="0.25">
      <c r="F13117"/>
    </row>
    <row r="13118" spans="6:6" x14ac:dyDescent="0.25">
      <c r="F13118"/>
    </row>
    <row r="13119" spans="6:6" x14ac:dyDescent="0.25">
      <c r="F13119"/>
    </row>
    <row r="13120" spans="6:6" x14ac:dyDescent="0.25">
      <c r="F13120"/>
    </row>
    <row r="13121" spans="6:6" x14ac:dyDescent="0.25">
      <c r="F13121"/>
    </row>
    <row r="13122" spans="6:6" x14ac:dyDescent="0.25">
      <c r="F13122"/>
    </row>
    <row r="13123" spans="6:6" x14ac:dyDescent="0.25">
      <c r="F13123"/>
    </row>
    <row r="13124" spans="6:6" x14ac:dyDescent="0.25">
      <c r="F13124"/>
    </row>
    <row r="13125" spans="6:6" x14ac:dyDescent="0.25">
      <c r="F13125"/>
    </row>
    <row r="13126" spans="6:6" x14ac:dyDescent="0.25">
      <c r="F13126"/>
    </row>
    <row r="13127" spans="6:6" x14ac:dyDescent="0.25">
      <c r="F13127"/>
    </row>
    <row r="13128" spans="6:6" x14ac:dyDescent="0.25">
      <c r="F13128"/>
    </row>
    <row r="13129" spans="6:6" x14ac:dyDescent="0.25">
      <c r="F13129"/>
    </row>
    <row r="13130" spans="6:6" x14ac:dyDescent="0.25">
      <c r="F13130"/>
    </row>
    <row r="13131" spans="6:6" x14ac:dyDescent="0.25">
      <c r="F13131"/>
    </row>
    <row r="13132" spans="6:6" x14ac:dyDescent="0.25">
      <c r="F13132"/>
    </row>
    <row r="13133" spans="6:6" x14ac:dyDescent="0.25">
      <c r="F13133"/>
    </row>
    <row r="13134" spans="6:6" x14ac:dyDescent="0.25">
      <c r="F13134"/>
    </row>
    <row r="13135" spans="6:6" x14ac:dyDescent="0.25">
      <c r="F13135"/>
    </row>
    <row r="13136" spans="6:6" x14ac:dyDescent="0.25">
      <c r="F13136"/>
    </row>
    <row r="13137" spans="6:6" x14ac:dyDescent="0.25">
      <c r="F13137"/>
    </row>
    <row r="13138" spans="6:6" x14ac:dyDescent="0.25">
      <c r="F13138"/>
    </row>
    <row r="13139" spans="6:6" x14ac:dyDescent="0.25">
      <c r="F13139"/>
    </row>
    <row r="13140" spans="6:6" x14ac:dyDescent="0.25">
      <c r="F13140"/>
    </row>
    <row r="13141" spans="6:6" x14ac:dyDescent="0.25">
      <c r="F13141"/>
    </row>
    <row r="13142" spans="6:6" x14ac:dyDescent="0.25">
      <c r="F13142"/>
    </row>
    <row r="13143" spans="6:6" x14ac:dyDescent="0.25">
      <c r="F13143"/>
    </row>
    <row r="13144" spans="6:6" x14ac:dyDescent="0.25">
      <c r="F13144"/>
    </row>
    <row r="13145" spans="6:6" x14ac:dyDescent="0.25">
      <c r="F13145"/>
    </row>
    <row r="13146" spans="6:6" x14ac:dyDescent="0.25">
      <c r="F13146"/>
    </row>
    <row r="13147" spans="6:6" x14ac:dyDescent="0.25">
      <c r="F13147"/>
    </row>
    <row r="13148" spans="6:6" x14ac:dyDescent="0.25">
      <c r="F13148"/>
    </row>
    <row r="13149" spans="6:6" x14ac:dyDescent="0.25">
      <c r="F13149"/>
    </row>
    <row r="13150" spans="6:6" x14ac:dyDescent="0.25">
      <c r="F13150"/>
    </row>
    <row r="13151" spans="6:6" x14ac:dyDescent="0.25">
      <c r="F13151"/>
    </row>
    <row r="13152" spans="6:6" x14ac:dyDescent="0.25">
      <c r="F13152"/>
    </row>
    <row r="13153" spans="6:6" x14ac:dyDescent="0.25">
      <c r="F13153"/>
    </row>
    <row r="13154" spans="6:6" x14ac:dyDescent="0.25">
      <c r="F13154"/>
    </row>
    <row r="13155" spans="6:6" x14ac:dyDescent="0.25">
      <c r="F13155"/>
    </row>
    <row r="13156" spans="6:6" x14ac:dyDescent="0.25">
      <c r="F13156"/>
    </row>
    <row r="13157" spans="6:6" x14ac:dyDescent="0.25">
      <c r="F13157"/>
    </row>
    <row r="13158" spans="6:6" x14ac:dyDescent="0.25">
      <c r="F13158"/>
    </row>
    <row r="13159" spans="6:6" x14ac:dyDescent="0.25">
      <c r="F13159"/>
    </row>
    <row r="13160" spans="6:6" x14ac:dyDescent="0.25">
      <c r="F13160"/>
    </row>
    <row r="13161" spans="6:6" x14ac:dyDescent="0.25">
      <c r="F13161"/>
    </row>
    <row r="13162" spans="6:6" x14ac:dyDescent="0.25">
      <c r="F13162"/>
    </row>
    <row r="13163" spans="6:6" x14ac:dyDescent="0.25">
      <c r="F13163"/>
    </row>
    <row r="13164" spans="6:6" x14ac:dyDescent="0.25">
      <c r="F13164"/>
    </row>
    <row r="13165" spans="6:6" x14ac:dyDescent="0.25">
      <c r="F13165"/>
    </row>
    <row r="13166" spans="6:6" x14ac:dyDescent="0.25">
      <c r="F13166"/>
    </row>
    <row r="13167" spans="6:6" x14ac:dyDescent="0.25">
      <c r="F13167"/>
    </row>
    <row r="13168" spans="6:6" x14ac:dyDescent="0.25">
      <c r="F13168"/>
    </row>
    <row r="13169" spans="6:6" x14ac:dyDescent="0.25">
      <c r="F13169"/>
    </row>
    <row r="13170" spans="6:6" x14ac:dyDescent="0.25">
      <c r="F13170"/>
    </row>
    <row r="13171" spans="6:6" x14ac:dyDescent="0.25">
      <c r="F13171"/>
    </row>
    <row r="13172" spans="6:6" x14ac:dyDescent="0.25">
      <c r="F13172"/>
    </row>
    <row r="13173" spans="6:6" x14ac:dyDescent="0.25">
      <c r="F13173"/>
    </row>
    <row r="13174" spans="6:6" x14ac:dyDescent="0.25">
      <c r="F13174"/>
    </row>
    <row r="13175" spans="6:6" x14ac:dyDescent="0.25">
      <c r="F13175"/>
    </row>
    <row r="13176" spans="6:6" x14ac:dyDescent="0.25">
      <c r="F13176"/>
    </row>
    <row r="13177" spans="6:6" x14ac:dyDescent="0.25">
      <c r="F13177"/>
    </row>
    <row r="13178" spans="6:6" x14ac:dyDescent="0.25">
      <c r="F13178"/>
    </row>
    <row r="13179" spans="6:6" x14ac:dyDescent="0.25">
      <c r="F13179"/>
    </row>
    <row r="13180" spans="6:6" x14ac:dyDescent="0.25">
      <c r="F13180"/>
    </row>
    <row r="13181" spans="6:6" x14ac:dyDescent="0.25">
      <c r="F13181"/>
    </row>
    <row r="13182" spans="6:6" x14ac:dyDescent="0.25">
      <c r="F13182"/>
    </row>
    <row r="13183" spans="6:6" x14ac:dyDescent="0.25">
      <c r="F13183"/>
    </row>
    <row r="13184" spans="6:6" x14ac:dyDescent="0.25">
      <c r="F13184"/>
    </row>
    <row r="13185" spans="6:6" x14ac:dyDescent="0.25">
      <c r="F13185"/>
    </row>
    <row r="13186" spans="6:6" x14ac:dyDescent="0.25">
      <c r="F13186"/>
    </row>
    <row r="13187" spans="6:6" x14ac:dyDescent="0.25">
      <c r="F13187"/>
    </row>
    <row r="13188" spans="6:6" x14ac:dyDescent="0.25">
      <c r="F13188"/>
    </row>
    <row r="13189" spans="6:6" x14ac:dyDescent="0.25">
      <c r="F13189"/>
    </row>
    <row r="13190" spans="6:6" x14ac:dyDescent="0.25">
      <c r="F13190"/>
    </row>
    <row r="13191" spans="6:6" x14ac:dyDescent="0.25">
      <c r="F13191"/>
    </row>
    <row r="13192" spans="6:6" x14ac:dyDescent="0.25">
      <c r="F13192"/>
    </row>
    <row r="13193" spans="6:6" x14ac:dyDescent="0.25">
      <c r="F13193"/>
    </row>
    <row r="13194" spans="6:6" x14ac:dyDescent="0.25">
      <c r="F13194"/>
    </row>
    <row r="13195" spans="6:6" x14ac:dyDescent="0.25">
      <c r="F13195"/>
    </row>
    <row r="13196" spans="6:6" x14ac:dyDescent="0.25">
      <c r="F13196"/>
    </row>
    <row r="13197" spans="6:6" x14ac:dyDescent="0.25">
      <c r="F13197"/>
    </row>
    <row r="13198" spans="6:6" x14ac:dyDescent="0.25">
      <c r="F13198"/>
    </row>
    <row r="13199" spans="6:6" x14ac:dyDescent="0.25">
      <c r="F13199"/>
    </row>
    <row r="13200" spans="6:6" x14ac:dyDescent="0.25">
      <c r="F13200"/>
    </row>
    <row r="13201" spans="6:6" x14ac:dyDescent="0.25">
      <c r="F13201"/>
    </row>
    <row r="13202" spans="6:6" x14ac:dyDescent="0.25">
      <c r="F13202"/>
    </row>
    <row r="13203" spans="6:6" x14ac:dyDescent="0.25">
      <c r="F13203"/>
    </row>
    <row r="13204" spans="6:6" x14ac:dyDescent="0.25">
      <c r="F13204"/>
    </row>
    <row r="13205" spans="6:6" x14ac:dyDescent="0.25">
      <c r="F13205"/>
    </row>
    <row r="13206" spans="6:6" x14ac:dyDescent="0.25">
      <c r="F13206"/>
    </row>
    <row r="13207" spans="6:6" x14ac:dyDescent="0.25">
      <c r="F13207"/>
    </row>
    <row r="13208" spans="6:6" x14ac:dyDescent="0.25">
      <c r="F13208"/>
    </row>
    <row r="13209" spans="6:6" x14ac:dyDescent="0.25">
      <c r="F13209"/>
    </row>
    <row r="13210" spans="6:6" x14ac:dyDescent="0.25">
      <c r="F13210"/>
    </row>
    <row r="13211" spans="6:6" x14ac:dyDescent="0.25">
      <c r="F13211"/>
    </row>
    <row r="13212" spans="6:6" x14ac:dyDescent="0.25">
      <c r="F13212"/>
    </row>
    <row r="13213" spans="6:6" x14ac:dyDescent="0.25">
      <c r="F13213"/>
    </row>
    <row r="13214" spans="6:6" x14ac:dyDescent="0.25">
      <c r="F13214"/>
    </row>
    <row r="13215" spans="6:6" x14ac:dyDescent="0.25">
      <c r="F13215"/>
    </row>
    <row r="13216" spans="6:6" x14ac:dyDescent="0.25">
      <c r="F13216"/>
    </row>
    <row r="13217" spans="6:6" x14ac:dyDescent="0.25">
      <c r="F13217"/>
    </row>
    <row r="13218" spans="6:6" x14ac:dyDescent="0.25">
      <c r="F13218"/>
    </row>
    <row r="13219" spans="6:6" x14ac:dyDescent="0.25">
      <c r="F13219"/>
    </row>
    <row r="13220" spans="6:6" x14ac:dyDescent="0.25">
      <c r="F13220"/>
    </row>
    <row r="13221" spans="6:6" x14ac:dyDescent="0.25">
      <c r="F13221"/>
    </row>
    <row r="13222" spans="6:6" x14ac:dyDescent="0.25">
      <c r="F13222"/>
    </row>
    <row r="13223" spans="6:6" x14ac:dyDescent="0.25">
      <c r="F13223"/>
    </row>
    <row r="13224" spans="6:6" x14ac:dyDescent="0.25">
      <c r="F13224"/>
    </row>
    <row r="13225" spans="6:6" x14ac:dyDescent="0.25">
      <c r="F13225"/>
    </row>
    <row r="13226" spans="6:6" x14ac:dyDescent="0.25">
      <c r="F13226"/>
    </row>
    <row r="13227" spans="6:6" x14ac:dyDescent="0.25">
      <c r="F13227"/>
    </row>
    <row r="13228" spans="6:6" x14ac:dyDescent="0.25">
      <c r="F13228"/>
    </row>
    <row r="13229" spans="6:6" x14ac:dyDescent="0.25">
      <c r="F13229"/>
    </row>
    <row r="13230" spans="6:6" x14ac:dyDescent="0.25">
      <c r="F13230"/>
    </row>
    <row r="13231" spans="6:6" x14ac:dyDescent="0.25">
      <c r="F13231"/>
    </row>
    <row r="13232" spans="6:6" x14ac:dyDescent="0.25">
      <c r="F13232"/>
    </row>
    <row r="13233" spans="6:6" x14ac:dyDescent="0.25">
      <c r="F13233"/>
    </row>
    <row r="13234" spans="6:6" x14ac:dyDescent="0.25">
      <c r="F13234"/>
    </row>
    <row r="13235" spans="6:6" x14ac:dyDescent="0.25">
      <c r="F13235"/>
    </row>
    <row r="13236" spans="6:6" x14ac:dyDescent="0.25">
      <c r="F13236"/>
    </row>
    <row r="13237" spans="6:6" x14ac:dyDescent="0.25">
      <c r="F13237"/>
    </row>
    <row r="13238" spans="6:6" x14ac:dyDescent="0.25">
      <c r="F13238"/>
    </row>
    <row r="13239" spans="6:6" x14ac:dyDescent="0.25">
      <c r="F13239"/>
    </row>
    <row r="13240" spans="6:6" x14ac:dyDescent="0.25">
      <c r="F13240"/>
    </row>
    <row r="13241" spans="6:6" x14ac:dyDescent="0.25">
      <c r="F13241"/>
    </row>
    <row r="13242" spans="6:6" x14ac:dyDescent="0.25">
      <c r="F13242"/>
    </row>
    <row r="13243" spans="6:6" x14ac:dyDescent="0.25">
      <c r="F13243"/>
    </row>
    <row r="13244" spans="6:6" x14ac:dyDescent="0.25">
      <c r="F13244"/>
    </row>
    <row r="13245" spans="6:6" x14ac:dyDescent="0.25">
      <c r="F13245"/>
    </row>
    <row r="13246" spans="6:6" x14ac:dyDescent="0.25">
      <c r="F13246"/>
    </row>
    <row r="13247" spans="6:6" x14ac:dyDescent="0.25">
      <c r="F13247"/>
    </row>
    <row r="13248" spans="6:6" x14ac:dyDescent="0.25">
      <c r="F13248"/>
    </row>
    <row r="13249" spans="6:6" x14ac:dyDescent="0.25">
      <c r="F13249"/>
    </row>
    <row r="13250" spans="6:6" x14ac:dyDescent="0.25">
      <c r="F13250"/>
    </row>
    <row r="13251" spans="6:6" x14ac:dyDescent="0.25">
      <c r="F13251"/>
    </row>
    <row r="13252" spans="6:6" x14ac:dyDescent="0.25">
      <c r="F13252"/>
    </row>
    <row r="13253" spans="6:6" x14ac:dyDescent="0.25">
      <c r="F13253"/>
    </row>
    <row r="13254" spans="6:6" x14ac:dyDescent="0.25">
      <c r="F13254"/>
    </row>
    <row r="13255" spans="6:6" x14ac:dyDescent="0.25">
      <c r="F13255"/>
    </row>
    <row r="13256" spans="6:6" x14ac:dyDescent="0.25">
      <c r="F13256"/>
    </row>
    <row r="13257" spans="6:6" x14ac:dyDescent="0.25">
      <c r="F13257"/>
    </row>
    <row r="13258" spans="6:6" x14ac:dyDescent="0.25">
      <c r="F13258"/>
    </row>
    <row r="13259" spans="6:6" x14ac:dyDescent="0.25">
      <c r="F13259"/>
    </row>
    <row r="13260" spans="6:6" x14ac:dyDescent="0.25">
      <c r="F13260"/>
    </row>
    <row r="13261" spans="6:6" x14ac:dyDescent="0.25">
      <c r="F13261"/>
    </row>
    <row r="13262" spans="6:6" x14ac:dyDescent="0.25">
      <c r="F13262"/>
    </row>
    <row r="13263" spans="6:6" x14ac:dyDescent="0.25">
      <c r="F13263"/>
    </row>
    <row r="13264" spans="6:6" x14ac:dyDescent="0.25">
      <c r="F13264"/>
    </row>
    <row r="13265" spans="6:6" x14ac:dyDescent="0.25">
      <c r="F13265"/>
    </row>
    <row r="13266" spans="6:6" x14ac:dyDescent="0.25">
      <c r="F13266"/>
    </row>
    <row r="13267" spans="6:6" x14ac:dyDescent="0.25">
      <c r="F13267"/>
    </row>
    <row r="13268" spans="6:6" x14ac:dyDescent="0.25">
      <c r="F13268"/>
    </row>
    <row r="13269" spans="6:6" x14ac:dyDescent="0.25">
      <c r="F13269"/>
    </row>
    <row r="13270" spans="6:6" x14ac:dyDescent="0.25">
      <c r="F13270"/>
    </row>
    <row r="13271" spans="6:6" x14ac:dyDescent="0.25">
      <c r="F13271"/>
    </row>
    <row r="13272" spans="6:6" x14ac:dyDescent="0.25">
      <c r="F13272"/>
    </row>
    <row r="13273" spans="6:6" x14ac:dyDescent="0.25">
      <c r="F13273"/>
    </row>
    <row r="13274" spans="6:6" x14ac:dyDescent="0.25">
      <c r="F13274"/>
    </row>
    <row r="13275" spans="6:6" x14ac:dyDescent="0.25">
      <c r="F13275"/>
    </row>
    <row r="13276" spans="6:6" x14ac:dyDescent="0.25">
      <c r="F13276"/>
    </row>
    <row r="13277" spans="6:6" x14ac:dyDescent="0.25">
      <c r="F13277"/>
    </row>
    <row r="13278" spans="6:6" x14ac:dyDescent="0.25">
      <c r="F13278"/>
    </row>
    <row r="13279" spans="6:6" x14ac:dyDescent="0.25">
      <c r="F13279"/>
    </row>
    <row r="13280" spans="6:6" x14ac:dyDescent="0.25">
      <c r="F13280"/>
    </row>
    <row r="13281" spans="6:6" x14ac:dyDescent="0.25">
      <c r="F13281"/>
    </row>
    <row r="13282" spans="6:6" x14ac:dyDescent="0.25">
      <c r="F13282"/>
    </row>
    <row r="13283" spans="6:6" x14ac:dyDescent="0.25">
      <c r="F13283"/>
    </row>
    <row r="13284" spans="6:6" x14ac:dyDescent="0.25">
      <c r="F13284"/>
    </row>
    <row r="13285" spans="6:6" x14ac:dyDescent="0.25">
      <c r="F13285"/>
    </row>
    <row r="13286" spans="6:6" x14ac:dyDescent="0.25">
      <c r="F13286"/>
    </row>
    <row r="13287" spans="6:6" x14ac:dyDescent="0.25">
      <c r="F13287"/>
    </row>
    <row r="13288" spans="6:6" x14ac:dyDescent="0.25">
      <c r="F13288"/>
    </row>
    <row r="13289" spans="6:6" x14ac:dyDescent="0.25">
      <c r="F13289"/>
    </row>
    <row r="13290" spans="6:6" x14ac:dyDescent="0.25">
      <c r="F13290"/>
    </row>
    <row r="13291" spans="6:6" x14ac:dyDescent="0.25">
      <c r="F13291"/>
    </row>
    <row r="13292" spans="6:6" x14ac:dyDescent="0.25">
      <c r="F13292"/>
    </row>
    <row r="13293" spans="6:6" x14ac:dyDescent="0.25">
      <c r="F13293"/>
    </row>
    <row r="13294" spans="6:6" x14ac:dyDescent="0.25">
      <c r="F13294"/>
    </row>
    <row r="13295" spans="6:6" x14ac:dyDescent="0.25">
      <c r="F13295"/>
    </row>
    <row r="13296" spans="6:6" x14ac:dyDescent="0.25">
      <c r="F13296"/>
    </row>
    <row r="13297" spans="6:6" x14ac:dyDescent="0.25">
      <c r="F13297"/>
    </row>
    <row r="13298" spans="6:6" x14ac:dyDescent="0.25">
      <c r="F13298"/>
    </row>
    <row r="13299" spans="6:6" x14ac:dyDescent="0.25">
      <c r="F13299"/>
    </row>
    <row r="13300" spans="6:6" x14ac:dyDescent="0.25">
      <c r="F13300"/>
    </row>
    <row r="13301" spans="6:6" x14ac:dyDescent="0.25">
      <c r="F13301"/>
    </row>
    <row r="13302" spans="6:6" x14ac:dyDescent="0.25">
      <c r="F13302"/>
    </row>
    <row r="13303" spans="6:6" x14ac:dyDescent="0.25">
      <c r="F13303"/>
    </row>
    <row r="13304" spans="6:6" x14ac:dyDescent="0.25">
      <c r="F13304"/>
    </row>
    <row r="13305" spans="6:6" x14ac:dyDescent="0.25">
      <c r="F13305"/>
    </row>
    <row r="13306" spans="6:6" x14ac:dyDescent="0.25">
      <c r="F13306"/>
    </row>
    <row r="13307" spans="6:6" x14ac:dyDescent="0.25">
      <c r="F13307"/>
    </row>
    <row r="13308" spans="6:6" x14ac:dyDescent="0.25">
      <c r="F13308"/>
    </row>
    <row r="13309" spans="6:6" x14ac:dyDescent="0.25">
      <c r="F13309"/>
    </row>
    <row r="13310" spans="6:6" x14ac:dyDescent="0.25">
      <c r="F13310"/>
    </row>
    <row r="13311" spans="6:6" x14ac:dyDescent="0.25">
      <c r="F13311"/>
    </row>
    <row r="13312" spans="6:6" x14ac:dyDescent="0.25">
      <c r="F13312"/>
    </row>
    <row r="13313" spans="6:6" x14ac:dyDescent="0.25">
      <c r="F13313"/>
    </row>
    <row r="13314" spans="6:6" x14ac:dyDescent="0.25">
      <c r="F13314"/>
    </row>
    <row r="13315" spans="6:6" x14ac:dyDescent="0.25">
      <c r="F13315"/>
    </row>
    <row r="13316" spans="6:6" x14ac:dyDescent="0.25">
      <c r="F13316"/>
    </row>
    <row r="13317" spans="6:6" x14ac:dyDescent="0.25">
      <c r="F13317"/>
    </row>
    <row r="13318" spans="6:6" x14ac:dyDescent="0.25">
      <c r="F13318"/>
    </row>
    <row r="13319" spans="6:6" x14ac:dyDescent="0.25">
      <c r="F13319"/>
    </row>
    <row r="13320" spans="6:6" x14ac:dyDescent="0.25">
      <c r="F13320"/>
    </row>
    <row r="13321" spans="6:6" x14ac:dyDescent="0.25">
      <c r="F13321"/>
    </row>
    <row r="13322" spans="6:6" x14ac:dyDescent="0.25">
      <c r="F13322"/>
    </row>
    <row r="13323" spans="6:6" x14ac:dyDescent="0.25">
      <c r="F13323"/>
    </row>
    <row r="13324" spans="6:6" x14ac:dyDescent="0.25">
      <c r="F13324"/>
    </row>
    <row r="13325" spans="6:6" x14ac:dyDescent="0.25">
      <c r="F13325"/>
    </row>
    <row r="13326" spans="6:6" x14ac:dyDescent="0.25">
      <c r="F13326"/>
    </row>
    <row r="13327" spans="6:6" x14ac:dyDescent="0.25">
      <c r="F13327"/>
    </row>
    <row r="13328" spans="6:6" x14ac:dyDescent="0.25">
      <c r="F13328"/>
    </row>
    <row r="13329" spans="6:6" x14ac:dyDescent="0.25">
      <c r="F13329"/>
    </row>
    <row r="13330" spans="6:6" x14ac:dyDescent="0.25">
      <c r="F13330"/>
    </row>
    <row r="13331" spans="6:6" x14ac:dyDescent="0.25">
      <c r="F13331"/>
    </row>
    <row r="13332" spans="6:6" x14ac:dyDescent="0.25">
      <c r="F13332"/>
    </row>
    <row r="13333" spans="6:6" x14ac:dyDescent="0.25">
      <c r="F13333"/>
    </row>
    <row r="13334" spans="6:6" x14ac:dyDescent="0.25">
      <c r="F13334"/>
    </row>
    <row r="13335" spans="6:6" x14ac:dyDescent="0.25">
      <c r="F13335"/>
    </row>
    <row r="13336" spans="6:6" x14ac:dyDescent="0.25">
      <c r="F13336"/>
    </row>
    <row r="13337" spans="6:6" x14ac:dyDescent="0.25">
      <c r="F13337"/>
    </row>
    <row r="13338" spans="6:6" x14ac:dyDescent="0.25">
      <c r="F13338"/>
    </row>
    <row r="13339" spans="6:6" x14ac:dyDescent="0.25">
      <c r="F13339"/>
    </row>
    <row r="13340" spans="6:6" x14ac:dyDescent="0.25">
      <c r="F13340"/>
    </row>
    <row r="13341" spans="6:6" x14ac:dyDescent="0.25">
      <c r="F13341"/>
    </row>
    <row r="13342" spans="6:6" x14ac:dyDescent="0.25">
      <c r="F13342"/>
    </row>
    <row r="13343" spans="6:6" x14ac:dyDescent="0.25">
      <c r="F13343"/>
    </row>
    <row r="13344" spans="6:6" x14ac:dyDescent="0.25">
      <c r="F13344"/>
    </row>
    <row r="13345" spans="6:6" x14ac:dyDescent="0.25">
      <c r="F13345"/>
    </row>
    <row r="13346" spans="6:6" x14ac:dyDescent="0.25">
      <c r="F13346"/>
    </row>
    <row r="13347" spans="6:6" x14ac:dyDescent="0.25">
      <c r="F13347"/>
    </row>
    <row r="13348" spans="6:6" x14ac:dyDescent="0.25">
      <c r="F13348"/>
    </row>
    <row r="13349" spans="6:6" x14ac:dyDescent="0.25">
      <c r="F13349"/>
    </row>
    <row r="13350" spans="6:6" x14ac:dyDescent="0.25">
      <c r="F13350"/>
    </row>
    <row r="13351" spans="6:6" x14ac:dyDescent="0.25">
      <c r="F13351"/>
    </row>
    <row r="13352" spans="6:6" x14ac:dyDescent="0.25">
      <c r="F13352"/>
    </row>
    <row r="13353" spans="6:6" x14ac:dyDescent="0.25">
      <c r="F13353"/>
    </row>
    <row r="13354" spans="6:6" x14ac:dyDescent="0.25">
      <c r="F13354"/>
    </row>
    <row r="13355" spans="6:6" x14ac:dyDescent="0.25">
      <c r="F13355"/>
    </row>
    <row r="13356" spans="6:6" x14ac:dyDescent="0.25">
      <c r="F13356"/>
    </row>
    <row r="13357" spans="6:6" x14ac:dyDescent="0.25">
      <c r="F13357"/>
    </row>
    <row r="13358" spans="6:6" x14ac:dyDescent="0.25">
      <c r="F13358"/>
    </row>
    <row r="13359" spans="6:6" x14ac:dyDescent="0.25">
      <c r="F13359"/>
    </row>
    <row r="13360" spans="6:6" x14ac:dyDescent="0.25">
      <c r="F13360"/>
    </row>
    <row r="13361" spans="6:6" x14ac:dyDescent="0.25">
      <c r="F13361"/>
    </row>
    <row r="13362" spans="6:6" x14ac:dyDescent="0.25">
      <c r="F13362"/>
    </row>
    <row r="13363" spans="6:6" x14ac:dyDescent="0.25">
      <c r="F13363"/>
    </row>
    <row r="13364" spans="6:6" x14ac:dyDescent="0.25">
      <c r="F13364"/>
    </row>
    <row r="13365" spans="6:6" x14ac:dyDescent="0.25">
      <c r="F13365"/>
    </row>
    <row r="13366" spans="6:6" x14ac:dyDescent="0.25">
      <c r="F13366"/>
    </row>
    <row r="13367" spans="6:6" x14ac:dyDescent="0.25">
      <c r="F13367"/>
    </row>
    <row r="13368" spans="6:6" x14ac:dyDescent="0.25">
      <c r="F13368"/>
    </row>
    <row r="13369" spans="6:6" x14ac:dyDescent="0.25">
      <c r="F13369"/>
    </row>
    <row r="13370" spans="6:6" x14ac:dyDescent="0.25">
      <c r="F13370"/>
    </row>
    <row r="13371" spans="6:6" x14ac:dyDescent="0.25">
      <c r="F13371"/>
    </row>
    <row r="13372" spans="6:6" x14ac:dyDescent="0.25">
      <c r="F13372"/>
    </row>
    <row r="13373" spans="6:6" x14ac:dyDescent="0.25">
      <c r="F13373"/>
    </row>
    <row r="13374" spans="6:6" x14ac:dyDescent="0.25">
      <c r="F13374"/>
    </row>
    <row r="13375" spans="6:6" x14ac:dyDescent="0.25">
      <c r="F13375"/>
    </row>
    <row r="13376" spans="6:6" x14ac:dyDescent="0.25">
      <c r="F13376"/>
    </row>
    <row r="13377" spans="6:6" x14ac:dyDescent="0.25">
      <c r="F13377"/>
    </row>
    <row r="13378" spans="6:6" x14ac:dyDescent="0.25">
      <c r="F13378"/>
    </row>
    <row r="13379" spans="6:6" x14ac:dyDescent="0.25">
      <c r="F13379"/>
    </row>
    <row r="13380" spans="6:6" x14ac:dyDescent="0.25">
      <c r="F13380"/>
    </row>
    <row r="13381" spans="6:6" x14ac:dyDescent="0.25">
      <c r="F13381"/>
    </row>
    <row r="13382" spans="6:6" x14ac:dyDescent="0.25">
      <c r="F13382"/>
    </row>
    <row r="13383" spans="6:6" x14ac:dyDescent="0.25">
      <c r="F13383"/>
    </row>
    <row r="13384" spans="6:6" x14ac:dyDescent="0.25">
      <c r="F13384"/>
    </row>
    <row r="13385" spans="6:6" x14ac:dyDescent="0.25">
      <c r="F13385"/>
    </row>
    <row r="13386" spans="6:6" x14ac:dyDescent="0.25">
      <c r="F13386"/>
    </row>
    <row r="13387" spans="6:6" x14ac:dyDescent="0.25">
      <c r="F13387"/>
    </row>
    <row r="13388" spans="6:6" x14ac:dyDescent="0.25">
      <c r="F13388"/>
    </row>
    <row r="13389" spans="6:6" x14ac:dyDescent="0.25">
      <c r="F13389"/>
    </row>
    <row r="13390" spans="6:6" x14ac:dyDescent="0.25">
      <c r="F13390"/>
    </row>
    <row r="13391" spans="6:6" x14ac:dyDescent="0.25">
      <c r="F13391"/>
    </row>
    <row r="13392" spans="6:6" x14ac:dyDescent="0.25">
      <c r="F13392"/>
    </row>
    <row r="13393" spans="6:6" x14ac:dyDescent="0.25">
      <c r="F13393"/>
    </row>
    <row r="13394" spans="6:6" x14ac:dyDescent="0.25">
      <c r="F13394"/>
    </row>
    <row r="13395" spans="6:6" x14ac:dyDescent="0.25">
      <c r="F13395"/>
    </row>
    <row r="13396" spans="6:6" x14ac:dyDescent="0.25">
      <c r="F13396"/>
    </row>
    <row r="13397" spans="6:6" x14ac:dyDescent="0.25">
      <c r="F13397"/>
    </row>
    <row r="13398" spans="6:6" x14ac:dyDescent="0.25">
      <c r="F13398"/>
    </row>
    <row r="13399" spans="6:6" x14ac:dyDescent="0.25">
      <c r="F13399"/>
    </row>
    <row r="13400" spans="6:6" x14ac:dyDescent="0.25">
      <c r="F13400"/>
    </row>
    <row r="13401" spans="6:6" x14ac:dyDescent="0.25">
      <c r="F13401"/>
    </row>
    <row r="13402" spans="6:6" x14ac:dyDescent="0.25">
      <c r="F13402"/>
    </row>
    <row r="13403" spans="6:6" x14ac:dyDescent="0.25">
      <c r="F13403"/>
    </row>
    <row r="13404" spans="6:6" x14ac:dyDescent="0.25">
      <c r="F13404"/>
    </row>
    <row r="13405" spans="6:6" x14ac:dyDescent="0.25">
      <c r="F13405"/>
    </row>
    <row r="13406" spans="6:6" x14ac:dyDescent="0.25">
      <c r="F13406"/>
    </row>
    <row r="13407" spans="6:6" x14ac:dyDescent="0.25">
      <c r="F13407"/>
    </row>
    <row r="13408" spans="6:6" x14ac:dyDescent="0.25">
      <c r="F13408"/>
    </row>
    <row r="13409" spans="6:6" x14ac:dyDescent="0.25">
      <c r="F13409"/>
    </row>
    <row r="13410" spans="6:6" x14ac:dyDescent="0.25">
      <c r="F13410"/>
    </row>
    <row r="13411" spans="6:6" x14ac:dyDescent="0.25">
      <c r="F13411"/>
    </row>
    <row r="13412" spans="6:6" x14ac:dyDescent="0.25">
      <c r="F13412"/>
    </row>
    <row r="13413" spans="6:6" x14ac:dyDescent="0.25">
      <c r="F13413"/>
    </row>
    <row r="13414" spans="6:6" x14ac:dyDescent="0.25">
      <c r="F13414"/>
    </row>
    <row r="13415" spans="6:6" x14ac:dyDescent="0.25">
      <c r="F13415"/>
    </row>
    <row r="13416" spans="6:6" x14ac:dyDescent="0.25">
      <c r="F13416"/>
    </row>
    <row r="13417" spans="6:6" x14ac:dyDescent="0.25">
      <c r="F13417"/>
    </row>
    <row r="13418" spans="6:6" x14ac:dyDescent="0.25">
      <c r="F13418"/>
    </row>
    <row r="13419" spans="6:6" x14ac:dyDescent="0.25">
      <c r="F13419"/>
    </row>
    <row r="13420" spans="6:6" x14ac:dyDescent="0.25">
      <c r="F13420"/>
    </row>
    <row r="13421" spans="6:6" x14ac:dyDescent="0.25">
      <c r="F13421"/>
    </row>
    <row r="13422" spans="6:6" x14ac:dyDescent="0.25">
      <c r="F13422"/>
    </row>
    <row r="13423" spans="6:6" x14ac:dyDescent="0.25">
      <c r="F13423"/>
    </row>
    <row r="13424" spans="6:6" x14ac:dyDescent="0.25">
      <c r="F13424"/>
    </row>
    <row r="13425" spans="6:6" x14ac:dyDescent="0.25">
      <c r="F13425"/>
    </row>
    <row r="13426" spans="6:6" x14ac:dyDescent="0.25">
      <c r="F13426"/>
    </row>
    <row r="13427" spans="6:6" x14ac:dyDescent="0.25">
      <c r="F13427"/>
    </row>
    <row r="13428" spans="6:6" x14ac:dyDescent="0.25">
      <c r="F13428"/>
    </row>
    <row r="13429" spans="6:6" x14ac:dyDescent="0.25">
      <c r="F13429"/>
    </row>
    <row r="13430" spans="6:6" x14ac:dyDescent="0.25">
      <c r="F13430"/>
    </row>
    <row r="13431" spans="6:6" x14ac:dyDescent="0.25">
      <c r="F13431"/>
    </row>
    <row r="13432" spans="6:6" x14ac:dyDescent="0.25">
      <c r="F13432"/>
    </row>
    <row r="13433" spans="6:6" x14ac:dyDescent="0.25">
      <c r="F13433"/>
    </row>
    <row r="13434" spans="6:6" x14ac:dyDescent="0.25">
      <c r="F13434"/>
    </row>
    <row r="13435" spans="6:6" x14ac:dyDescent="0.25">
      <c r="F13435"/>
    </row>
    <row r="13436" spans="6:6" x14ac:dyDescent="0.25">
      <c r="F13436"/>
    </row>
    <row r="13437" spans="6:6" x14ac:dyDescent="0.25">
      <c r="F13437"/>
    </row>
    <row r="13438" spans="6:6" x14ac:dyDescent="0.25">
      <c r="F13438"/>
    </row>
    <row r="13439" spans="6:6" x14ac:dyDescent="0.25">
      <c r="F13439"/>
    </row>
    <row r="13440" spans="6:6" x14ac:dyDescent="0.25">
      <c r="F13440"/>
    </row>
    <row r="13441" spans="6:6" x14ac:dyDescent="0.25">
      <c r="F13441"/>
    </row>
    <row r="13442" spans="6:6" x14ac:dyDescent="0.25">
      <c r="F13442"/>
    </row>
    <row r="13443" spans="6:6" x14ac:dyDescent="0.25">
      <c r="F13443"/>
    </row>
    <row r="13444" spans="6:6" x14ac:dyDescent="0.25">
      <c r="F13444"/>
    </row>
    <row r="13445" spans="6:6" x14ac:dyDescent="0.25">
      <c r="F13445"/>
    </row>
    <row r="13446" spans="6:6" x14ac:dyDescent="0.25">
      <c r="F13446"/>
    </row>
    <row r="13447" spans="6:6" x14ac:dyDescent="0.25">
      <c r="F13447"/>
    </row>
    <row r="13448" spans="6:6" x14ac:dyDescent="0.25">
      <c r="F13448"/>
    </row>
    <row r="13449" spans="6:6" x14ac:dyDescent="0.25">
      <c r="F13449"/>
    </row>
    <row r="13450" spans="6:6" x14ac:dyDescent="0.25">
      <c r="F13450"/>
    </row>
    <row r="13451" spans="6:6" x14ac:dyDescent="0.25">
      <c r="F13451"/>
    </row>
    <row r="13452" spans="6:6" x14ac:dyDescent="0.25">
      <c r="F13452"/>
    </row>
    <row r="13453" spans="6:6" x14ac:dyDescent="0.25">
      <c r="F13453"/>
    </row>
    <row r="13454" spans="6:6" x14ac:dyDescent="0.25">
      <c r="F13454"/>
    </row>
    <row r="13455" spans="6:6" x14ac:dyDescent="0.25">
      <c r="F13455"/>
    </row>
    <row r="13456" spans="6:6" x14ac:dyDescent="0.25">
      <c r="F13456"/>
    </row>
    <row r="13457" spans="6:6" x14ac:dyDescent="0.25">
      <c r="F13457"/>
    </row>
    <row r="13458" spans="6:6" x14ac:dyDescent="0.25">
      <c r="F13458"/>
    </row>
    <row r="13459" spans="6:6" x14ac:dyDescent="0.25">
      <c r="F13459"/>
    </row>
    <row r="13460" spans="6:6" x14ac:dyDescent="0.25">
      <c r="F13460"/>
    </row>
    <row r="13461" spans="6:6" x14ac:dyDescent="0.25">
      <c r="F13461"/>
    </row>
    <row r="13462" spans="6:6" x14ac:dyDescent="0.25">
      <c r="F13462"/>
    </row>
    <row r="13463" spans="6:6" x14ac:dyDescent="0.25">
      <c r="F13463"/>
    </row>
    <row r="13464" spans="6:6" x14ac:dyDescent="0.25">
      <c r="F13464"/>
    </row>
    <row r="13465" spans="6:6" x14ac:dyDescent="0.25">
      <c r="F13465"/>
    </row>
    <row r="13466" spans="6:6" x14ac:dyDescent="0.25">
      <c r="F13466"/>
    </row>
    <row r="13467" spans="6:6" x14ac:dyDescent="0.25">
      <c r="F13467"/>
    </row>
    <row r="13468" spans="6:6" x14ac:dyDescent="0.25">
      <c r="F13468"/>
    </row>
    <row r="13469" spans="6:6" x14ac:dyDescent="0.25">
      <c r="F13469"/>
    </row>
    <row r="13470" spans="6:6" x14ac:dyDescent="0.25">
      <c r="F13470"/>
    </row>
    <row r="13471" spans="6:6" x14ac:dyDescent="0.25">
      <c r="F13471"/>
    </row>
    <row r="13472" spans="6:6" x14ac:dyDescent="0.25">
      <c r="F13472"/>
    </row>
    <row r="13473" spans="6:6" x14ac:dyDescent="0.25">
      <c r="F13473"/>
    </row>
    <row r="13474" spans="6:6" x14ac:dyDescent="0.25">
      <c r="F13474"/>
    </row>
    <row r="13475" spans="6:6" x14ac:dyDescent="0.25">
      <c r="F13475"/>
    </row>
    <row r="13476" spans="6:6" x14ac:dyDescent="0.25">
      <c r="F13476"/>
    </row>
    <row r="13477" spans="6:6" x14ac:dyDescent="0.25">
      <c r="F13477"/>
    </row>
    <row r="13478" spans="6:6" x14ac:dyDescent="0.25">
      <c r="F13478"/>
    </row>
    <row r="13479" spans="6:6" x14ac:dyDescent="0.25">
      <c r="F13479"/>
    </row>
    <row r="13480" spans="6:6" x14ac:dyDescent="0.25">
      <c r="F13480"/>
    </row>
    <row r="13481" spans="6:6" x14ac:dyDescent="0.25">
      <c r="F13481"/>
    </row>
    <row r="13482" spans="6:6" x14ac:dyDescent="0.25">
      <c r="F13482"/>
    </row>
    <row r="13483" spans="6:6" x14ac:dyDescent="0.25">
      <c r="F13483"/>
    </row>
    <row r="13484" spans="6:6" x14ac:dyDescent="0.25">
      <c r="F13484"/>
    </row>
    <row r="13485" spans="6:6" x14ac:dyDescent="0.25">
      <c r="F13485"/>
    </row>
    <row r="13486" spans="6:6" x14ac:dyDescent="0.25">
      <c r="F13486"/>
    </row>
    <row r="13487" spans="6:6" x14ac:dyDescent="0.25">
      <c r="F13487"/>
    </row>
    <row r="13488" spans="6:6" x14ac:dyDescent="0.25">
      <c r="F13488"/>
    </row>
    <row r="13489" spans="6:6" x14ac:dyDescent="0.25">
      <c r="F13489"/>
    </row>
    <row r="13490" spans="6:6" x14ac:dyDescent="0.25">
      <c r="F13490"/>
    </row>
    <row r="13491" spans="6:6" x14ac:dyDescent="0.25">
      <c r="F13491"/>
    </row>
    <row r="13492" spans="6:6" x14ac:dyDescent="0.25">
      <c r="F13492"/>
    </row>
    <row r="13493" spans="6:6" x14ac:dyDescent="0.25">
      <c r="F13493"/>
    </row>
    <row r="13494" spans="6:6" x14ac:dyDescent="0.25">
      <c r="F13494"/>
    </row>
    <row r="13495" spans="6:6" x14ac:dyDescent="0.25">
      <c r="F13495"/>
    </row>
    <row r="13496" spans="6:6" x14ac:dyDescent="0.25">
      <c r="F13496"/>
    </row>
    <row r="13497" spans="6:6" x14ac:dyDescent="0.25">
      <c r="F13497"/>
    </row>
    <row r="13498" spans="6:6" x14ac:dyDescent="0.25">
      <c r="F13498"/>
    </row>
    <row r="13499" spans="6:6" x14ac:dyDescent="0.25">
      <c r="F13499"/>
    </row>
    <row r="13500" spans="6:6" x14ac:dyDescent="0.25">
      <c r="F13500"/>
    </row>
    <row r="13501" spans="6:6" x14ac:dyDescent="0.25">
      <c r="F13501"/>
    </row>
    <row r="13502" spans="6:6" x14ac:dyDescent="0.25">
      <c r="F13502"/>
    </row>
    <row r="13503" spans="6:6" x14ac:dyDescent="0.25">
      <c r="F13503"/>
    </row>
    <row r="13504" spans="6:6" x14ac:dyDescent="0.25">
      <c r="F13504"/>
    </row>
    <row r="13505" spans="6:6" x14ac:dyDescent="0.25">
      <c r="F13505"/>
    </row>
    <row r="13506" spans="6:6" x14ac:dyDescent="0.25">
      <c r="F13506"/>
    </row>
    <row r="13507" spans="6:6" x14ac:dyDescent="0.25">
      <c r="F13507"/>
    </row>
    <row r="13508" spans="6:6" x14ac:dyDescent="0.25">
      <c r="F13508"/>
    </row>
    <row r="13509" spans="6:6" x14ac:dyDescent="0.25">
      <c r="F13509"/>
    </row>
    <row r="13510" spans="6:6" x14ac:dyDescent="0.25">
      <c r="F13510"/>
    </row>
    <row r="13511" spans="6:6" x14ac:dyDescent="0.25">
      <c r="F13511"/>
    </row>
    <row r="13512" spans="6:6" x14ac:dyDescent="0.25">
      <c r="F13512"/>
    </row>
    <row r="13513" spans="6:6" x14ac:dyDescent="0.25">
      <c r="F13513"/>
    </row>
    <row r="13514" spans="6:6" x14ac:dyDescent="0.25">
      <c r="F13514"/>
    </row>
    <row r="13515" spans="6:6" x14ac:dyDescent="0.25">
      <c r="F13515"/>
    </row>
    <row r="13516" spans="6:6" x14ac:dyDescent="0.25">
      <c r="F13516"/>
    </row>
    <row r="13517" spans="6:6" x14ac:dyDescent="0.25">
      <c r="F13517"/>
    </row>
    <row r="13518" spans="6:6" x14ac:dyDescent="0.25">
      <c r="F13518"/>
    </row>
    <row r="13519" spans="6:6" x14ac:dyDescent="0.25">
      <c r="F13519"/>
    </row>
    <row r="13520" spans="6:6" x14ac:dyDescent="0.25">
      <c r="F13520"/>
    </row>
    <row r="13521" spans="6:6" x14ac:dyDescent="0.25">
      <c r="F13521"/>
    </row>
    <row r="13522" spans="6:6" x14ac:dyDescent="0.25">
      <c r="F13522"/>
    </row>
    <row r="13523" spans="6:6" x14ac:dyDescent="0.25">
      <c r="F13523"/>
    </row>
    <row r="13524" spans="6:6" x14ac:dyDescent="0.25">
      <c r="F13524"/>
    </row>
    <row r="13525" spans="6:6" x14ac:dyDescent="0.25">
      <c r="F13525"/>
    </row>
    <row r="13526" spans="6:6" x14ac:dyDescent="0.25">
      <c r="F13526"/>
    </row>
    <row r="13527" spans="6:6" x14ac:dyDescent="0.25">
      <c r="F13527"/>
    </row>
    <row r="13528" spans="6:6" x14ac:dyDescent="0.25">
      <c r="F13528"/>
    </row>
    <row r="13529" spans="6:6" x14ac:dyDescent="0.25">
      <c r="F13529"/>
    </row>
    <row r="13530" spans="6:6" x14ac:dyDescent="0.25">
      <c r="F13530"/>
    </row>
    <row r="13531" spans="6:6" x14ac:dyDescent="0.25">
      <c r="F13531"/>
    </row>
    <row r="13532" spans="6:6" x14ac:dyDescent="0.25">
      <c r="F13532"/>
    </row>
    <row r="13533" spans="6:6" x14ac:dyDescent="0.25">
      <c r="F13533"/>
    </row>
    <row r="13534" spans="6:6" x14ac:dyDescent="0.25">
      <c r="F13534"/>
    </row>
    <row r="13535" spans="6:6" x14ac:dyDescent="0.25">
      <c r="F13535"/>
    </row>
    <row r="13536" spans="6:6" x14ac:dyDescent="0.25">
      <c r="F13536"/>
    </row>
    <row r="13537" spans="6:6" x14ac:dyDescent="0.25">
      <c r="F13537"/>
    </row>
    <row r="13538" spans="6:6" x14ac:dyDescent="0.25">
      <c r="F13538"/>
    </row>
    <row r="13539" spans="6:6" x14ac:dyDescent="0.25">
      <c r="F13539"/>
    </row>
    <row r="13540" spans="6:6" x14ac:dyDescent="0.25">
      <c r="F13540"/>
    </row>
    <row r="13541" spans="6:6" x14ac:dyDescent="0.25">
      <c r="F13541"/>
    </row>
    <row r="13542" spans="6:6" x14ac:dyDescent="0.25">
      <c r="F13542"/>
    </row>
    <row r="13543" spans="6:6" x14ac:dyDescent="0.25">
      <c r="F13543"/>
    </row>
    <row r="13544" spans="6:6" x14ac:dyDescent="0.25">
      <c r="F13544"/>
    </row>
    <row r="13545" spans="6:6" x14ac:dyDescent="0.25">
      <c r="F13545"/>
    </row>
    <row r="13546" spans="6:6" x14ac:dyDescent="0.25">
      <c r="F13546"/>
    </row>
    <row r="13547" spans="6:6" x14ac:dyDescent="0.25">
      <c r="F13547"/>
    </row>
    <row r="13548" spans="6:6" x14ac:dyDescent="0.25">
      <c r="F13548"/>
    </row>
    <row r="13549" spans="6:6" x14ac:dyDescent="0.25">
      <c r="F13549"/>
    </row>
    <row r="13550" spans="6:6" x14ac:dyDescent="0.25">
      <c r="F13550"/>
    </row>
    <row r="13551" spans="6:6" x14ac:dyDescent="0.25">
      <c r="F13551"/>
    </row>
    <row r="13552" spans="6:6" x14ac:dyDescent="0.25">
      <c r="F13552"/>
    </row>
    <row r="13553" spans="6:6" x14ac:dyDescent="0.25">
      <c r="F13553"/>
    </row>
    <row r="13554" spans="6:6" x14ac:dyDescent="0.25">
      <c r="F13554"/>
    </row>
    <row r="13555" spans="6:6" x14ac:dyDescent="0.25">
      <c r="F13555"/>
    </row>
    <row r="13556" spans="6:6" x14ac:dyDescent="0.25">
      <c r="F13556"/>
    </row>
    <row r="13557" spans="6:6" x14ac:dyDescent="0.25">
      <c r="F13557"/>
    </row>
    <row r="13558" spans="6:6" x14ac:dyDescent="0.25">
      <c r="F13558"/>
    </row>
    <row r="13559" spans="6:6" x14ac:dyDescent="0.25">
      <c r="F13559"/>
    </row>
    <row r="13560" spans="6:6" x14ac:dyDescent="0.25">
      <c r="F13560"/>
    </row>
    <row r="13561" spans="6:6" x14ac:dyDescent="0.25">
      <c r="F13561"/>
    </row>
    <row r="13562" spans="6:6" x14ac:dyDescent="0.25">
      <c r="F13562"/>
    </row>
    <row r="13563" spans="6:6" x14ac:dyDescent="0.25">
      <c r="F13563"/>
    </row>
    <row r="13564" spans="6:6" x14ac:dyDescent="0.25">
      <c r="F13564"/>
    </row>
    <row r="13565" spans="6:6" x14ac:dyDescent="0.25">
      <c r="F13565"/>
    </row>
    <row r="13566" spans="6:6" x14ac:dyDescent="0.25">
      <c r="F13566"/>
    </row>
    <row r="13567" spans="6:6" x14ac:dyDescent="0.25">
      <c r="F13567"/>
    </row>
    <row r="13568" spans="6:6" x14ac:dyDescent="0.25">
      <c r="F13568"/>
    </row>
    <row r="13569" spans="6:6" x14ac:dyDescent="0.25">
      <c r="F13569"/>
    </row>
    <row r="13570" spans="6:6" x14ac:dyDescent="0.25">
      <c r="F13570"/>
    </row>
    <row r="13571" spans="6:6" x14ac:dyDescent="0.25">
      <c r="F13571"/>
    </row>
    <row r="13572" spans="6:6" x14ac:dyDescent="0.25">
      <c r="F13572"/>
    </row>
    <row r="13573" spans="6:6" x14ac:dyDescent="0.25">
      <c r="F13573"/>
    </row>
    <row r="13574" spans="6:6" x14ac:dyDescent="0.25">
      <c r="F13574"/>
    </row>
    <row r="13575" spans="6:6" x14ac:dyDescent="0.25">
      <c r="F13575"/>
    </row>
    <row r="13576" spans="6:6" x14ac:dyDescent="0.25">
      <c r="F13576"/>
    </row>
    <row r="13577" spans="6:6" x14ac:dyDescent="0.25">
      <c r="F13577"/>
    </row>
    <row r="13578" spans="6:6" x14ac:dyDescent="0.25">
      <c r="F13578"/>
    </row>
    <row r="13579" spans="6:6" x14ac:dyDescent="0.25">
      <c r="F13579"/>
    </row>
    <row r="13580" spans="6:6" x14ac:dyDescent="0.25">
      <c r="F13580"/>
    </row>
    <row r="13581" spans="6:6" x14ac:dyDescent="0.25">
      <c r="F13581"/>
    </row>
    <row r="13582" spans="6:6" x14ac:dyDescent="0.25">
      <c r="F13582"/>
    </row>
    <row r="13583" spans="6:6" x14ac:dyDescent="0.25">
      <c r="F13583"/>
    </row>
    <row r="13584" spans="6:6" x14ac:dyDescent="0.25">
      <c r="F13584"/>
    </row>
    <row r="13585" spans="6:6" x14ac:dyDescent="0.25">
      <c r="F13585"/>
    </row>
    <row r="13586" spans="6:6" x14ac:dyDescent="0.25">
      <c r="F13586"/>
    </row>
    <row r="13587" spans="6:6" x14ac:dyDescent="0.25">
      <c r="F13587"/>
    </row>
    <row r="13588" spans="6:6" x14ac:dyDescent="0.25">
      <c r="F13588"/>
    </row>
    <row r="13589" spans="6:6" x14ac:dyDescent="0.25">
      <c r="F13589"/>
    </row>
    <row r="13590" spans="6:6" x14ac:dyDescent="0.25">
      <c r="F13590"/>
    </row>
    <row r="13591" spans="6:6" x14ac:dyDescent="0.25">
      <c r="F13591"/>
    </row>
    <row r="13592" spans="6:6" x14ac:dyDescent="0.25">
      <c r="F13592"/>
    </row>
    <row r="13593" spans="6:6" x14ac:dyDescent="0.25">
      <c r="F13593"/>
    </row>
    <row r="13594" spans="6:6" x14ac:dyDescent="0.25">
      <c r="F13594"/>
    </row>
    <row r="13595" spans="6:6" x14ac:dyDescent="0.25">
      <c r="F13595"/>
    </row>
    <row r="13596" spans="6:6" x14ac:dyDescent="0.25">
      <c r="F13596"/>
    </row>
    <row r="13597" spans="6:6" x14ac:dyDescent="0.25">
      <c r="F13597"/>
    </row>
    <row r="13598" spans="6:6" x14ac:dyDescent="0.25">
      <c r="F13598"/>
    </row>
    <row r="13599" spans="6:6" x14ac:dyDescent="0.25">
      <c r="F13599"/>
    </row>
    <row r="13600" spans="6:6" x14ac:dyDescent="0.25">
      <c r="F13600"/>
    </row>
    <row r="13601" spans="6:6" x14ac:dyDescent="0.25">
      <c r="F13601"/>
    </row>
    <row r="13602" spans="6:6" x14ac:dyDescent="0.25">
      <c r="F13602"/>
    </row>
    <row r="13603" spans="6:6" x14ac:dyDescent="0.25">
      <c r="F13603"/>
    </row>
    <row r="13604" spans="6:6" x14ac:dyDescent="0.25">
      <c r="F13604"/>
    </row>
    <row r="13605" spans="6:6" x14ac:dyDescent="0.25">
      <c r="F13605"/>
    </row>
    <row r="13606" spans="6:6" x14ac:dyDescent="0.25">
      <c r="F13606"/>
    </row>
    <row r="13607" spans="6:6" x14ac:dyDescent="0.25">
      <c r="F13607"/>
    </row>
    <row r="13608" spans="6:6" x14ac:dyDescent="0.25">
      <c r="F13608"/>
    </row>
    <row r="13609" spans="6:6" x14ac:dyDescent="0.25">
      <c r="F13609"/>
    </row>
    <row r="13610" spans="6:6" x14ac:dyDescent="0.25">
      <c r="F13610"/>
    </row>
    <row r="13611" spans="6:6" x14ac:dyDescent="0.25">
      <c r="F13611"/>
    </row>
    <row r="13612" spans="6:6" x14ac:dyDescent="0.25">
      <c r="F13612"/>
    </row>
    <row r="13613" spans="6:6" x14ac:dyDescent="0.25">
      <c r="F13613"/>
    </row>
    <row r="13614" spans="6:6" x14ac:dyDescent="0.25">
      <c r="F13614"/>
    </row>
    <row r="13615" spans="6:6" x14ac:dyDescent="0.25">
      <c r="F13615"/>
    </row>
    <row r="13616" spans="6:6" x14ac:dyDescent="0.25">
      <c r="F13616"/>
    </row>
    <row r="13617" spans="6:6" x14ac:dyDescent="0.25">
      <c r="F13617"/>
    </row>
    <row r="13618" spans="6:6" x14ac:dyDescent="0.25">
      <c r="F13618"/>
    </row>
    <row r="13619" spans="6:6" x14ac:dyDescent="0.25">
      <c r="F13619"/>
    </row>
    <row r="13620" spans="6:6" x14ac:dyDescent="0.25">
      <c r="F13620"/>
    </row>
    <row r="13621" spans="6:6" x14ac:dyDescent="0.25">
      <c r="F13621"/>
    </row>
    <row r="13622" spans="6:6" x14ac:dyDescent="0.25">
      <c r="F13622"/>
    </row>
    <row r="13623" spans="6:6" x14ac:dyDescent="0.25">
      <c r="F13623"/>
    </row>
    <row r="13624" spans="6:6" x14ac:dyDescent="0.25">
      <c r="F13624"/>
    </row>
    <row r="13625" spans="6:6" x14ac:dyDescent="0.25">
      <c r="F13625"/>
    </row>
    <row r="13626" spans="6:6" x14ac:dyDescent="0.25">
      <c r="F13626"/>
    </row>
    <row r="13627" spans="6:6" x14ac:dyDescent="0.25">
      <c r="F13627"/>
    </row>
    <row r="13628" spans="6:6" x14ac:dyDescent="0.25">
      <c r="F13628"/>
    </row>
    <row r="13629" spans="6:6" x14ac:dyDescent="0.25">
      <c r="F13629"/>
    </row>
    <row r="13630" spans="6:6" x14ac:dyDescent="0.25">
      <c r="F13630"/>
    </row>
    <row r="13631" spans="6:6" x14ac:dyDescent="0.25">
      <c r="F13631"/>
    </row>
    <row r="13632" spans="6:6" x14ac:dyDescent="0.25">
      <c r="F13632"/>
    </row>
    <row r="13633" spans="6:6" x14ac:dyDescent="0.25">
      <c r="F13633"/>
    </row>
    <row r="13634" spans="6:6" x14ac:dyDescent="0.25">
      <c r="F13634"/>
    </row>
    <row r="13635" spans="6:6" x14ac:dyDescent="0.25">
      <c r="F13635"/>
    </row>
    <row r="13636" spans="6:6" x14ac:dyDescent="0.25">
      <c r="F13636"/>
    </row>
    <row r="13637" spans="6:6" x14ac:dyDescent="0.25">
      <c r="F13637"/>
    </row>
    <row r="13638" spans="6:6" x14ac:dyDescent="0.25">
      <c r="F13638"/>
    </row>
    <row r="13639" spans="6:6" x14ac:dyDescent="0.25">
      <c r="F13639"/>
    </row>
    <row r="13640" spans="6:6" x14ac:dyDescent="0.25">
      <c r="F13640"/>
    </row>
    <row r="13641" spans="6:6" x14ac:dyDescent="0.25">
      <c r="F13641"/>
    </row>
    <row r="13642" spans="6:6" x14ac:dyDescent="0.25">
      <c r="F13642"/>
    </row>
    <row r="13643" spans="6:6" x14ac:dyDescent="0.25">
      <c r="F13643"/>
    </row>
    <row r="13644" spans="6:6" x14ac:dyDescent="0.25">
      <c r="F13644"/>
    </row>
    <row r="13645" spans="6:6" x14ac:dyDescent="0.25">
      <c r="F13645"/>
    </row>
    <row r="13646" spans="6:6" x14ac:dyDescent="0.25">
      <c r="F13646"/>
    </row>
    <row r="13647" spans="6:6" x14ac:dyDescent="0.25">
      <c r="F13647"/>
    </row>
    <row r="13648" spans="6:6" x14ac:dyDescent="0.25">
      <c r="F13648"/>
    </row>
    <row r="13649" spans="6:6" x14ac:dyDescent="0.25">
      <c r="F13649"/>
    </row>
    <row r="13650" spans="6:6" x14ac:dyDescent="0.25">
      <c r="F13650"/>
    </row>
    <row r="13651" spans="6:6" x14ac:dyDescent="0.25">
      <c r="F13651"/>
    </row>
    <row r="13652" spans="6:6" x14ac:dyDescent="0.25">
      <c r="F13652"/>
    </row>
    <row r="13653" spans="6:6" x14ac:dyDescent="0.25">
      <c r="F13653"/>
    </row>
    <row r="13654" spans="6:6" x14ac:dyDescent="0.25">
      <c r="F13654"/>
    </row>
    <row r="13655" spans="6:6" x14ac:dyDescent="0.25">
      <c r="F13655"/>
    </row>
    <row r="13656" spans="6:6" x14ac:dyDescent="0.25">
      <c r="F13656"/>
    </row>
    <row r="13657" spans="6:6" x14ac:dyDescent="0.25">
      <c r="F13657"/>
    </row>
    <row r="13658" spans="6:6" x14ac:dyDescent="0.25">
      <c r="F13658"/>
    </row>
    <row r="13659" spans="6:6" x14ac:dyDescent="0.25">
      <c r="F13659"/>
    </row>
    <row r="13660" spans="6:6" x14ac:dyDescent="0.25">
      <c r="F13660"/>
    </row>
    <row r="13661" spans="6:6" x14ac:dyDescent="0.25">
      <c r="F13661"/>
    </row>
    <row r="13662" spans="6:6" x14ac:dyDescent="0.25">
      <c r="F13662"/>
    </row>
    <row r="13663" spans="6:6" x14ac:dyDescent="0.25">
      <c r="F13663"/>
    </row>
    <row r="13664" spans="6:6" x14ac:dyDescent="0.25">
      <c r="F13664"/>
    </row>
    <row r="13665" spans="6:6" x14ac:dyDescent="0.25">
      <c r="F13665"/>
    </row>
    <row r="13666" spans="6:6" x14ac:dyDescent="0.25">
      <c r="F13666"/>
    </row>
    <row r="13667" spans="6:6" x14ac:dyDescent="0.25">
      <c r="F13667"/>
    </row>
    <row r="13668" spans="6:6" x14ac:dyDescent="0.25">
      <c r="F13668"/>
    </row>
    <row r="13669" spans="6:6" x14ac:dyDescent="0.25">
      <c r="F13669"/>
    </row>
    <row r="13670" spans="6:6" x14ac:dyDescent="0.25">
      <c r="F13670"/>
    </row>
    <row r="13671" spans="6:6" x14ac:dyDescent="0.25">
      <c r="F13671"/>
    </row>
    <row r="13672" spans="6:6" x14ac:dyDescent="0.25">
      <c r="F13672"/>
    </row>
    <row r="13673" spans="6:6" x14ac:dyDescent="0.25">
      <c r="F13673"/>
    </row>
    <row r="13674" spans="6:6" x14ac:dyDescent="0.25">
      <c r="F13674"/>
    </row>
    <row r="13675" spans="6:6" x14ac:dyDescent="0.25">
      <c r="F13675"/>
    </row>
    <row r="13676" spans="6:6" x14ac:dyDescent="0.25">
      <c r="F13676"/>
    </row>
    <row r="13677" spans="6:6" x14ac:dyDescent="0.25">
      <c r="F13677"/>
    </row>
    <row r="13678" spans="6:6" x14ac:dyDescent="0.25">
      <c r="F13678"/>
    </row>
    <row r="13679" spans="6:6" x14ac:dyDescent="0.25">
      <c r="F13679"/>
    </row>
    <row r="13680" spans="6:6" x14ac:dyDescent="0.25">
      <c r="F13680"/>
    </row>
    <row r="13681" spans="6:6" x14ac:dyDescent="0.25">
      <c r="F13681"/>
    </row>
    <row r="13682" spans="6:6" x14ac:dyDescent="0.25">
      <c r="F13682"/>
    </row>
    <row r="13683" spans="6:6" x14ac:dyDescent="0.25">
      <c r="F13683"/>
    </row>
    <row r="13684" spans="6:6" x14ac:dyDescent="0.25">
      <c r="F13684"/>
    </row>
    <row r="13685" spans="6:6" x14ac:dyDescent="0.25">
      <c r="F13685"/>
    </row>
    <row r="13686" spans="6:6" x14ac:dyDescent="0.25">
      <c r="F13686"/>
    </row>
    <row r="13687" spans="6:6" x14ac:dyDescent="0.25">
      <c r="F13687"/>
    </row>
    <row r="13688" spans="6:6" x14ac:dyDescent="0.25">
      <c r="F13688"/>
    </row>
    <row r="13689" spans="6:6" x14ac:dyDescent="0.25">
      <c r="F13689"/>
    </row>
    <row r="13690" spans="6:6" x14ac:dyDescent="0.25">
      <c r="F13690"/>
    </row>
    <row r="13691" spans="6:6" x14ac:dyDescent="0.25">
      <c r="F13691"/>
    </row>
    <row r="13692" spans="6:6" x14ac:dyDescent="0.25">
      <c r="F13692"/>
    </row>
    <row r="13693" spans="6:6" x14ac:dyDescent="0.25">
      <c r="F13693"/>
    </row>
    <row r="13694" spans="6:6" x14ac:dyDescent="0.25">
      <c r="F13694"/>
    </row>
    <row r="13695" spans="6:6" x14ac:dyDescent="0.25">
      <c r="F13695"/>
    </row>
    <row r="13696" spans="6:6" x14ac:dyDescent="0.25">
      <c r="F13696"/>
    </row>
    <row r="13697" spans="6:6" x14ac:dyDescent="0.25">
      <c r="F13697"/>
    </row>
    <row r="13698" spans="6:6" x14ac:dyDescent="0.25">
      <c r="F13698"/>
    </row>
    <row r="13699" spans="6:6" x14ac:dyDescent="0.25">
      <c r="F13699"/>
    </row>
    <row r="13700" spans="6:6" x14ac:dyDescent="0.25">
      <c r="F13700"/>
    </row>
    <row r="13701" spans="6:6" x14ac:dyDescent="0.25">
      <c r="F13701"/>
    </row>
    <row r="13702" spans="6:6" x14ac:dyDescent="0.25">
      <c r="F13702"/>
    </row>
    <row r="13703" spans="6:6" x14ac:dyDescent="0.25">
      <c r="F13703"/>
    </row>
    <row r="13704" spans="6:6" x14ac:dyDescent="0.25">
      <c r="F13704"/>
    </row>
    <row r="13705" spans="6:6" x14ac:dyDescent="0.25">
      <c r="F13705"/>
    </row>
    <row r="13706" spans="6:6" x14ac:dyDescent="0.25">
      <c r="F13706"/>
    </row>
    <row r="13707" spans="6:6" x14ac:dyDescent="0.25">
      <c r="F13707"/>
    </row>
    <row r="13708" spans="6:6" x14ac:dyDescent="0.25">
      <c r="F13708"/>
    </row>
    <row r="13709" spans="6:6" x14ac:dyDescent="0.25">
      <c r="F13709"/>
    </row>
    <row r="13710" spans="6:6" x14ac:dyDescent="0.25">
      <c r="F13710"/>
    </row>
    <row r="13711" spans="6:6" x14ac:dyDescent="0.25">
      <c r="F13711"/>
    </row>
    <row r="13712" spans="6:6" x14ac:dyDescent="0.25">
      <c r="F13712"/>
    </row>
    <row r="13713" spans="6:6" x14ac:dyDescent="0.25">
      <c r="F13713"/>
    </row>
    <row r="13714" spans="6:6" x14ac:dyDescent="0.25">
      <c r="F13714"/>
    </row>
    <row r="13715" spans="6:6" x14ac:dyDescent="0.25">
      <c r="F13715"/>
    </row>
    <row r="13716" spans="6:6" x14ac:dyDescent="0.25">
      <c r="F13716"/>
    </row>
    <row r="13717" spans="6:6" x14ac:dyDescent="0.25">
      <c r="F13717"/>
    </row>
    <row r="13718" spans="6:6" x14ac:dyDescent="0.25">
      <c r="F13718"/>
    </row>
    <row r="13719" spans="6:6" x14ac:dyDescent="0.25">
      <c r="F13719"/>
    </row>
    <row r="13720" spans="6:6" x14ac:dyDescent="0.25">
      <c r="F13720"/>
    </row>
    <row r="13721" spans="6:6" x14ac:dyDescent="0.25">
      <c r="F13721"/>
    </row>
    <row r="13722" spans="6:6" x14ac:dyDescent="0.25">
      <c r="F13722"/>
    </row>
    <row r="13723" spans="6:6" x14ac:dyDescent="0.25">
      <c r="F13723"/>
    </row>
    <row r="13724" spans="6:6" x14ac:dyDescent="0.25">
      <c r="F13724"/>
    </row>
    <row r="13725" spans="6:6" x14ac:dyDescent="0.25">
      <c r="F13725"/>
    </row>
    <row r="13726" spans="6:6" x14ac:dyDescent="0.25">
      <c r="F13726"/>
    </row>
    <row r="13727" spans="6:6" x14ac:dyDescent="0.25">
      <c r="F13727"/>
    </row>
    <row r="13728" spans="6:6" x14ac:dyDescent="0.25">
      <c r="F13728"/>
    </row>
    <row r="13729" spans="6:6" x14ac:dyDescent="0.25">
      <c r="F13729"/>
    </row>
    <row r="13730" spans="6:6" x14ac:dyDescent="0.25">
      <c r="F13730"/>
    </row>
    <row r="13731" spans="6:6" x14ac:dyDescent="0.25">
      <c r="F13731"/>
    </row>
    <row r="13732" spans="6:6" x14ac:dyDescent="0.25">
      <c r="F13732"/>
    </row>
    <row r="13733" spans="6:6" x14ac:dyDescent="0.25">
      <c r="F13733"/>
    </row>
    <row r="13734" spans="6:6" x14ac:dyDescent="0.25">
      <c r="F13734"/>
    </row>
    <row r="13735" spans="6:6" x14ac:dyDescent="0.25">
      <c r="F13735"/>
    </row>
    <row r="13736" spans="6:6" x14ac:dyDescent="0.25">
      <c r="F13736"/>
    </row>
    <row r="13737" spans="6:6" x14ac:dyDescent="0.25">
      <c r="F13737"/>
    </row>
    <row r="13738" spans="6:6" x14ac:dyDescent="0.25">
      <c r="F13738"/>
    </row>
    <row r="13739" spans="6:6" x14ac:dyDescent="0.25">
      <c r="F13739"/>
    </row>
    <row r="13740" spans="6:6" x14ac:dyDescent="0.25">
      <c r="F13740"/>
    </row>
    <row r="13741" spans="6:6" x14ac:dyDescent="0.25">
      <c r="F13741"/>
    </row>
    <row r="13742" spans="6:6" x14ac:dyDescent="0.25">
      <c r="F13742"/>
    </row>
    <row r="13743" spans="6:6" x14ac:dyDescent="0.25">
      <c r="F13743"/>
    </row>
    <row r="13744" spans="6:6" x14ac:dyDescent="0.25">
      <c r="F13744"/>
    </row>
    <row r="13745" spans="6:6" x14ac:dyDescent="0.25">
      <c r="F13745"/>
    </row>
    <row r="13746" spans="6:6" x14ac:dyDescent="0.25">
      <c r="F13746"/>
    </row>
    <row r="13747" spans="6:6" x14ac:dyDescent="0.25">
      <c r="F13747"/>
    </row>
    <row r="13748" spans="6:6" x14ac:dyDescent="0.25">
      <c r="F13748"/>
    </row>
    <row r="13749" spans="6:6" x14ac:dyDescent="0.25">
      <c r="F13749"/>
    </row>
    <row r="13750" spans="6:6" x14ac:dyDescent="0.25">
      <c r="F13750"/>
    </row>
    <row r="13751" spans="6:6" x14ac:dyDescent="0.25">
      <c r="F13751"/>
    </row>
    <row r="13752" spans="6:6" x14ac:dyDescent="0.25">
      <c r="F13752"/>
    </row>
    <row r="13753" spans="6:6" x14ac:dyDescent="0.25">
      <c r="F13753"/>
    </row>
    <row r="13754" spans="6:6" x14ac:dyDescent="0.25">
      <c r="F13754"/>
    </row>
    <row r="13755" spans="6:6" x14ac:dyDescent="0.25">
      <c r="F13755"/>
    </row>
    <row r="13756" spans="6:6" x14ac:dyDescent="0.25">
      <c r="F13756"/>
    </row>
    <row r="13757" spans="6:6" x14ac:dyDescent="0.25">
      <c r="F13757"/>
    </row>
    <row r="13758" spans="6:6" x14ac:dyDescent="0.25">
      <c r="F13758"/>
    </row>
    <row r="13759" spans="6:6" x14ac:dyDescent="0.25">
      <c r="F13759"/>
    </row>
    <row r="13760" spans="6:6" x14ac:dyDescent="0.25">
      <c r="F13760"/>
    </row>
    <row r="13761" spans="6:6" x14ac:dyDescent="0.25">
      <c r="F13761"/>
    </row>
    <row r="13762" spans="6:6" x14ac:dyDescent="0.25">
      <c r="F13762"/>
    </row>
    <row r="13763" spans="6:6" x14ac:dyDescent="0.25">
      <c r="F13763"/>
    </row>
    <row r="13764" spans="6:6" x14ac:dyDescent="0.25">
      <c r="F13764"/>
    </row>
    <row r="13765" spans="6:6" x14ac:dyDescent="0.25">
      <c r="F13765"/>
    </row>
    <row r="13766" spans="6:6" x14ac:dyDescent="0.25">
      <c r="F13766"/>
    </row>
    <row r="13767" spans="6:6" x14ac:dyDescent="0.25">
      <c r="F13767"/>
    </row>
    <row r="13768" spans="6:6" x14ac:dyDescent="0.25">
      <c r="F13768"/>
    </row>
    <row r="13769" spans="6:6" x14ac:dyDescent="0.25">
      <c r="F13769"/>
    </row>
    <row r="13770" spans="6:6" x14ac:dyDescent="0.25">
      <c r="F13770"/>
    </row>
    <row r="13771" spans="6:6" x14ac:dyDescent="0.25">
      <c r="F13771"/>
    </row>
    <row r="13772" spans="6:6" x14ac:dyDescent="0.25">
      <c r="F13772"/>
    </row>
    <row r="13773" spans="6:6" x14ac:dyDescent="0.25">
      <c r="F13773"/>
    </row>
    <row r="13774" spans="6:6" x14ac:dyDescent="0.25">
      <c r="F13774"/>
    </row>
    <row r="13775" spans="6:6" x14ac:dyDescent="0.25">
      <c r="F13775"/>
    </row>
    <row r="13776" spans="6:6" x14ac:dyDescent="0.25">
      <c r="F13776"/>
    </row>
    <row r="13777" spans="6:6" x14ac:dyDescent="0.25">
      <c r="F13777"/>
    </row>
    <row r="13778" spans="6:6" x14ac:dyDescent="0.25">
      <c r="F13778"/>
    </row>
    <row r="13779" spans="6:6" x14ac:dyDescent="0.25">
      <c r="F13779"/>
    </row>
    <row r="13780" spans="6:6" x14ac:dyDescent="0.25">
      <c r="F13780"/>
    </row>
    <row r="13781" spans="6:6" x14ac:dyDescent="0.25">
      <c r="F13781"/>
    </row>
    <row r="13782" spans="6:6" x14ac:dyDescent="0.25">
      <c r="F13782"/>
    </row>
    <row r="13783" spans="6:6" x14ac:dyDescent="0.25">
      <c r="F13783"/>
    </row>
    <row r="13784" spans="6:6" x14ac:dyDescent="0.25">
      <c r="F13784"/>
    </row>
    <row r="13785" spans="6:6" x14ac:dyDescent="0.25">
      <c r="F13785"/>
    </row>
    <row r="13786" spans="6:6" x14ac:dyDescent="0.25">
      <c r="F13786"/>
    </row>
    <row r="13787" spans="6:6" x14ac:dyDescent="0.25">
      <c r="F13787"/>
    </row>
    <row r="13788" spans="6:6" x14ac:dyDescent="0.25">
      <c r="F13788"/>
    </row>
    <row r="13789" spans="6:6" x14ac:dyDescent="0.25">
      <c r="F13789"/>
    </row>
    <row r="13790" spans="6:6" x14ac:dyDescent="0.25">
      <c r="F13790"/>
    </row>
    <row r="13791" spans="6:6" x14ac:dyDescent="0.25">
      <c r="F13791"/>
    </row>
    <row r="13792" spans="6:6" x14ac:dyDescent="0.25">
      <c r="F13792"/>
    </row>
    <row r="13793" spans="6:6" x14ac:dyDescent="0.25">
      <c r="F13793"/>
    </row>
    <row r="13794" spans="6:6" x14ac:dyDescent="0.25">
      <c r="F13794"/>
    </row>
    <row r="13795" spans="6:6" x14ac:dyDescent="0.25">
      <c r="F13795"/>
    </row>
    <row r="13796" spans="6:6" x14ac:dyDescent="0.25">
      <c r="F13796"/>
    </row>
    <row r="13797" spans="6:6" x14ac:dyDescent="0.25">
      <c r="F13797"/>
    </row>
    <row r="13798" spans="6:6" x14ac:dyDescent="0.25">
      <c r="F13798"/>
    </row>
    <row r="13799" spans="6:6" x14ac:dyDescent="0.25">
      <c r="F13799"/>
    </row>
    <row r="13800" spans="6:6" x14ac:dyDescent="0.25">
      <c r="F13800"/>
    </row>
    <row r="13801" spans="6:6" x14ac:dyDescent="0.25">
      <c r="F13801"/>
    </row>
    <row r="13802" spans="6:6" x14ac:dyDescent="0.25">
      <c r="F13802"/>
    </row>
    <row r="13803" spans="6:6" x14ac:dyDescent="0.25">
      <c r="F13803"/>
    </row>
    <row r="13804" spans="6:6" x14ac:dyDescent="0.25">
      <c r="F13804"/>
    </row>
    <row r="13805" spans="6:6" x14ac:dyDescent="0.25">
      <c r="F13805"/>
    </row>
    <row r="13806" spans="6:6" x14ac:dyDescent="0.25">
      <c r="F13806"/>
    </row>
    <row r="13807" spans="6:6" x14ac:dyDescent="0.25">
      <c r="F13807"/>
    </row>
    <row r="13808" spans="6:6" x14ac:dyDescent="0.25">
      <c r="F13808"/>
    </row>
    <row r="13809" spans="6:6" x14ac:dyDescent="0.25">
      <c r="F13809"/>
    </row>
    <row r="13810" spans="6:6" x14ac:dyDescent="0.25">
      <c r="F13810"/>
    </row>
    <row r="13811" spans="6:6" x14ac:dyDescent="0.25">
      <c r="F13811"/>
    </row>
    <row r="13812" spans="6:6" x14ac:dyDescent="0.25">
      <c r="F13812"/>
    </row>
    <row r="13813" spans="6:6" x14ac:dyDescent="0.25">
      <c r="F13813"/>
    </row>
    <row r="13814" spans="6:6" x14ac:dyDescent="0.25">
      <c r="F13814"/>
    </row>
    <row r="13815" spans="6:6" x14ac:dyDescent="0.25">
      <c r="F13815"/>
    </row>
    <row r="13816" spans="6:6" x14ac:dyDescent="0.25">
      <c r="F13816"/>
    </row>
    <row r="13817" spans="6:6" x14ac:dyDescent="0.25">
      <c r="F13817"/>
    </row>
    <row r="13818" spans="6:6" x14ac:dyDescent="0.25">
      <c r="F13818"/>
    </row>
    <row r="13819" spans="6:6" x14ac:dyDescent="0.25">
      <c r="F13819"/>
    </row>
    <row r="13820" spans="6:6" x14ac:dyDescent="0.25">
      <c r="F13820"/>
    </row>
    <row r="13821" spans="6:6" x14ac:dyDescent="0.25">
      <c r="F13821"/>
    </row>
    <row r="13822" spans="6:6" x14ac:dyDescent="0.25">
      <c r="F13822"/>
    </row>
    <row r="13823" spans="6:6" x14ac:dyDescent="0.25">
      <c r="F13823"/>
    </row>
    <row r="13824" spans="6:6" x14ac:dyDescent="0.25">
      <c r="F13824"/>
    </row>
    <row r="13825" spans="6:6" x14ac:dyDescent="0.25">
      <c r="F13825"/>
    </row>
    <row r="13826" spans="6:6" x14ac:dyDescent="0.25">
      <c r="F13826"/>
    </row>
    <row r="13827" spans="6:6" x14ac:dyDescent="0.25">
      <c r="F13827"/>
    </row>
    <row r="13828" spans="6:6" x14ac:dyDescent="0.25">
      <c r="F13828"/>
    </row>
    <row r="13829" spans="6:6" x14ac:dyDescent="0.25">
      <c r="F13829"/>
    </row>
    <row r="13830" spans="6:6" x14ac:dyDescent="0.25">
      <c r="F13830"/>
    </row>
    <row r="13831" spans="6:6" x14ac:dyDescent="0.25">
      <c r="F13831"/>
    </row>
    <row r="13832" spans="6:6" x14ac:dyDescent="0.25">
      <c r="F13832"/>
    </row>
    <row r="13833" spans="6:6" x14ac:dyDescent="0.25">
      <c r="F13833"/>
    </row>
    <row r="13834" spans="6:6" x14ac:dyDescent="0.25">
      <c r="F13834"/>
    </row>
    <row r="13835" spans="6:6" x14ac:dyDescent="0.25">
      <c r="F13835"/>
    </row>
    <row r="13836" spans="6:6" x14ac:dyDescent="0.25">
      <c r="F13836"/>
    </row>
    <row r="13837" spans="6:6" x14ac:dyDescent="0.25">
      <c r="F13837"/>
    </row>
    <row r="13838" spans="6:6" x14ac:dyDescent="0.25">
      <c r="F13838"/>
    </row>
    <row r="13839" spans="6:6" x14ac:dyDescent="0.25">
      <c r="F13839"/>
    </row>
    <row r="13840" spans="6:6" x14ac:dyDescent="0.25">
      <c r="F13840"/>
    </row>
    <row r="13841" spans="6:6" x14ac:dyDescent="0.25">
      <c r="F13841"/>
    </row>
    <row r="13842" spans="6:6" x14ac:dyDescent="0.25">
      <c r="F13842"/>
    </row>
    <row r="13843" spans="6:6" x14ac:dyDescent="0.25">
      <c r="F13843"/>
    </row>
    <row r="13844" spans="6:6" x14ac:dyDescent="0.25">
      <c r="F13844"/>
    </row>
    <row r="13845" spans="6:6" x14ac:dyDescent="0.25">
      <c r="F13845"/>
    </row>
    <row r="13846" spans="6:6" x14ac:dyDescent="0.25">
      <c r="F13846"/>
    </row>
    <row r="13847" spans="6:6" x14ac:dyDescent="0.25">
      <c r="F13847"/>
    </row>
    <row r="13848" spans="6:6" x14ac:dyDescent="0.25">
      <c r="F13848"/>
    </row>
    <row r="13849" spans="6:6" x14ac:dyDescent="0.25">
      <c r="F13849"/>
    </row>
    <row r="13850" spans="6:6" x14ac:dyDescent="0.25">
      <c r="F13850"/>
    </row>
    <row r="13851" spans="6:6" x14ac:dyDescent="0.25">
      <c r="F13851"/>
    </row>
    <row r="13852" spans="6:6" x14ac:dyDescent="0.25">
      <c r="F13852"/>
    </row>
    <row r="13853" spans="6:6" x14ac:dyDescent="0.25">
      <c r="F13853"/>
    </row>
    <row r="13854" spans="6:6" x14ac:dyDescent="0.25">
      <c r="F13854"/>
    </row>
    <row r="13855" spans="6:6" x14ac:dyDescent="0.25">
      <c r="F13855"/>
    </row>
    <row r="13856" spans="6:6" x14ac:dyDescent="0.25">
      <c r="F13856"/>
    </row>
    <row r="13857" spans="6:6" x14ac:dyDescent="0.25">
      <c r="F13857"/>
    </row>
    <row r="13858" spans="6:6" x14ac:dyDescent="0.25">
      <c r="F13858"/>
    </row>
    <row r="13859" spans="6:6" x14ac:dyDescent="0.25">
      <c r="F13859"/>
    </row>
    <row r="13860" spans="6:6" x14ac:dyDescent="0.25">
      <c r="F13860"/>
    </row>
    <row r="13861" spans="6:6" x14ac:dyDescent="0.25">
      <c r="F13861"/>
    </row>
    <row r="13862" spans="6:6" x14ac:dyDescent="0.25">
      <c r="F13862"/>
    </row>
    <row r="13863" spans="6:6" x14ac:dyDescent="0.25">
      <c r="F13863"/>
    </row>
    <row r="13864" spans="6:6" x14ac:dyDescent="0.25">
      <c r="F13864"/>
    </row>
    <row r="13865" spans="6:6" x14ac:dyDescent="0.25">
      <c r="F13865"/>
    </row>
    <row r="13866" spans="6:6" x14ac:dyDescent="0.25">
      <c r="F13866"/>
    </row>
    <row r="13867" spans="6:6" x14ac:dyDescent="0.25">
      <c r="F13867"/>
    </row>
    <row r="13868" spans="6:6" x14ac:dyDescent="0.25">
      <c r="F13868"/>
    </row>
    <row r="13869" spans="6:6" x14ac:dyDescent="0.25">
      <c r="F13869"/>
    </row>
    <row r="13870" spans="6:6" x14ac:dyDescent="0.25">
      <c r="F13870"/>
    </row>
    <row r="13871" spans="6:6" x14ac:dyDescent="0.25">
      <c r="F13871"/>
    </row>
    <row r="13872" spans="6:6" x14ac:dyDescent="0.25">
      <c r="F13872"/>
    </row>
    <row r="13873" spans="6:6" x14ac:dyDescent="0.25">
      <c r="F13873"/>
    </row>
    <row r="13874" spans="6:6" x14ac:dyDescent="0.25">
      <c r="F13874"/>
    </row>
    <row r="13875" spans="6:6" x14ac:dyDescent="0.25">
      <c r="F13875"/>
    </row>
    <row r="13876" spans="6:6" x14ac:dyDescent="0.25">
      <c r="F13876"/>
    </row>
    <row r="13877" spans="6:6" x14ac:dyDescent="0.25">
      <c r="F13877"/>
    </row>
    <row r="13878" spans="6:6" x14ac:dyDescent="0.25">
      <c r="F13878"/>
    </row>
    <row r="13879" spans="6:6" x14ac:dyDescent="0.25">
      <c r="F13879"/>
    </row>
    <row r="13880" spans="6:6" x14ac:dyDescent="0.25">
      <c r="F13880"/>
    </row>
    <row r="13881" spans="6:6" x14ac:dyDescent="0.25">
      <c r="F13881"/>
    </row>
    <row r="13882" spans="6:6" x14ac:dyDescent="0.25">
      <c r="F13882"/>
    </row>
    <row r="13883" spans="6:6" x14ac:dyDescent="0.25">
      <c r="F13883"/>
    </row>
    <row r="13884" spans="6:6" x14ac:dyDescent="0.25">
      <c r="F13884"/>
    </row>
    <row r="13885" spans="6:6" x14ac:dyDescent="0.25">
      <c r="F13885"/>
    </row>
    <row r="13886" spans="6:6" x14ac:dyDescent="0.25">
      <c r="F13886"/>
    </row>
    <row r="13887" spans="6:6" x14ac:dyDescent="0.25">
      <c r="F13887"/>
    </row>
    <row r="13888" spans="6:6" x14ac:dyDescent="0.25">
      <c r="F13888"/>
    </row>
    <row r="13889" spans="6:6" x14ac:dyDescent="0.25">
      <c r="F13889"/>
    </row>
    <row r="13890" spans="6:6" x14ac:dyDescent="0.25">
      <c r="F13890"/>
    </row>
    <row r="13891" spans="6:6" x14ac:dyDescent="0.25">
      <c r="F13891"/>
    </row>
    <row r="13892" spans="6:6" x14ac:dyDescent="0.25">
      <c r="F13892"/>
    </row>
    <row r="13893" spans="6:6" x14ac:dyDescent="0.25">
      <c r="F13893"/>
    </row>
    <row r="13894" spans="6:6" x14ac:dyDescent="0.25">
      <c r="F13894"/>
    </row>
    <row r="13895" spans="6:6" x14ac:dyDescent="0.25">
      <c r="F13895"/>
    </row>
    <row r="13896" spans="6:6" x14ac:dyDescent="0.25">
      <c r="F13896"/>
    </row>
    <row r="13897" spans="6:6" x14ac:dyDescent="0.25">
      <c r="F13897"/>
    </row>
    <row r="13898" spans="6:6" x14ac:dyDescent="0.25">
      <c r="F13898"/>
    </row>
    <row r="13899" spans="6:6" x14ac:dyDescent="0.25">
      <c r="F13899"/>
    </row>
    <row r="13900" spans="6:6" x14ac:dyDescent="0.25">
      <c r="F13900"/>
    </row>
    <row r="13901" spans="6:6" x14ac:dyDescent="0.25">
      <c r="F13901"/>
    </row>
    <row r="13902" spans="6:6" x14ac:dyDescent="0.25">
      <c r="F13902"/>
    </row>
    <row r="13903" spans="6:6" x14ac:dyDescent="0.25">
      <c r="F13903"/>
    </row>
    <row r="13904" spans="6:6" x14ac:dyDescent="0.25">
      <c r="F13904"/>
    </row>
    <row r="13905" spans="6:6" x14ac:dyDescent="0.25">
      <c r="F13905"/>
    </row>
    <row r="13906" spans="6:6" x14ac:dyDescent="0.25">
      <c r="F13906"/>
    </row>
    <row r="13907" spans="6:6" x14ac:dyDescent="0.25">
      <c r="F13907"/>
    </row>
    <row r="13908" spans="6:6" x14ac:dyDescent="0.25">
      <c r="F13908"/>
    </row>
    <row r="13909" spans="6:6" x14ac:dyDescent="0.25">
      <c r="F13909"/>
    </row>
    <row r="13910" spans="6:6" x14ac:dyDescent="0.25">
      <c r="F13910"/>
    </row>
    <row r="13911" spans="6:6" x14ac:dyDescent="0.25">
      <c r="F13911"/>
    </row>
    <row r="13912" spans="6:6" x14ac:dyDescent="0.25">
      <c r="F13912"/>
    </row>
    <row r="13913" spans="6:6" x14ac:dyDescent="0.25">
      <c r="F13913"/>
    </row>
    <row r="13914" spans="6:6" x14ac:dyDescent="0.25">
      <c r="F13914"/>
    </row>
    <row r="13915" spans="6:6" x14ac:dyDescent="0.25">
      <c r="F13915"/>
    </row>
    <row r="13916" spans="6:6" x14ac:dyDescent="0.25">
      <c r="F13916"/>
    </row>
    <row r="13917" spans="6:6" x14ac:dyDescent="0.25">
      <c r="F13917"/>
    </row>
    <row r="13918" spans="6:6" x14ac:dyDescent="0.25">
      <c r="F13918"/>
    </row>
    <row r="13919" spans="6:6" x14ac:dyDescent="0.25">
      <c r="F13919"/>
    </row>
    <row r="13920" spans="6:6" x14ac:dyDescent="0.25">
      <c r="F13920"/>
    </row>
    <row r="13921" spans="6:6" x14ac:dyDescent="0.25">
      <c r="F13921"/>
    </row>
    <row r="13922" spans="6:6" x14ac:dyDescent="0.25">
      <c r="F13922"/>
    </row>
    <row r="13923" spans="6:6" x14ac:dyDescent="0.25">
      <c r="F13923"/>
    </row>
    <row r="13924" spans="6:6" x14ac:dyDescent="0.25">
      <c r="F13924"/>
    </row>
    <row r="13925" spans="6:6" x14ac:dyDescent="0.25">
      <c r="F13925"/>
    </row>
    <row r="13926" spans="6:6" x14ac:dyDescent="0.25">
      <c r="F13926"/>
    </row>
    <row r="13927" spans="6:6" x14ac:dyDescent="0.25">
      <c r="F13927"/>
    </row>
    <row r="13928" spans="6:6" x14ac:dyDescent="0.25">
      <c r="F13928"/>
    </row>
    <row r="13929" spans="6:6" x14ac:dyDescent="0.25">
      <c r="F13929"/>
    </row>
    <row r="13930" spans="6:6" x14ac:dyDescent="0.25">
      <c r="F13930"/>
    </row>
    <row r="13931" spans="6:6" x14ac:dyDescent="0.25">
      <c r="F13931"/>
    </row>
    <row r="13932" spans="6:6" x14ac:dyDescent="0.25">
      <c r="F13932"/>
    </row>
    <row r="13933" spans="6:6" x14ac:dyDescent="0.25">
      <c r="F13933"/>
    </row>
    <row r="13934" spans="6:6" x14ac:dyDescent="0.25">
      <c r="F13934"/>
    </row>
    <row r="13935" spans="6:6" x14ac:dyDescent="0.25">
      <c r="F13935"/>
    </row>
    <row r="13936" spans="6:6" x14ac:dyDescent="0.25">
      <c r="F13936"/>
    </row>
    <row r="13937" spans="6:6" x14ac:dyDescent="0.25">
      <c r="F13937"/>
    </row>
    <row r="13938" spans="6:6" x14ac:dyDescent="0.25">
      <c r="F13938"/>
    </row>
    <row r="13939" spans="6:6" x14ac:dyDescent="0.25">
      <c r="F13939"/>
    </row>
    <row r="13940" spans="6:6" x14ac:dyDescent="0.25">
      <c r="F13940"/>
    </row>
    <row r="13941" spans="6:6" x14ac:dyDescent="0.25">
      <c r="F13941"/>
    </row>
    <row r="13942" spans="6:6" x14ac:dyDescent="0.25">
      <c r="F13942"/>
    </row>
    <row r="13943" spans="6:6" x14ac:dyDescent="0.25">
      <c r="F13943"/>
    </row>
    <row r="13944" spans="6:6" x14ac:dyDescent="0.25">
      <c r="F13944"/>
    </row>
    <row r="13945" spans="6:6" x14ac:dyDescent="0.25">
      <c r="F13945"/>
    </row>
    <row r="13946" spans="6:6" x14ac:dyDescent="0.25">
      <c r="F13946"/>
    </row>
    <row r="13947" spans="6:6" x14ac:dyDescent="0.25">
      <c r="F13947"/>
    </row>
    <row r="13948" spans="6:6" x14ac:dyDescent="0.25">
      <c r="F13948"/>
    </row>
    <row r="13949" spans="6:6" x14ac:dyDescent="0.25">
      <c r="F13949"/>
    </row>
    <row r="13950" spans="6:6" x14ac:dyDescent="0.25">
      <c r="F13950"/>
    </row>
    <row r="13951" spans="6:6" x14ac:dyDescent="0.25">
      <c r="F13951"/>
    </row>
    <row r="13952" spans="6:6" x14ac:dyDescent="0.25">
      <c r="F13952"/>
    </row>
    <row r="13953" spans="6:6" x14ac:dyDescent="0.25">
      <c r="F13953"/>
    </row>
    <row r="13954" spans="6:6" x14ac:dyDescent="0.25">
      <c r="F13954"/>
    </row>
    <row r="13955" spans="6:6" x14ac:dyDescent="0.25">
      <c r="F13955"/>
    </row>
    <row r="13956" spans="6:6" x14ac:dyDescent="0.25">
      <c r="F13956"/>
    </row>
    <row r="13957" spans="6:6" x14ac:dyDescent="0.25">
      <c r="F13957"/>
    </row>
    <row r="13958" spans="6:6" x14ac:dyDescent="0.25">
      <c r="F13958"/>
    </row>
    <row r="13959" spans="6:6" x14ac:dyDescent="0.25">
      <c r="F13959"/>
    </row>
    <row r="13960" spans="6:6" x14ac:dyDescent="0.25">
      <c r="F13960"/>
    </row>
    <row r="13961" spans="6:6" x14ac:dyDescent="0.25">
      <c r="F13961"/>
    </row>
    <row r="13962" spans="6:6" x14ac:dyDescent="0.25">
      <c r="F13962"/>
    </row>
    <row r="13963" spans="6:6" x14ac:dyDescent="0.25">
      <c r="F13963"/>
    </row>
    <row r="13964" spans="6:6" x14ac:dyDescent="0.25">
      <c r="F13964"/>
    </row>
    <row r="13965" spans="6:6" x14ac:dyDescent="0.25">
      <c r="F13965"/>
    </row>
    <row r="13966" spans="6:6" x14ac:dyDescent="0.25">
      <c r="F13966"/>
    </row>
    <row r="13967" spans="6:6" x14ac:dyDescent="0.25">
      <c r="F13967"/>
    </row>
    <row r="13968" spans="6:6" x14ac:dyDescent="0.25">
      <c r="F13968"/>
    </row>
    <row r="13969" spans="6:6" x14ac:dyDescent="0.25">
      <c r="F13969"/>
    </row>
    <row r="13970" spans="6:6" x14ac:dyDescent="0.25">
      <c r="F13970"/>
    </row>
    <row r="13971" spans="6:6" x14ac:dyDescent="0.25">
      <c r="F13971"/>
    </row>
    <row r="13972" spans="6:6" x14ac:dyDescent="0.25">
      <c r="F13972"/>
    </row>
    <row r="13973" spans="6:6" x14ac:dyDescent="0.25">
      <c r="F13973"/>
    </row>
    <row r="13974" spans="6:6" x14ac:dyDescent="0.25">
      <c r="F13974"/>
    </row>
    <row r="13975" spans="6:6" x14ac:dyDescent="0.25">
      <c r="F13975"/>
    </row>
    <row r="13976" spans="6:6" x14ac:dyDescent="0.25">
      <c r="F13976"/>
    </row>
    <row r="13977" spans="6:6" x14ac:dyDescent="0.25">
      <c r="F13977"/>
    </row>
    <row r="13978" spans="6:6" x14ac:dyDescent="0.25">
      <c r="F13978"/>
    </row>
    <row r="13979" spans="6:6" x14ac:dyDescent="0.25">
      <c r="F13979"/>
    </row>
    <row r="13980" spans="6:6" x14ac:dyDescent="0.25">
      <c r="F13980"/>
    </row>
    <row r="13981" spans="6:6" x14ac:dyDescent="0.25">
      <c r="F13981"/>
    </row>
    <row r="13982" spans="6:6" x14ac:dyDescent="0.25">
      <c r="F13982"/>
    </row>
    <row r="13983" spans="6:6" x14ac:dyDescent="0.25">
      <c r="F13983"/>
    </row>
    <row r="13984" spans="6:6" x14ac:dyDescent="0.25">
      <c r="F13984"/>
    </row>
    <row r="13985" spans="6:6" x14ac:dyDescent="0.25">
      <c r="F13985"/>
    </row>
    <row r="13986" spans="6:6" x14ac:dyDescent="0.25">
      <c r="F13986"/>
    </row>
    <row r="13987" spans="6:6" x14ac:dyDescent="0.25">
      <c r="F13987"/>
    </row>
    <row r="13988" spans="6:6" x14ac:dyDescent="0.25">
      <c r="F13988"/>
    </row>
    <row r="13989" spans="6:6" x14ac:dyDescent="0.25">
      <c r="F13989"/>
    </row>
    <row r="13990" spans="6:6" x14ac:dyDescent="0.25">
      <c r="F13990"/>
    </row>
    <row r="13991" spans="6:6" x14ac:dyDescent="0.25">
      <c r="F13991"/>
    </row>
    <row r="13992" spans="6:6" x14ac:dyDescent="0.25">
      <c r="F13992"/>
    </row>
    <row r="13993" spans="6:6" x14ac:dyDescent="0.25">
      <c r="F13993"/>
    </row>
    <row r="13994" spans="6:6" x14ac:dyDescent="0.25">
      <c r="F13994"/>
    </row>
    <row r="13995" spans="6:6" x14ac:dyDescent="0.25">
      <c r="F13995"/>
    </row>
    <row r="13996" spans="6:6" x14ac:dyDescent="0.25">
      <c r="F13996"/>
    </row>
    <row r="13997" spans="6:6" x14ac:dyDescent="0.25">
      <c r="F13997"/>
    </row>
    <row r="13998" spans="6:6" x14ac:dyDescent="0.25">
      <c r="F13998"/>
    </row>
    <row r="13999" spans="6:6" x14ac:dyDescent="0.25">
      <c r="F13999"/>
    </row>
    <row r="14000" spans="6:6" x14ac:dyDescent="0.25">
      <c r="F14000"/>
    </row>
    <row r="14001" spans="6:6" x14ac:dyDescent="0.25">
      <c r="F14001"/>
    </row>
    <row r="14002" spans="6:6" x14ac:dyDescent="0.25">
      <c r="F14002"/>
    </row>
    <row r="14003" spans="6:6" x14ac:dyDescent="0.25">
      <c r="F14003"/>
    </row>
    <row r="14004" spans="6:6" x14ac:dyDescent="0.25">
      <c r="F14004"/>
    </row>
    <row r="14005" spans="6:6" x14ac:dyDescent="0.25">
      <c r="F14005"/>
    </row>
    <row r="14006" spans="6:6" x14ac:dyDescent="0.25">
      <c r="F14006"/>
    </row>
    <row r="14007" spans="6:6" x14ac:dyDescent="0.25">
      <c r="F14007"/>
    </row>
    <row r="14008" spans="6:6" x14ac:dyDescent="0.25">
      <c r="F14008"/>
    </row>
    <row r="14009" spans="6:6" x14ac:dyDescent="0.25">
      <c r="F14009"/>
    </row>
    <row r="14010" spans="6:6" x14ac:dyDescent="0.25">
      <c r="F14010"/>
    </row>
    <row r="14011" spans="6:6" x14ac:dyDescent="0.25">
      <c r="F14011"/>
    </row>
    <row r="14012" spans="6:6" x14ac:dyDescent="0.25">
      <c r="F14012"/>
    </row>
    <row r="14013" spans="6:6" x14ac:dyDescent="0.25">
      <c r="F14013"/>
    </row>
    <row r="14014" spans="6:6" x14ac:dyDescent="0.25">
      <c r="F14014"/>
    </row>
    <row r="14015" spans="6:6" x14ac:dyDescent="0.25">
      <c r="F14015"/>
    </row>
    <row r="14016" spans="6:6" x14ac:dyDescent="0.25">
      <c r="F14016"/>
    </row>
    <row r="14017" spans="6:6" x14ac:dyDescent="0.25">
      <c r="F14017"/>
    </row>
    <row r="14018" spans="6:6" x14ac:dyDescent="0.25">
      <c r="F14018"/>
    </row>
    <row r="14019" spans="6:6" x14ac:dyDescent="0.25">
      <c r="F14019"/>
    </row>
    <row r="14020" spans="6:6" x14ac:dyDescent="0.25">
      <c r="F14020"/>
    </row>
    <row r="14021" spans="6:6" x14ac:dyDescent="0.25">
      <c r="F14021"/>
    </row>
    <row r="14022" spans="6:6" x14ac:dyDescent="0.25">
      <c r="F14022"/>
    </row>
    <row r="14023" spans="6:6" x14ac:dyDescent="0.25">
      <c r="F14023"/>
    </row>
    <row r="14024" spans="6:6" x14ac:dyDescent="0.25">
      <c r="F14024"/>
    </row>
    <row r="14025" spans="6:6" x14ac:dyDescent="0.25">
      <c r="F14025"/>
    </row>
    <row r="14026" spans="6:6" x14ac:dyDescent="0.25">
      <c r="F14026"/>
    </row>
    <row r="14027" spans="6:6" x14ac:dyDescent="0.25">
      <c r="F14027"/>
    </row>
    <row r="14028" spans="6:6" x14ac:dyDescent="0.25">
      <c r="F14028"/>
    </row>
    <row r="14029" spans="6:6" x14ac:dyDescent="0.25">
      <c r="F14029"/>
    </row>
    <row r="14030" spans="6:6" x14ac:dyDescent="0.25">
      <c r="F14030"/>
    </row>
    <row r="14031" spans="6:6" x14ac:dyDescent="0.25">
      <c r="F14031"/>
    </row>
    <row r="14032" spans="6:6" x14ac:dyDescent="0.25">
      <c r="F14032"/>
    </row>
    <row r="14033" spans="6:6" x14ac:dyDescent="0.25">
      <c r="F14033"/>
    </row>
    <row r="14034" spans="6:6" x14ac:dyDescent="0.25">
      <c r="F14034"/>
    </row>
    <row r="14035" spans="6:6" x14ac:dyDescent="0.25">
      <c r="F14035"/>
    </row>
    <row r="14036" spans="6:6" x14ac:dyDescent="0.25">
      <c r="F14036"/>
    </row>
    <row r="14037" spans="6:6" x14ac:dyDescent="0.25">
      <c r="F14037"/>
    </row>
    <row r="14038" spans="6:6" x14ac:dyDescent="0.25">
      <c r="F14038"/>
    </row>
    <row r="14039" spans="6:6" x14ac:dyDescent="0.25">
      <c r="F14039"/>
    </row>
    <row r="14040" spans="6:6" x14ac:dyDescent="0.25">
      <c r="F14040"/>
    </row>
    <row r="14041" spans="6:6" x14ac:dyDescent="0.25">
      <c r="F14041"/>
    </row>
    <row r="14042" spans="6:6" x14ac:dyDescent="0.25">
      <c r="F14042"/>
    </row>
    <row r="14043" spans="6:6" x14ac:dyDescent="0.25">
      <c r="F14043"/>
    </row>
    <row r="14044" spans="6:6" x14ac:dyDescent="0.25">
      <c r="F14044"/>
    </row>
    <row r="14045" spans="6:6" x14ac:dyDescent="0.25">
      <c r="F14045"/>
    </row>
    <row r="14046" spans="6:6" x14ac:dyDescent="0.25">
      <c r="F14046"/>
    </row>
    <row r="14047" spans="6:6" x14ac:dyDescent="0.25">
      <c r="F14047"/>
    </row>
    <row r="14048" spans="6:6" x14ac:dyDescent="0.25">
      <c r="F14048"/>
    </row>
    <row r="14049" spans="6:6" x14ac:dyDescent="0.25">
      <c r="F14049"/>
    </row>
    <row r="14050" spans="6:6" x14ac:dyDescent="0.25">
      <c r="F14050"/>
    </row>
    <row r="14051" spans="6:6" x14ac:dyDescent="0.25">
      <c r="F14051"/>
    </row>
    <row r="14052" spans="6:6" x14ac:dyDescent="0.25">
      <c r="F14052"/>
    </row>
    <row r="14053" spans="6:6" x14ac:dyDescent="0.25">
      <c r="F14053"/>
    </row>
    <row r="14054" spans="6:6" x14ac:dyDescent="0.25">
      <c r="F14054"/>
    </row>
    <row r="14055" spans="6:6" x14ac:dyDescent="0.25">
      <c r="F14055"/>
    </row>
    <row r="14056" spans="6:6" x14ac:dyDescent="0.25">
      <c r="F14056"/>
    </row>
    <row r="14057" spans="6:6" x14ac:dyDescent="0.25">
      <c r="F14057"/>
    </row>
    <row r="14058" spans="6:6" x14ac:dyDescent="0.25">
      <c r="F14058"/>
    </row>
    <row r="14059" spans="6:6" x14ac:dyDescent="0.25">
      <c r="F14059"/>
    </row>
    <row r="14060" spans="6:6" x14ac:dyDescent="0.25">
      <c r="F14060"/>
    </row>
    <row r="14061" spans="6:6" x14ac:dyDescent="0.25">
      <c r="F14061"/>
    </row>
    <row r="14062" spans="6:6" x14ac:dyDescent="0.25">
      <c r="F14062"/>
    </row>
    <row r="14063" spans="6:6" x14ac:dyDescent="0.25">
      <c r="F14063"/>
    </row>
    <row r="14064" spans="6:6" x14ac:dyDescent="0.25">
      <c r="F14064"/>
    </row>
    <row r="14065" spans="6:6" x14ac:dyDescent="0.25">
      <c r="F14065"/>
    </row>
    <row r="14066" spans="6:6" x14ac:dyDescent="0.25">
      <c r="F14066"/>
    </row>
    <row r="14067" spans="6:6" x14ac:dyDescent="0.25">
      <c r="F14067"/>
    </row>
    <row r="14068" spans="6:6" x14ac:dyDescent="0.25">
      <c r="F14068"/>
    </row>
    <row r="14069" spans="6:6" x14ac:dyDescent="0.25">
      <c r="F14069"/>
    </row>
    <row r="14070" spans="6:6" x14ac:dyDescent="0.25">
      <c r="F14070"/>
    </row>
    <row r="14071" spans="6:6" x14ac:dyDescent="0.25">
      <c r="F14071"/>
    </row>
    <row r="14072" spans="6:6" x14ac:dyDescent="0.25">
      <c r="F14072"/>
    </row>
    <row r="14073" spans="6:6" x14ac:dyDescent="0.25">
      <c r="F14073"/>
    </row>
    <row r="14074" spans="6:6" x14ac:dyDescent="0.25">
      <c r="F14074"/>
    </row>
    <row r="14075" spans="6:6" x14ac:dyDescent="0.25">
      <c r="F14075"/>
    </row>
    <row r="14076" spans="6:6" x14ac:dyDescent="0.25">
      <c r="F14076"/>
    </row>
    <row r="14077" spans="6:6" x14ac:dyDescent="0.25">
      <c r="F14077"/>
    </row>
    <row r="14078" spans="6:6" x14ac:dyDescent="0.25">
      <c r="F14078"/>
    </row>
    <row r="14079" spans="6:6" x14ac:dyDescent="0.25">
      <c r="F14079"/>
    </row>
    <row r="14080" spans="6:6" x14ac:dyDescent="0.25">
      <c r="F14080"/>
    </row>
    <row r="14081" spans="6:6" x14ac:dyDescent="0.25">
      <c r="F14081"/>
    </row>
    <row r="14082" spans="6:6" x14ac:dyDescent="0.25">
      <c r="F14082"/>
    </row>
    <row r="14083" spans="6:6" x14ac:dyDescent="0.25">
      <c r="F14083"/>
    </row>
    <row r="14084" spans="6:6" x14ac:dyDescent="0.25">
      <c r="F14084"/>
    </row>
    <row r="14085" spans="6:6" x14ac:dyDescent="0.25">
      <c r="F14085"/>
    </row>
    <row r="14086" spans="6:6" x14ac:dyDescent="0.25">
      <c r="F14086"/>
    </row>
    <row r="14087" spans="6:6" x14ac:dyDescent="0.25">
      <c r="F14087"/>
    </row>
    <row r="14088" spans="6:6" x14ac:dyDescent="0.25">
      <c r="F14088"/>
    </row>
    <row r="14089" spans="6:6" x14ac:dyDescent="0.25">
      <c r="F14089"/>
    </row>
    <row r="14090" spans="6:6" x14ac:dyDescent="0.25">
      <c r="F14090"/>
    </row>
    <row r="14091" spans="6:6" x14ac:dyDescent="0.25">
      <c r="F14091"/>
    </row>
    <row r="14092" spans="6:6" x14ac:dyDescent="0.25">
      <c r="F14092"/>
    </row>
    <row r="14093" spans="6:6" x14ac:dyDescent="0.25">
      <c r="F14093"/>
    </row>
    <row r="14094" spans="6:6" x14ac:dyDescent="0.25">
      <c r="F14094"/>
    </row>
    <row r="14095" spans="6:6" x14ac:dyDescent="0.25">
      <c r="F14095"/>
    </row>
    <row r="14096" spans="6:6" x14ac:dyDescent="0.25">
      <c r="F14096"/>
    </row>
    <row r="14097" spans="6:6" x14ac:dyDescent="0.25">
      <c r="F14097"/>
    </row>
    <row r="14098" spans="6:6" x14ac:dyDescent="0.25">
      <c r="F14098"/>
    </row>
    <row r="14099" spans="6:6" x14ac:dyDescent="0.25">
      <c r="F14099"/>
    </row>
    <row r="14100" spans="6:6" x14ac:dyDescent="0.25">
      <c r="F14100"/>
    </row>
    <row r="14101" spans="6:6" x14ac:dyDescent="0.25">
      <c r="F14101"/>
    </row>
    <row r="14102" spans="6:6" x14ac:dyDescent="0.25">
      <c r="F14102"/>
    </row>
    <row r="14103" spans="6:6" x14ac:dyDescent="0.25">
      <c r="F14103"/>
    </row>
    <row r="14104" spans="6:6" x14ac:dyDescent="0.25">
      <c r="F14104"/>
    </row>
    <row r="14105" spans="6:6" x14ac:dyDescent="0.25">
      <c r="F14105"/>
    </row>
    <row r="14106" spans="6:6" x14ac:dyDescent="0.25">
      <c r="F14106"/>
    </row>
    <row r="14107" spans="6:6" x14ac:dyDescent="0.25">
      <c r="F14107"/>
    </row>
    <row r="14108" spans="6:6" x14ac:dyDescent="0.25">
      <c r="F14108"/>
    </row>
    <row r="14109" spans="6:6" x14ac:dyDescent="0.25">
      <c r="F14109"/>
    </row>
    <row r="14110" spans="6:6" x14ac:dyDescent="0.25">
      <c r="F14110"/>
    </row>
    <row r="14111" spans="6:6" x14ac:dyDescent="0.25">
      <c r="F14111"/>
    </row>
    <row r="14112" spans="6:6" x14ac:dyDescent="0.25">
      <c r="F14112"/>
    </row>
    <row r="14113" spans="6:6" x14ac:dyDescent="0.25">
      <c r="F14113"/>
    </row>
    <row r="14114" spans="6:6" x14ac:dyDescent="0.25">
      <c r="F14114"/>
    </row>
    <row r="14115" spans="6:6" x14ac:dyDescent="0.25">
      <c r="F14115"/>
    </row>
    <row r="14116" spans="6:6" x14ac:dyDescent="0.25">
      <c r="F14116"/>
    </row>
    <row r="14117" spans="6:6" x14ac:dyDescent="0.25">
      <c r="F14117"/>
    </row>
    <row r="14118" spans="6:6" x14ac:dyDescent="0.25">
      <c r="F14118"/>
    </row>
    <row r="14119" spans="6:6" x14ac:dyDescent="0.25">
      <c r="F14119"/>
    </row>
    <row r="14120" spans="6:6" x14ac:dyDescent="0.25">
      <c r="F14120"/>
    </row>
    <row r="14121" spans="6:6" x14ac:dyDescent="0.25">
      <c r="F14121"/>
    </row>
    <row r="14122" spans="6:6" x14ac:dyDescent="0.25">
      <c r="F14122"/>
    </row>
    <row r="14123" spans="6:6" x14ac:dyDescent="0.25">
      <c r="F14123"/>
    </row>
    <row r="14124" spans="6:6" x14ac:dyDescent="0.25">
      <c r="F14124"/>
    </row>
    <row r="14125" spans="6:6" x14ac:dyDescent="0.25">
      <c r="F14125"/>
    </row>
    <row r="14126" spans="6:6" x14ac:dyDescent="0.25">
      <c r="F14126"/>
    </row>
    <row r="14127" spans="6:6" x14ac:dyDescent="0.25">
      <c r="F14127"/>
    </row>
    <row r="14128" spans="6:6" x14ac:dyDescent="0.25">
      <c r="F14128"/>
    </row>
    <row r="14129" spans="6:6" x14ac:dyDescent="0.25">
      <c r="F14129"/>
    </row>
    <row r="14130" spans="6:6" x14ac:dyDescent="0.25">
      <c r="F14130"/>
    </row>
    <row r="14131" spans="6:6" x14ac:dyDescent="0.25">
      <c r="F14131"/>
    </row>
    <row r="14132" spans="6:6" x14ac:dyDescent="0.25">
      <c r="F14132"/>
    </row>
    <row r="14133" spans="6:6" x14ac:dyDescent="0.25">
      <c r="F14133"/>
    </row>
    <row r="14134" spans="6:6" x14ac:dyDescent="0.25">
      <c r="F14134"/>
    </row>
    <row r="14135" spans="6:6" x14ac:dyDescent="0.25">
      <c r="F14135"/>
    </row>
    <row r="14136" spans="6:6" x14ac:dyDescent="0.25">
      <c r="F14136"/>
    </row>
    <row r="14137" spans="6:6" x14ac:dyDescent="0.25">
      <c r="F14137"/>
    </row>
    <row r="14138" spans="6:6" x14ac:dyDescent="0.25">
      <c r="F14138"/>
    </row>
    <row r="14139" spans="6:6" x14ac:dyDescent="0.25">
      <c r="F14139"/>
    </row>
    <row r="14140" spans="6:6" x14ac:dyDescent="0.25">
      <c r="F14140"/>
    </row>
    <row r="14141" spans="6:6" x14ac:dyDescent="0.25">
      <c r="F14141"/>
    </row>
    <row r="14142" spans="6:6" x14ac:dyDescent="0.25">
      <c r="F14142"/>
    </row>
    <row r="14143" spans="6:6" x14ac:dyDescent="0.25">
      <c r="F14143"/>
    </row>
    <row r="14144" spans="6:6" x14ac:dyDescent="0.25">
      <c r="F14144"/>
    </row>
    <row r="14145" spans="6:6" x14ac:dyDescent="0.25">
      <c r="F14145"/>
    </row>
    <row r="14146" spans="6:6" x14ac:dyDescent="0.25">
      <c r="F14146"/>
    </row>
    <row r="14147" spans="6:6" x14ac:dyDescent="0.25">
      <c r="F14147"/>
    </row>
    <row r="14148" spans="6:6" x14ac:dyDescent="0.25">
      <c r="F14148"/>
    </row>
    <row r="14149" spans="6:6" x14ac:dyDescent="0.25">
      <c r="F14149"/>
    </row>
    <row r="14150" spans="6:6" x14ac:dyDescent="0.25">
      <c r="F14150"/>
    </row>
    <row r="14151" spans="6:6" x14ac:dyDescent="0.25">
      <c r="F14151"/>
    </row>
    <row r="14152" spans="6:6" x14ac:dyDescent="0.25">
      <c r="F14152"/>
    </row>
    <row r="14153" spans="6:6" x14ac:dyDescent="0.25">
      <c r="F14153"/>
    </row>
    <row r="14154" spans="6:6" x14ac:dyDescent="0.25">
      <c r="F14154"/>
    </row>
    <row r="14155" spans="6:6" x14ac:dyDescent="0.25">
      <c r="F14155"/>
    </row>
    <row r="14156" spans="6:6" x14ac:dyDescent="0.25">
      <c r="F14156"/>
    </row>
    <row r="14157" spans="6:6" x14ac:dyDescent="0.25">
      <c r="F14157"/>
    </row>
    <row r="14158" spans="6:6" x14ac:dyDescent="0.25">
      <c r="F14158"/>
    </row>
    <row r="14159" spans="6:6" x14ac:dyDescent="0.25">
      <c r="F14159"/>
    </row>
    <row r="14160" spans="6:6" x14ac:dyDescent="0.25">
      <c r="F14160"/>
    </row>
    <row r="14161" spans="6:6" x14ac:dyDescent="0.25">
      <c r="F14161"/>
    </row>
    <row r="14162" spans="6:6" x14ac:dyDescent="0.25">
      <c r="F14162"/>
    </row>
    <row r="14163" spans="6:6" x14ac:dyDescent="0.25">
      <c r="F14163"/>
    </row>
    <row r="14164" spans="6:6" x14ac:dyDescent="0.25">
      <c r="F14164"/>
    </row>
    <row r="14165" spans="6:6" x14ac:dyDescent="0.25">
      <c r="F14165"/>
    </row>
    <row r="14166" spans="6:6" x14ac:dyDescent="0.25">
      <c r="F14166"/>
    </row>
    <row r="14167" spans="6:6" x14ac:dyDescent="0.25">
      <c r="F14167"/>
    </row>
    <row r="14168" spans="6:6" x14ac:dyDescent="0.25">
      <c r="F14168"/>
    </row>
    <row r="14169" spans="6:6" x14ac:dyDescent="0.25">
      <c r="F14169"/>
    </row>
    <row r="14170" spans="6:6" x14ac:dyDescent="0.25">
      <c r="F14170"/>
    </row>
    <row r="14171" spans="6:6" x14ac:dyDescent="0.25">
      <c r="F14171"/>
    </row>
    <row r="14172" spans="6:6" x14ac:dyDescent="0.25">
      <c r="F14172"/>
    </row>
    <row r="14173" spans="6:6" x14ac:dyDescent="0.25">
      <c r="F14173"/>
    </row>
    <row r="14174" spans="6:6" x14ac:dyDescent="0.25">
      <c r="F14174"/>
    </row>
    <row r="14175" spans="6:6" x14ac:dyDescent="0.25">
      <c r="F14175"/>
    </row>
    <row r="14176" spans="6:6" x14ac:dyDescent="0.25">
      <c r="F14176"/>
    </row>
    <row r="14177" spans="6:6" x14ac:dyDescent="0.25">
      <c r="F14177"/>
    </row>
    <row r="14178" spans="6:6" x14ac:dyDescent="0.25">
      <c r="F14178"/>
    </row>
    <row r="14179" spans="6:6" x14ac:dyDescent="0.25">
      <c r="F14179"/>
    </row>
    <row r="14180" spans="6:6" x14ac:dyDescent="0.25">
      <c r="F14180"/>
    </row>
    <row r="14181" spans="6:6" x14ac:dyDescent="0.25">
      <c r="F14181"/>
    </row>
    <row r="14182" spans="6:6" x14ac:dyDescent="0.25">
      <c r="F14182"/>
    </row>
    <row r="14183" spans="6:6" x14ac:dyDescent="0.25">
      <c r="F14183"/>
    </row>
    <row r="14184" spans="6:6" x14ac:dyDescent="0.25">
      <c r="F14184"/>
    </row>
    <row r="14185" spans="6:6" x14ac:dyDescent="0.25">
      <c r="F14185"/>
    </row>
    <row r="14186" spans="6:6" x14ac:dyDescent="0.25">
      <c r="F14186"/>
    </row>
    <row r="14187" spans="6:6" x14ac:dyDescent="0.25">
      <c r="F14187"/>
    </row>
    <row r="14188" spans="6:6" x14ac:dyDescent="0.25">
      <c r="F14188"/>
    </row>
    <row r="14189" spans="6:6" x14ac:dyDescent="0.25">
      <c r="F14189"/>
    </row>
    <row r="14190" spans="6:6" x14ac:dyDescent="0.25">
      <c r="F14190"/>
    </row>
    <row r="14191" spans="6:6" x14ac:dyDescent="0.25">
      <c r="F14191"/>
    </row>
    <row r="14192" spans="6:6" x14ac:dyDescent="0.25">
      <c r="F14192"/>
    </row>
    <row r="14193" spans="6:6" x14ac:dyDescent="0.25">
      <c r="F14193"/>
    </row>
    <row r="14194" spans="6:6" x14ac:dyDescent="0.25">
      <c r="F14194"/>
    </row>
    <row r="14195" spans="6:6" x14ac:dyDescent="0.25">
      <c r="F14195"/>
    </row>
    <row r="14196" spans="6:6" x14ac:dyDescent="0.25">
      <c r="F14196"/>
    </row>
    <row r="14197" spans="6:6" x14ac:dyDescent="0.25">
      <c r="F14197"/>
    </row>
    <row r="14198" spans="6:6" x14ac:dyDescent="0.25">
      <c r="F14198"/>
    </row>
    <row r="14199" spans="6:6" x14ac:dyDescent="0.25">
      <c r="F14199"/>
    </row>
    <row r="14200" spans="6:6" x14ac:dyDescent="0.25">
      <c r="F14200"/>
    </row>
    <row r="14201" spans="6:6" x14ac:dyDescent="0.25">
      <c r="F14201"/>
    </row>
    <row r="14202" spans="6:6" x14ac:dyDescent="0.25">
      <c r="F14202"/>
    </row>
    <row r="14203" spans="6:6" x14ac:dyDescent="0.25">
      <c r="F14203"/>
    </row>
    <row r="14204" spans="6:6" x14ac:dyDescent="0.25">
      <c r="F14204"/>
    </row>
    <row r="14205" spans="6:6" x14ac:dyDescent="0.25">
      <c r="F14205"/>
    </row>
    <row r="14206" spans="6:6" x14ac:dyDescent="0.25">
      <c r="F14206"/>
    </row>
    <row r="14207" spans="6:6" x14ac:dyDescent="0.25">
      <c r="F14207"/>
    </row>
    <row r="14208" spans="6:6" x14ac:dyDescent="0.25">
      <c r="F14208"/>
    </row>
    <row r="14209" spans="6:6" x14ac:dyDescent="0.25">
      <c r="F14209"/>
    </row>
    <row r="14210" spans="6:6" x14ac:dyDescent="0.25">
      <c r="F14210"/>
    </row>
    <row r="14211" spans="6:6" x14ac:dyDescent="0.25">
      <c r="F14211"/>
    </row>
    <row r="14212" spans="6:6" x14ac:dyDescent="0.25">
      <c r="F14212"/>
    </row>
    <row r="14213" spans="6:6" x14ac:dyDescent="0.25">
      <c r="F14213"/>
    </row>
    <row r="14214" spans="6:6" x14ac:dyDescent="0.25">
      <c r="F14214"/>
    </row>
    <row r="14215" spans="6:6" x14ac:dyDescent="0.25">
      <c r="F14215"/>
    </row>
    <row r="14216" spans="6:6" x14ac:dyDescent="0.25">
      <c r="F14216"/>
    </row>
    <row r="14217" spans="6:6" x14ac:dyDescent="0.25">
      <c r="F14217"/>
    </row>
    <row r="14218" spans="6:6" x14ac:dyDescent="0.25">
      <c r="F14218"/>
    </row>
    <row r="14219" spans="6:6" x14ac:dyDescent="0.25">
      <c r="F14219"/>
    </row>
    <row r="14220" spans="6:6" x14ac:dyDescent="0.25">
      <c r="F14220"/>
    </row>
    <row r="14221" spans="6:6" x14ac:dyDescent="0.25">
      <c r="F14221"/>
    </row>
    <row r="14222" spans="6:6" x14ac:dyDescent="0.25">
      <c r="F14222"/>
    </row>
    <row r="14223" spans="6:6" x14ac:dyDescent="0.25">
      <c r="F14223"/>
    </row>
    <row r="14224" spans="6:6" x14ac:dyDescent="0.25">
      <c r="F14224"/>
    </row>
    <row r="14225" spans="6:6" x14ac:dyDescent="0.25">
      <c r="F14225"/>
    </row>
    <row r="14226" spans="6:6" x14ac:dyDescent="0.25">
      <c r="F14226"/>
    </row>
    <row r="14227" spans="6:6" x14ac:dyDescent="0.25">
      <c r="F14227"/>
    </row>
    <row r="14228" spans="6:6" x14ac:dyDescent="0.25">
      <c r="F14228"/>
    </row>
    <row r="14229" spans="6:6" x14ac:dyDescent="0.25">
      <c r="F14229"/>
    </row>
    <row r="14230" spans="6:6" x14ac:dyDescent="0.25">
      <c r="F14230"/>
    </row>
    <row r="14231" spans="6:6" x14ac:dyDescent="0.25">
      <c r="F14231"/>
    </row>
    <row r="14232" spans="6:6" x14ac:dyDescent="0.25">
      <c r="F14232"/>
    </row>
    <row r="14233" spans="6:6" x14ac:dyDescent="0.25">
      <c r="F14233"/>
    </row>
    <row r="14234" spans="6:6" x14ac:dyDescent="0.25">
      <c r="F14234"/>
    </row>
    <row r="14235" spans="6:6" x14ac:dyDescent="0.25">
      <c r="F14235"/>
    </row>
    <row r="14236" spans="6:6" x14ac:dyDescent="0.25">
      <c r="F14236"/>
    </row>
    <row r="14237" spans="6:6" x14ac:dyDescent="0.25">
      <c r="F14237"/>
    </row>
    <row r="14238" spans="6:6" x14ac:dyDescent="0.25">
      <c r="F14238"/>
    </row>
    <row r="14239" spans="6:6" x14ac:dyDescent="0.25">
      <c r="F14239"/>
    </row>
    <row r="14240" spans="6:6" x14ac:dyDescent="0.25">
      <c r="F14240"/>
    </row>
    <row r="14241" spans="6:6" x14ac:dyDescent="0.25">
      <c r="F14241"/>
    </row>
    <row r="14242" spans="6:6" x14ac:dyDescent="0.25">
      <c r="F14242"/>
    </row>
    <row r="14243" spans="6:6" x14ac:dyDescent="0.25">
      <c r="F14243"/>
    </row>
    <row r="14244" spans="6:6" x14ac:dyDescent="0.25">
      <c r="F14244"/>
    </row>
    <row r="14245" spans="6:6" x14ac:dyDescent="0.25">
      <c r="F14245"/>
    </row>
    <row r="14246" spans="6:6" x14ac:dyDescent="0.25">
      <c r="F14246"/>
    </row>
    <row r="14247" spans="6:6" x14ac:dyDescent="0.25">
      <c r="F14247"/>
    </row>
    <row r="14248" spans="6:6" x14ac:dyDescent="0.25">
      <c r="F14248"/>
    </row>
    <row r="14249" spans="6:6" x14ac:dyDescent="0.25">
      <c r="F14249"/>
    </row>
    <row r="14250" spans="6:6" x14ac:dyDescent="0.25">
      <c r="F14250"/>
    </row>
    <row r="14251" spans="6:6" x14ac:dyDescent="0.25">
      <c r="F14251"/>
    </row>
    <row r="14252" spans="6:6" x14ac:dyDescent="0.25">
      <c r="F14252"/>
    </row>
    <row r="14253" spans="6:6" x14ac:dyDescent="0.25">
      <c r="F14253"/>
    </row>
    <row r="14254" spans="6:6" x14ac:dyDescent="0.25">
      <c r="F14254"/>
    </row>
    <row r="14255" spans="6:6" x14ac:dyDescent="0.25">
      <c r="F14255"/>
    </row>
    <row r="14256" spans="6:6" x14ac:dyDescent="0.25">
      <c r="F14256"/>
    </row>
    <row r="14257" spans="6:6" x14ac:dyDescent="0.25">
      <c r="F14257"/>
    </row>
    <row r="14258" spans="6:6" x14ac:dyDescent="0.25">
      <c r="F14258"/>
    </row>
    <row r="14259" spans="6:6" x14ac:dyDescent="0.25">
      <c r="F14259"/>
    </row>
    <row r="14260" spans="6:6" x14ac:dyDescent="0.25">
      <c r="F14260"/>
    </row>
    <row r="14261" spans="6:6" x14ac:dyDescent="0.25">
      <c r="F14261"/>
    </row>
    <row r="14262" spans="6:6" x14ac:dyDescent="0.25">
      <c r="F14262"/>
    </row>
    <row r="14263" spans="6:6" x14ac:dyDescent="0.25">
      <c r="F14263"/>
    </row>
    <row r="14264" spans="6:6" x14ac:dyDescent="0.25">
      <c r="F14264"/>
    </row>
    <row r="14265" spans="6:6" x14ac:dyDescent="0.25">
      <c r="F14265"/>
    </row>
    <row r="14266" spans="6:6" x14ac:dyDescent="0.25">
      <c r="F14266"/>
    </row>
    <row r="14267" spans="6:6" x14ac:dyDescent="0.25">
      <c r="F14267"/>
    </row>
    <row r="14268" spans="6:6" x14ac:dyDescent="0.25">
      <c r="F14268"/>
    </row>
    <row r="14269" spans="6:6" x14ac:dyDescent="0.25">
      <c r="F14269"/>
    </row>
    <row r="14270" spans="6:6" x14ac:dyDescent="0.25">
      <c r="F14270"/>
    </row>
    <row r="14271" spans="6:6" x14ac:dyDescent="0.25">
      <c r="F14271"/>
    </row>
    <row r="14272" spans="6:6" x14ac:dyDescent="0.25">
      <c r="F14272"/>
    </row>
    <row r="14273" spans="6:6" x14ac:dyDescent="0.25">
      <c r="F14273"/>
    </row>
    <row r="14274" spans="6:6" x14ac:dyDescent="0.25">
      <c r="F14274"/>
    </row>
    <row r="14275" spans="6:6" x14ac:dyDescent="0.25">
      <c r="F14275"/>
    </row>
    <row r="14276" spans="6:6" x14ac:dyDescent="0.25">
      <c r="F14276"/>
    </row>
    <row r="14277" spans="6:6" x14ac:dyDescent="0.25">
      <c r="F14277"/>
    </row>
    <row r="14278" spans="6:6" x14ac:dyDescent="0.25">
      <c r="F14278"/>
    </row>
    <row r="14279" spans="6:6" x14ac:dyDescent="0.25">
      <c r="F14279"/>
    </row>
    <row r="14280" spans="6:6" x14ac:dyDescent="0.25">
      <c r="F14280"/>
    </row>
    <row r="14281" spans="6:6" x14ac:dyDescent="0.25">
      <c r="F14281"/>
    </row>
    <row r="14282" spans="6:6" x14ac:dyDescent="0.25">
      <c r="F14282"/>
    </row>
    <row r="14283" spans="6:6" x14ac:dyDescent="0.25">
      <c r="F14283"/>
    </row>
    <row r="14284" spans="6:6" x14ac:dyDescent="0.25">
      <c r="F14284"/>
    </row>
    <row r="14285" spans="6:6" x14ac:dyDescent="0.25">
      <c r="F14285"/>
    </row>
    <row r="14286" spans="6:6" x14ac:dyDescent="0.25">
      <c r="F14286"/>
    </row>
    <row r="14287" spans="6:6" x14ac:dyDescent="0.25">
      <c r="F14287"/>
    </row>
    <row r="14288" spans="6:6" x14ac:dyDescent="0.25">
      <c r="F14288"/>
    </row>
    <row r="14289" spans="6:6" x14ac:dyDescent="0.25">
      <c r="F14289"/>
    </row>
    <row r="14290" spans="6:6" x14ac:dyDescent="0.25">
      <c r="F14290"/>
    </row>
    <row r="14291" spans="6:6" x14ac:dyDescent="0.25">
      <c r="F14291"/>
    </row>
    <row r="14292" spans="6:6" x14ac:dyDescent="0.25">
      <c r="F14292"/>
    </row>
    <row r="14293" spans="6:6" x14ac:dyDescent="0.25">
      <c r="F14293"/>
    </row>
    <row r="14294" spans="6:6" x14ac:dyDescent="0.25">
      <c r="F14294"/>
    </row>
    <row r="14295" spans="6:6" x14ac:dyDescent="0.25">
      <c r="F14295"/>
    </row>
    <row r="14296" spans="6:6" x14ac:dyDescent="0.25">
      <c r="F14296"/>
    </row>
    <row r="14297" spans="6:6" x14ac:dyDescent="0.25">
      <c r="F14297"/>
    </row>
    <row r="14298" spans="6:6" x14ac:dyDescent="0.25">
      <c r="F14298"/>
    </row>
    <row r="14299" spans="6:6" x14ac:dyDescent="0.25">
      <c r="F14299"/>
    </row>
    <row r="14300" spans="6:6" x14ac:dyDescent="0.25">
      <c r="F14300"/>
    </row>
    <row r="14301" spans="6:6" x14ac:dyDescent="0.25">
      <c r="F14301"/>
    </row>
    <row r="14302" spans="6:6" x14ac:dyDescent="0.25">
      <c r="F14302"/>
    </row>
    <row r="14303" spans="6:6" x14ac:dyDescent="0.25">
      <c r="F14303"/>
    </row>
    <row r="14304" spans="6:6" x14ac:dyDescent="0.25">
      <c r="F14304"/>
    </row>
    <row r="14305" spans="6:6" x14ac:dyDescent="0.25">
      <c r="F14305"/>
    </row>
    <row r="14306" spans="6:6" x14ac:dyDescent="0.25">
      <c r="F14306"/>
    </row>
    <row r="14307" spans="6:6" x14ac:dyDescent="0.25">
      <c r="F14307"/>
    </row>
    <row r="14308" spans="6:6" x14ac:dyDescent="0.25">
      <c r="F14308"/>
    </row>
    <row r="14309" spans="6:6" x14ac:dyDescent="0.25">
      <c r="F14309"/>
    </row>
    <row r="14310" spans="6:6" x14ac:dyDescent="0.25">
      <c r="F14310"/>
    </row>
    <row r="14311" spans="6:6" x14ac:dyDescent="0.25">
      <c r="F14311"/>
    </row>
    <row r="14312" spans="6:6" x14ac:dyDescent="0.25">
      <c r="F14312"/>
    </row>
    <row r="14313" spans="6:6" x14ac:dyDescent="0.25">
      <c r="F14313"/>
    </row>
    <row r="14314" spans="6:6" x14ac:dyDescent="0.25">
      <c r="F14314"/>
    </row>
    <row r="14315" spans="6:6" x14ac:dyDescent="0.25">
      <c r="F14315"/>
    </row>
    <row r="14316" spans="6:6" x14ac:dyDescent="0.25">
      <c r="F14316"/>
    </row>
    <row r="14317" spans="6:6" x14ac:dyDescent="0.25">
      <c r="F14317"/>
    </row>
    <row r="14318" spans="6:6" x14ac:dyDescent="0.25">
      <c r="F14318"/>
    </row>
    <row r="14319" spans="6:6" x14ac:dyDescent="0.25">
      <c r="F14319"/>
    </row>
    <row r="14320" spans="6:6" x14ac:dyDescent="0.25">
      <c r="F14320"/>
    </row>
    <row r="14321" spans="6:6" x14ac:dyDescent="0.25">
      <c r="F14321"/>
    </row>
    <row r="14322" spans="6:6" x14ac:dyDescent="0.25">
      <c r="F14322"/>
    </row>
    <row r="14323" spans="6:6" x14ac:dyDescent="0.25">
      <c r="F14323"/>
    </row>
    <row r="14324" spans="6:6" x14ac:dyDescent="0.25">
      <c r="F14324"/>
    </row>
    <row r="14325" spans="6:6" x14ac:dyDescent="0.25">
      <c r="F14325"/>
    </row>
    <row r="14326" spans="6:6" x14ac:dyDescent="0.25">
      <c r="F14326"/>
    </row>
    <row r="14327" spans="6:6" x14ac:dyDescent="0.25">
      <c r="F14327"/>
    </row>
    <row r="14328" spans="6:6" x14ac:dyDescent="0.25">
      <c r="F14328"/>
    </row>
    <row r="14329" spans="6:6" x14ac:dyDescent="0.25">
      <c r="F14329"/>
    </row>
    <row r="14330" spans="6:6" x14ac:dyDescent="0.25">
      <c r="F14330"/>
    </row>
    <row r="14331" spans="6:6" x14ac:dyDescent="0.25">
      <c r="F14331"/>
    </row>
    <row r="14332" spans="6:6" x14ac:dyDescent="0.25">
      <c r="F14332"/>
    </row>
    <row r="14333" spans="6:6" x14ac:dyDescent="0.25">
      <c r="F14333"/>
    </row>
    <row r="14334" spans="6:6" x14ac:dyDescent="0.25">
      <c r="F14334"/>
    </row>
    <row r="14335" spans="6:6" x14ac:dyDescent="0.25">
      <c r="F14335"/>
    </row>
    <row r="14336" spans="6:6" x14ac:dyDescent="0.25">
      <c r="F14336"/>
    </row>
    <row r="14337" spans="6:6" x14ac:dyDescent="0.25">
      <c r="F14337"/>
    </row>
    <row r="14338" spans="6:6" x14ac:dyDescent="0.25">
      <c r="F14338"/>
    </row>
    <row r="14339" spans="6:6" x14ac:dyDescent="0.25">
      <c r="F14339"/>
    </row>
    <row r="14340" spans="6:6" x14ac:dyDescent="0.25">
      <c r="F14340"/>
    </row>
    <row r="14341" spans="6:6" x14ac:dyDescent="0.25">
      <c r="F14341"/>
    </row>
    <row r="14342" spans="6:6" x14ac:dyDescent="0.25">
      <c r="F14342"/>
    </row>
    <row r="14343" spans="6:6" x14ac:dyDescent="0.25">
      <c r="F14343"/>
    </row>
    <row r="14344" spans="6:6" x14ac:dyDescent="0.25">
      <c r="F14344"/>
    </row>
    <row r="14345" spans="6:6" x14ac:dyDescent="0.25">
      <c r="F14345"/>
    </row>
    <row r="14346" spans="6:6" x14ac:dyDescent="0.25">
      <c r="F14346"/>
    </row>
    <row r="14347" spans="6:6" x14ac:dyDescent="0.25">
      <c r="F14347"/>
    </row>
    <row r="14348" spans="6:6" x14ac:dyDescent="0.25">
      <c r="F14348"/>
    </row>
    <row r="14349" spans="6:6" x14ac:dyDescent="0.25">
      <c r="F14349"/>
    </row>
    <row r="14350" spans="6:6" x14ac:dyDescent="0.25">
      <c r="F14350"/>
    </row>
    <row r="14351" spans="6:6" x14ac:dyDescent="0.25">
      <c r="F14351"/>
    </row>
    <row r="14352" spans="6:6" x14ac:dyDescent="0.25">
      <c r="F14352"/>
    </row>
    <row r="14353" spans="6:6" x14ac:dyDescent="0.25">
      <c r="F14353"/>
    </row>
    <row r="14354" spans="6:6" x14ac:dyDescent="0.25">
      <c r="F14354"/>
    </row>
    <row r="14355" spans="6:6" x14ac:dyDescent="0.25">
      <c r="F14355"/>
    </row>
    <row r="14356" spans="6:6" x14ac:dyDescent="0.25">
      <c r="F14356"/>
    </row>
    <row r="14357" spans="6:6" x14ac:dyDescent="0.25">
      <c r="F14357"/>
    </row>
    <row r="14358" spans="6:6" x14ac:dyDescent="0.25">
      <c r="F14358"/>
    </row>
    <row r="14359" spans="6:6" x14ac:dyDescent="0.25">
      <c r="F14359"/>
    </row>
    <row r="14360" spans="6:6" x14ac:dyDescent="0.25">
      <c r="F14360"/>
    </row>
    <row r="14361" spans="6:6" x14ac:dyDescent="0.25">
      <c r="F14361"/>
    </row>
    <row r="14362" spans="6:6" x14ac:dyDescent="0.25">
      <c r="F14362"/>
    </row>
    <row r="14363" spans="6:6" x14ac:dyDescent="0.25">
      <c r="F14363"/>
    </row>
    <row r="14364" spans="6:6" x14ac:dyDescent="0.25">
      <c r="F14364"/>
    </row>
    <row r="14365" spans="6:6" x14ac:dyDescent="0.25">
      <c r="F14365"/>
    </row>
    <row r="14366" spans="6:6" x14ac:dyDescent="0.25">
      <c r="F14366"/>
    </row>
    <row r="14367" spans="6:6" x14ac:dyDescent="0.25">
      <c r="F14367"/>
    </row>
    <row r="14368" spans="6:6" x14ac:dyDescent="0.25">
      <c r="F14368"/>
    </row>
    <row r="14369" spans="6:6" x14ac:dyDescent="0.25">
      <c r="F14369"/>
    </row>
    <row r="14370" spans="6:6" x14ac:dyDescent="0.25">
      <c r="F14370"/>
    </row>
    <row r="14371" spans="6:6" x14ac:dyDescent="0.25">
      <c r="F14371"/>
    </row>
    <row r="14372" spans="6:6" x14ac:dyDescent="0.25">
      <c r="F14372"/>
    </row>
    <row r="14373" spans="6:6" x14ac:dyDescent="0.25">
      <c r="F14373"/>
    </row>
    <row r="14374" spans="6:6" x14ac:dyDescent="0.25">
      <c r="F14374"/>
    </row>
    <row r="14375" spans="6:6" x14ac:dyDescent="0.25">
      <c r="F14375"/>
    </row>
    <row r="14376" spans="6:6" x14ac:dyDescent="0.25">
      <c r="F14376"/>
    </row>
    <row r="14377" spans="6:6" x14ac:dyDescent="0.25">
      <c r="F14377"/>
    </row>
    <row r="14378" spans="6:6" x14ac:dyDescent="0.25">
      <c r="F14378"/>
    </row>
    <row r="14379" spans="6:6" x14ac:dyDescent="0.25">
      <c r="F14379"/>
    </row>
    <row r="14380" spans="6:6" x14ac:dyDescent="0.25">
      <c r="F14380"/>
    </row>
    <row r="14381" spans="6:6" x14ac:dyDescent="0.25">
      <c r="F14381"/>
    </row>
    <row r="14382" spans="6:6" x14ac:dyDescent="0.25">
      <c r="F14382"/>
    </row>
    <row r="14383" spans="6:6" x14ac:dyDescent="0.25">
      <c r="F14383"/>
    </row>
    <row r="14384" spans="6:6" x14ac:dyDescent="0.25">
      <c r="F14384"/>
    </row>
    <row r="14385" spans="6:6" x14ac:dyDescent="0.25">
      <c r="F14385"/>
    </row>
    <row r="14386" spans="6:6" x14ac:dyDescent="0.25">
      <c r="F14386"/>
    </row>
    <row r="14387" spans="6:6" x14ac:dyDescent="0.25">
      <c r="F14387"/>
    </row>
    <row r="14388" spans="6:6" x14ac:dyDescent="0.25">
      <c r="F14388"/>
    </row>
    <row r="14389" spans="6:6" x14ac:dyDescent="0.25">
      <c r="F14389"/>
    </row>
    <row r="14390" spans="6:6" x14ac:dyDescent="0.25">
      <c r="F14390"/>
    </row>
    <row r="14391" spans="6:6" x14ac:dyDescent="0.25">
      <c r="F14391"/>
    </row>
    <row r="14392" spans="6:6" x14ac:dyDescent="0.25">
      <c r="F14392"/>
    </row>
    <row r="14393" spans="6:6" x14ac:dyDescent="0.25">
      <c r="F14393"/>
    </row>
    <row r="14394" spans="6:6" x14ac:dyDescent="0.25">
      <c r="F14394"/>
    </row>
    <row r="14395" spans="6:6" x14ac:dyDescent="0.25">
      <c r="F14395"/>
    </row>
    <row r="14396" spans="6:6" x14ac:dyDescent="0.25">
      <c r="F14396"/>
    </row>
    <row r="14397" spans="6:6" x14ac:dyDescent="0.25">
      <c r="F14397"/>
    </row>
    <row r="14398" spans="6:6" x14ac:dyDescent="0.25">
      <c r="F14398"/>
    </row>
    <row r="14399" spans="6:6" x14ac:dyDescent="0.25">
      <c r="F14399"/>
    </row>
    <row r="14400" spans="6:6" x14ac:dyDescent="0.25">
      <c r="F14400"/>
    </row>
    <row r="14401" spans="6:6" x14ac:dyDescent="0.25">
      <c r="F14401"/>
    </row>
    <row r="14402" spans="6:6" x14ac:dyDescent="0.25">
      <c r="F14402"/>
    </row>
    <row r="14403" spans="6:6" x14ac:dyDescent="0.25">
      <c r="F14403"/>
    </row>
    <row r="14404" spans="6:6" x14ac:dyDescent="0.25">
      <c r="F14404"/>
    </row>
    <row r="14405" spans="6:6" x14ac:dyDescent="0.25">
      <c r="F14405"/>
    </row>
    <row r="14406" spans="6:6" x14ac:dyDescent="0.25">
      <c r="F14406"/>
    </row>
    <row r="14407" spans="6:6" x14ac:dyDescent="0.25">
      <c r="F14407"/>
    </row>
    <row r="14408" spans="6:6" x14ac:dyDescent="0.25">
      <c r="F14408"/>
    </row>
    <row r="14409" spans="6:6" x14ac:dyDescent="0.25">
      <c r="F14409"/>
    </row>
    <row r="14410" spans="6:6" x14ac:dyDescent="0.25">
      <c r="F14410"/>
    </row>
    <row r="14411" spans="6:6" x14ac:dyDescent="0.25">
      <c r="F14411"/>
    </row>
    <row r="14412" spans="6:6" x14ac:dyDescent="0.25">
      <c r="F14412"/>
    </row>
    <row r="14413" spans="6:6" x14ac:dyDescent="0.25">
      <c r="F14413"/>
    </row>
    <row r="14414" spans="6:6" x14ac:dyDescent="0.25">
      <c r="F14414"/>
    </row>
    <row r="14415" spans="6:6" x14ac:dyDescent="0.25">
      <c r="F14415"/>
    </row>
    <row r="14416" spans="6:6" x14ac:dyDescent="0.25">
      <c r="F14416"/>
    </row>
    <row r="14417" spans="6:6" x14ac:dyDescent="0.25">
      <c r="F14417"/>
    </row>
    <row r="14418" spans="6:6" x14ac:dyDescent="0.25">
      <c r="F14418"/>
    </row>
    <row r="14419" spans="6:6" x14ac:dyDescent="0.25">
      <c r="F14419"/>
    </row>
    <row r="14420" spans="6:6" x14ac:dyDescent="0.25">
      <c r="F14420"/>
    </row>
    <row r="14421" spans="6:6" x14ac:dyDescent="0.25">
      <c r="F14421"/>
    </row>
    <row r="14422" spans="6:6" x14ac:dyDescent="0.25">
      <c r="F14422"/>
    </row>
    <row r="14423" spans="6:6" x14ac:dyDescent="0.25">
      <c r="F14423"/>
    </row>
    <row r="14424" spans="6:6" x14ac:dyDescent="0.25">
      <c r="F14424"/>
    </row>
    <row r="14425" spans="6:6" x14ac:dyDescent="0.25">
      <c r="F14425"/>
    </row>
    <row r="14426" spans="6:6" x14ac:dyDescent="0.25">
      <c r="F14426"/>
    </row>
    <row r="14427" spans="6:6" x14ac:dyDescent="0.25">
      <c r="F14427"/>
    </row>
    <row r="14428" spans="6:6" x14ac:dyDescent="0.25">
      <c r="F14428"/>
    </row>
    <row r="14429" spans="6:6" x14ac:dyDescent="0.25">
      <c r="F14429"/>
    </row>
    <row r="14430" spans="6:6" x14ac:dyDescent="0.25">
      <c r="F14430"/>
    </row>
    <row r="14431" spans="6:6" x14ac:dyDescent="0.25">
      <c r="F14431"/>
    </row>
    <row r="14432" spans="6:6" x14ac:dyDescent="0.25">
      <c r="F14432"/>
    </row>
    <row r="14433" spans="6:6" x14ac:dyDescent="0.25">
      <c r="F14433"/>
    </row>
    <row r="14434" spans="6:6" x14ac:dyDescent="0.25">
      <c r="F14434"/>
    </row>
    <row r="14435" spans="6:6" x14ac:dyDescent="0.25">
      <c r="F14435"/>
    </row>
    <row r="14436" spans="6:6" x14ac:dyDescent="0.25">
      <c r="F14436"/>
    </row>
    <row r="14437" spans="6:6" x14ac:dyDescent="0.25">
      <c r="F14437"/>
    </row>
    <row r="14438" spans="6:6" x14ac:dyDescent="0.25">
      <c r="F14438"/>
    </row>
    <row r="14439" spans="6:6" x14ac:dyDescent="0.25">
      <c r="F14439"/>
    </row>
    <row r="14440" spans="6:6" x14ac:dyDescent="0.25">
      <c r="F14440"/>
    </row>
    <row r="14441" spans="6:6" x14ac:dyDescent="0.25">
      <c r="F14441"/>
    </row>
    <row r="14442" spans="6:6" x14ac:dyDescent="0.25">
      <c r="F14442"/>
    </row>
    <row r="14443" spans="6:6" x14ac:dyDescent="0.25">
      <c r="F14443"/>
    </row>
    <row r="14444" spans="6:6" x14ac:dyDescent="0.25">
      <c r="F14444"/>
    </row>
    <row r="14445" spans="6:6" x14ac:dyDescent="0.25">
      <c r="F14445"/>
    </row>
    <row r="14446" spans="6:6" x14ac:dyDescent="0.25">
      <c r="F14446"/>
    </row>
    <row r="14447" spans="6:6" x14ac:dyDescent="0.25">
      <c r="F14447"/>
    </row>
    <row r="14448" spans="6:6" x14ac:dyDescent="0.25">
      <c r="F14448"/>
    </row>
    <row r="14449" spans="6:6" x14ac:dyDescent="0.25">
      <c r="F14449"/>
    </row>
    <row r="14450" spans="6:6" x14ac:dyDescent="0.25">
      <c r="F14450"/>
    </row>
    <row r="14451" spans="6:6" x14ac:dyDescent="0.25">
      <c r="F14451"/>
    </row>
    <row r="14452" spans="6:6" x14ac:dyDescent="0.25">
      <c r="F14452"/>
    </row>
    <row r="14453" spans="6:6" x14ac:dyDescent="0.25">
      <c r="F14453"/>
    </row>
    <row r="14454" spans="6:6" x14ac:dyDescent="0.25">
      <c r="F14454"/>
    </row>
    <row r="14455" spans="6:6" x14ac:dyDescent="0.25">
      <c r="F14455"/>
    </row>
    <row r="14456" spans="6:6" x14ac:dyDescent="0.25">
      <c r="F14456"/>
    </row>
    <row r="14457" spans="6:6" x14ac:dyDescent="0.25">
      <c r="F14457"/>
    </row>
    <row r="14458" spans="6:6" x14ac:dyDescent="0.25">
      <c r="F14458"/>
    </row>
    <row r="14459" spans="6:6" x14ac:dyDescent="0.25">
      <c r="F14459"/>
    </row>
    <row r="14460" spans="6:6" x14ac:dyDescent="0.25">
      <c r="F14460"/>
    </row>
    <row r="14461" spans="6:6" x14ac:dyDescent="0.25">
      <c r="F14461"/>
    </row>
    <row r="14462" spans="6:6" x14ac:dyDescent="0.25">
      <c r="F14462"/>
    </row>
    <row r="14463" spans="6:6" x14ac:dyDescent="0.25">
      <c r="F14463"/>
    </row>
    <row r="14464" spans="6:6" x14ac:dyDescent="0.25">
      <c r="F14464"/>
    </row>
    <row r="14465" spans="6:6" x14ac:dyDescent="0.25">
      <c r="F14465"/>
    </row>
    <row r="14466" spans="6:6" x14ac:dyDescent="0.25">
      <c r="F14466"/>
    </row>
    <row r="14467" spans="6:6" x14ac:dyDescent="0.25">
      <c r="F14467"/>
    </row>
    <row r="14468" spans="6:6" x14ac:dyDescent="0.25">
      <c r="F14468"/>
    </row>
    <row r="14469" spans="6:6" x14ac:dyDescent="0.25">
      <c r="F14469"/>
    </row>
    <row r="14470" spans="6:6" x14ac:dyDescent="0.25">
      <c r="F14470"/>
    </row>
    <row r="14471" spans="6:6" x14ac:dyDescent="0.25">
      <c r="F14471"/>
    </row>
    <row r="14472" spans="6:6" x14ac:dyDescent="0.25">
      <c r="F14472"/>
    </row>
    <row r="14473" spans="6:6" x14ac:dyDescent="0.25">
      <c r="F14473"/>
    </row>
    <row r="14474" spans="6:6" x14ac:dyDescent="0.25">
      <c r="F14474"/>
    </row>
    <row r="14475" spans="6:6" x14ac:dyDescent="0.25">
      <c r="F14475"/>
    </row>
    <row r="14476" spans="6:6" x14ac:dyDescent="0.25">
      <c r="F14476"/>
    </row>
    <row r="14477" spans="6:6" x14ac:dyDescent="0.25">
      <c r="F14477"/>
    </row>
    <row r="14478" spans="6:6" x14ac:dyDescent="0.25">
      <c r="F14478"/>
    </row>
    <row r="14479" spans="6:6" x14ac:dyDescent="0.25">
      <c r="F14479"/>
    </row>
    <row r="14480" spans="6:6" x14ac:dyDescent="0.25">
      <c r="F14480"/>
    </row>
    <row r="14481" spans="6:6" x14ac:dyDescent="0.25">
      <c r="F14481"/>
    </row>
    <row r="14482" spans="6:6" x14ac:dyDescent="0.25">
      <c r="F14482"/>
    </row>
    <row r="14483" spans="6:6" x14ac:dyDescent="0.25">
      <c r="F14483"/>
    </row>
    <row r="14484" spans="6:6" x14ac:dyDescent="0.25">
      <c r="F14484"/>
    </row>
    <row r="14485" spans="6:6" x14ac:dyDescent="0.25">
      <c r="F14485"/>
    </row>
    <row r="14486" spans="6:6" x14ac:dyDescent="0.25">
      <c r="F14486"/>
    </row>
    <row r="14487" spans="6:6" x14ac:dyDescent="0.25">
      <c r="F14487"/>
    </row>
    <row r="14488" spans="6:6" x14ac:dyDescent="0.25">
      <c r="F14488"/>
    </row>
    <row r="14489" spans="6:6" x14ac:dyDescent="0.25">
      <c r="F14489"/>
    </row>
    <row r="14490" spans="6:6" x14ac:dyDescent="0.25">
      <c r="F14490"/>
    </row>
    <row r="14491" spans="6:6" x14ac:dyDescent="0.25">
      <c r="F14491"/>
    </row>
    <row r="14492" spans="6:6" x14ac:dyDescent="0.25">
      <c r="F14492"/>
    </row>
    <row r="14493" spans="6:6" x14ac:dyDescent="0.25">
      <c r="F14493"/>
    </row>
    <row r="14494" spans="6:6" x14ac:dyDescent="0.25">
      <c r="F14494"/>
    </row>
    <row r="14495" spans="6:6" x14ac:dyDescent="0.25">
      <c r="F14495"/>
    </row>
    <row r="14496" spans="6:6" x14ac:dyDescent="0.25">
      <c r="F14496"/>
    </row>
    <row r="14497" spans="6:6" x14ac:dyDescent="0.25">
      <c r="F14497"/>
    </row>
    <row r="14498" spans="6:6" x14ac:dyDescent="0.25">
      <c r="F14498"/>
    </row>
    <row r="14499" spans="6:6" x14ac:dyDescent="0.25">
      <c r="F14499"/>
    </row>
    <row r="14500" spans="6:6" x14ac:dyDescent="0.25">
      <c r="F14500"/>
    </row>
    <row r="14501" spans="6:6" x14ac:dyDescent="0.25">
      <c r="F14501"/>
    </row>
    <row r="14502" spans="6:6" x14ac:dyDescent="0.25">
      <c r="F14502"/>
    </row>
    <row r="14503" spans="6:6" x14ac:dyDescent="0.25">
      <c r="F14503"/>
    </row>
    <row r="14504" spans="6:6" x14ac:dyDescent="0.25">
      <c r="F14504"/>
    </row>
    <row r="14505" spans="6:6" x14ac:dyDescent="0.25">
      <c r="F14505"/>
    </row>
    <row r="14506" spans="6:6" x14ac:dyDescent="0.25">
      <c r="F14506"/>
    </row>
    <row r="14507" spans="6:6" x14ac:dyDescent="0.25">
      <c r="F14507"/>
    </row>
    <row r="14508" spans="6:6" x14ac:dyDescent="0.25">
      <c r="F14508"/>
    </row>
    <row r="14509" spans="6:6" x14ac:dyDescent="0.25">
      <c r="F14509"/>
    </row>
    <row r="14510" spans="6:6" x14ac:dyDescent="0.25">
      <c r="F14510"/>
    </row>
    <row r="14511" spans="6:6" x14ac:dyDescent="0.25">
      <c r="F14511"/>
    </row>
    <row r="14512" spans="6:6" x14ac:dyDescent="0.25">
      <c r="F14512"/>
    </row>
    <row r="14513" spans="6:6" x14ac:dyDescent="0.25">
      <c r="F14513"/>
    </row>
    <row r="14514" spans="6:6" x14ac:dyDescent="0.25">
      <c r="F14514"/>
    </row>
    <row r="14515" spans="6:6" x14ac:dyDescent="0.25">
      <c r="F14515"/>
    </row>
    <row r="14516" spans="6:6" x14ac:dyDescent="0.25">
      <c r="F14516"/>
    </row>
    <row r="14517" spans="6:6" x14ac:dyDescent="0.25">
      <c r="F14517"/>
    </row>
    <row r="14518" spans="6:6" x14ac:dyDescent="0.25">
      <c r="F14518"/>
    </row>
    <row r="14519" spans="6:6" x14ac:dyDescent="0.25">
      <c r="F14519"/>
    </row>
    <row r="14520" spans="6:6" x14ac:dyDescent="0.25">
      <c r="F14520"/>
    </row>
    <row r="14521" spans="6:6" x14ac:dyDescent="0.25">
      <c r="F14521"/>
    </row>
    <row r="14522" spans="6:6" x14ac:dyDescent="0.25">
      <c r="F14522"/>
    </row>
    <row r="14523" spans="6:6" x14ac:dyDescent="0.25">
      <c r="F14523"/>
    </row>
    <row r="14524" spans="6:6" x14ac:dyDescent="0.25">
      <c r="F14524"/>
    </row>
    <row r="14525" spans="6:6" x14ac:dyDescent="0.25">
      <c r="F14525"/>
    </row>
    <row r="14526" spans="6:6" x14ac:dyDescent="0.25">
      <c r="F14526"/>
    </row>
    <row r="14527" spans="6:6" x14ac:dyDescent="0.25">
      <c r="F14527"/>
    </row>
    <row r="14528" spans="6:6" x14ac:dyDescent="0.25">
      <c r="F14528"/>
    </row>
    <row r="14529" spans="6:6" x14ac:dyDescent="0.25">
      <c r="F14529"/>
    </row>
    <row r="14530" spans="6:6" x14ac:dyDescent="0.25">
      <c r="F14530"/>
    </row>
    <row r="14531" spans="6:6" x14ac:dyDescent="0.25">
      <c r="F14531"/>
    </row>
    <row r="14532" spans="6:6" x14ac:dyDescent="0.25">
      <c r="F14532"/>
    </row>
    <row r="14533" spans="6:6" x14ac:dyDescent="0.25">
      <c r="F14533"/>
    </row>
    <row r="14534" spans="6:6" x14ac:dyDescent="0.25">
      <c r="F14534"/>
    </row>
    <row r="14535" spans="6:6" x14ac:dyDescent="0.25">
      <c r="F14535"/>
    </row>
    <row r="14536" spans="6:6" x14ac:dyDescent="0.25">
      <c r="F14536"/>
    </row>
    <row r="14537" spans="6:6" x14ac:dyDescent="0.25">
      <c r="F14537"/>
    </row>
    <row r="14538" spans="6:6" x14ac:dyDescent="0.25">
      <c r="F14538"/>
    </row>
    <row r="14539" spans="6:6" x14ac:dyDescent="0.25">
      <c r="F14539"/>
    </row>
    <row r="14540" spans="6:6" x14ac:dyDescent="0.25">
      <c r="F14540"/>
    </row>
    <row r="14541" spans="6:6" x14ac:dyDescent="0.25">
      <c r="F14541"/>
    </row>
    <row r="14542" spans="6:6" x14ac:dyDescent="0.25">
      <c r="F14542"/>
    </row>
    <row r="14543" spans="6:6" x14ac:dyDescent="0.25">
      <c r="F14543"/>
    </row>
    <row r="14544" spans="6:6" x14ac:dyDescent="0.25">
      <c r="F14544"/>
    </row>
    <row r="14545" spans="6:6" x14ac:dyDescent="0.25">
      <c r="F14545"/>
    </row>
    <row r="14546" spans="6:6" x14ac:dyDescent="0.25">
      <c r="F14546"/>
    </row>
    <row r="14547" spans="6:6" x14ac:dyDescent="0.25">
      <c r="F14547"/>
    </row>
    <row r="14548" spans="6:6" x14ac:dyDescent="0.25">
      <c r="F14548"/>
    </row>
    <row r="14549" spans="6:6" x14ac:dyDescent="0.25">
      <c r="F14549"/>
    </row>
    <row r="14550" spans="6:6" x14ac:dyDescent="0.25">
      <c r="F14550"/>
    </row>
    <row r="14551" spans="6:6" x14ac:dyDescent="0.25">
      <c r="F14551"/>
    </row>
    <row r="14552" spans="6:6" x14ac:dyDescent="0.25">
      <c r="F14552"/>
    </row>
    <row r="14553" spans="6:6" x14ac:dyDescent="0.25">
      <c r="F14553"/>
    </row>
    <row r="14554" spans="6:6" x14ac:dyDescent="0.25">
      <c r="F14554"/>
    </row>
    <row r="14555" spans="6:6" x14ac:dyDescent="0.25">
      <c r="F14555"/>
    </row>
    <row r="14556" spans="6:6" x14ac:dyDescent="0.25">
      <c r="F14556"/>
    </row>
    <row r="14557" spans="6:6" x14ac:dyDescent="0.25">
      <c r="F14557"/>
    </row>
    <row r="14558" spans="6:6" x14ac:dyDescent="0.25">
      <c r="F14558"/>
    </row>
    <row r="14559" spans="6:6" x14ac:dyDescent="0.25">
      <c r="F14559"/>
    </row>
    <row r="14560" spans="6:6" x14ac:dyDescent="0.25">
      <c r="F14560"/>
    </row>
    <row r="14561" spans="6:6" x14ac:dyDescent="0.25">
      <c r="F14561"/>
    </row>
    <row r="14562" spans="6:6" x14ac:dyDescent="0.25">
      <c r="F14562"/>
    </row>
    <row r="14563" spans="6:6" x14ac:dyDescent="0.25">
      <c r="F14563"/>
    </row>
    <row r="14564" spans="6:6" x14ac:dyDescent="0.25">
      <c r="F14564"/>
    </row>
    <row r="14565" spans="6:6" x14ac:dyDescent="0.25">
      <c r="F14565"/>
    </row>
    <row r="14566" spans="6:6" x14ac:dyDescent="0.25">
      <c r="F14566"/>
    </row>
    <row r="14567" spans="6:6" x14ac:dyDescent="0.25">
      <c r="F14567"/>
    </row>
    <row r="14568" spans="6:6" x14ac:dyDescent="0.25">
      <c r="F14568"/>
    </row>
    <row r="14569" spans="6:6" x14ac:dyDescent="0.25">
      <c r="F14569"/>
    </row>
    <row r="14570" spans="6:6" x14ac:dyDescent="0.25">
      <c r="F14570"/>
    </row>
    <row r="14571" spans="6:6" x14ac:dyDescent="0.25">
      <c r="F14571"/>
    </row>
    <row r="14572" spans="6:6" x14ac:dyDescent="0.25">
      <c r="F14572"/>
    </row>
    <row r="14573" spans="6:6" x14ac:dyDescent="0.25">
      <c r="F14573"/>
    </row>
    <row r="14574" spans="6:6" x14ac:dyDescent="0.25">
      <c r="F14574"/>
    </row>
    <row r="14575" spans="6:6" x14ac:dyDescent="0.25">
      <c r="F14575"/>
    </row>
    <row r="14576" spans="6:6" x14ac:dyDescent="0.25">
      <c r="F14576"/>
    </row>
    <row r="14577" spans="6:6" x14ac:dyDescent="0.25">
      <c r="F14577"/>
    </row>
    <row r="14578" spans="6:6" x14ac:dyDescent="0.25">
      <c r="F14578"/>
    </row>
    <row r="14579" spans="6:6" x14ac:dyDescent="0.25">
      <c r="F14579"/>
    </row>
    <row r="14580" spans="6:6" x14ac:dyDescent="0.25">
      <c r="F14580"/>
    </row>
    <row r="14581" spans="6:6" x14ac:dyDescent="0.25">
      <c r="F14581"/>
    </row>
    <row r="14582" spans="6:6" x14ac:dyDescent="0.25">
      <c r="F14582"/>
    </row>
    <row r="14583" spans="6:6" x14ac:dyDescent="0.25">
      <c r="F14583"/>
    </row>
    <row r="14584" spans="6:6" x14ac:dyDescent="0.25">
      <c r="F14584"/>
    </row>
    <row r="14585" spans="6:6" x14ac:dyDescent="0.25">
      <c r="F14585"/>
    </row>
    <row r="14586" spans="6:6" x14ac:dyDescent="0.25">
      <c r="F14586"/>
    </row>
    <row r="14587" spans="6:6" x14ac:dyDescent="0.25">
      <c r="F14587"/>
    </row>
    <row r="14588" spans="6:6" x14ac:dyDescent="0.25">
      <c r="F14588"/>
    </row>
    <row r="14589" spans="6:6" x14ac:dyDescent="0.25">
      <c r="F14589"/>
    </row>
    <row r="14590" spans="6:6" x14ac:dyDescent="0.25">
      <c r="F14590"/>
    </row>
    <row r="14591" spans="6:6" x14ac:dyDescent="0.25">
      <c r="F14591"/>
    </row>
    <row r="14592" spans="6:6" x14ac:dyDescent="0.25">
      <c r="F14592"/>
    </row>
    <row r="14593" spans="6:6" x14ac:dyDescent="0.25">
      <c r="F14593"/>
    </row>
    <row r="14594" spans="6:6" x14ac:dyDescent="0.25">
      <c r="F14594"/>
    </row>
    <row r="14595" spans="6:6" x14ac:dyDescent="0.25">
      <c r="F14595"/>
    </row>
    <row r="14596" spans="6:6" x14ac:dyDescent="0.25">
      <c r="F14596"/>
    </row>
    <row r="14597" spans="6:6" x14ac:dyDescent="0.25">
      <c r="F14597"/>
    </row>
    <row r="14598" spans="6:6" x14ac:dyDescent="0.25">
      <c r="F14598"/>
    </row>
    <row r="14599" spans="6:6" x14ac:dyDescent="0.25">
      <c r="F14599"/>
    </row>
    <row r="14600" spans="6:6" x14ac:dyDescent="0.25">
      <c r="F14600"/>
    </row>
    <row r="14601" spans="6:6" x14ac:dyDescent="0.25">
      <c r="F14601"/>
    </row>
    <row r="14602" spans="6:6" x14ac:dyDescent="0.25">
      <c r="F14602"/>
    </row>
    <row r="14603" spans="6:6" x14ac:dyDescent="0.25">
      <c r="F14603"/>
    </row>
    <row r="14604" spans="6:6" x14ac:dyDescent="0.25">
      <c r="F14604"/>
    </row>
    <row r="14605" spans="6:6" x14ac:dyDescent="0.25">
      <c r="F14605"/>
    </row>
    <row r="14606" spans="6:6" x14ac:dyDescent="0.25">
      <c r="F14606"/>
    </row>
    <row r="14607" spans="6:6" x14ac:dyDescent="0.25">
      <c r="F14607"/>
    </row>
    <row r="14608" spans="6:6" x14ac:dyDescent="0.25">
      <c r="F14608"/>
    </row>
    <row r="14609" spans="6:6" x14ac:dyDescent="0.25">
      <c r="F14609"/>
    </row>
    <row r="14610" spans="6:6" x14ac:dyDescent="0.25">
      <c r="F14610"/>
    </row>
    <row r="14611" spans="6:6" x14ac:dyDescent="0.25">
      <c r="F14611"/>
    </row>
    <row r="14612" spans="6:6" x14ac:dyDescent="0.25">
      <c r="F14612"/>
    </row>
    <row r="14613" spans="6:6" x14ac:dyDescent="0.25">
      <c r="F14613"/>
    </row>
    <row r="14614" spans="6:6" x14ac:dyDescent="0.25">
      <c r="F14614"/>
    </row>
    <row r="14615" spans="6:6" x14ac:dyDescent="0.25">
      <c r="F14615"/>
    </row>
    <row r="14616" spans="6:6" x14ac:dyDescent="0.25">
      <c r="F14616"/>
    </row>
    <row r="14617" spans="6:6" x14ac:dyDescent="0.25">
      <c r="F14617"/>
    </row>
    <row r="14618" spans="6:6" x14ac:dyDescent="0.25">
      <c r="F14618"/>
    </row>
    <row r="14619" spans="6:6" x14ac:dyDescent="0.25">
      <c r="F14619"/>
    </row>
    <row r="14620" spans="6:6" x14ac:dyDescent="0.25">
      <c r="F14620"/>
    </row>
    <row r="14621" spans="6:6" x14ac:dyDescent="0.25">
      <c r="F14621"/>
    </row>
    <row r="14622" spans="6:6" x14ac:dyDescent="0.25">
      <c r="F14622"/>
    </row>
    <row r="14623" spans="6:6" x14ac:dyDescent="0.25">
      <c r="F14623"/>
    </row>
    <row r="14624" spans="6:6" x14ac:dyDescent="0.25">
      <c r="F14624"/>
    </row>
    <row r="14625" spans="6:6" x14ac:dyDescent="0.25">
      <c r="F14625"/>
    </row>
    <row r="14626" spans="6:6" x14ac:dyDescent="0.25">
      <c r="F14626"/>
    </row>
    <row r="14627" spans="6:6" x14ac:dyDescent="0.25">
      <c r="F14627"/>
    </row>
    <row r="14628" spans="6:6" x14ac:dyDescent="0.25">
      <c r="F14628"/>
    </row>
    <row r="14629" spans="6:6" x14ac:dyDescent="0.25">
      <c r="F14629"/>
    </row>
    <row r="14630" spans="6:6" x14ac:dyDescent="0.25">
      <c r="F14630"/>
    </row>
    <row r="14631" spans="6:6" x14ac:dyDescent="0.25">
      <c r="F14631"/>
    </row>
    <row r="14632" spans="6:6" x14ac:dyDescent="0.25">
      <c r="F14632"/>
    </row>
    <row r="14633" spans="6:6" x14ac:dyDescent="0.25">
      <c r="F14633"/>
    </row>
    <row r="14634" spans="6:6" x14ac:dyDescent="0.25">
      <c r="F14634"/>
    </row>
    <row r="14635" spans="6:6" x14ac:dyDescent="0.25">
      <c r="F14635"/>
    </row>
    <row r="14636" spans="6:6" x14ac:dyDescent="0.25">
      <c r="F14636"/>
    </row>
    <row r="14637" spans="6:6" x14ac:dyDescent="0.25">
      <c r="F14637"/>
    </row>
    <row r="14638" spans="6:6" x14ac:dyDescent="0.25">
      <c r="F14638"/>
    </row>
    <row r="14639" spans="6:6" x14ac:dyDescent="0.25">
      <c r="F14639"/>
    </row>
    <row r="14640" spans="6:6" x14ac:dyDescent="0.25">
      <c r="F14640"/>
    </row>
    <row r="14641" spans="6:6" x14ac:dyDescent="0.25">
      <c r="F14641"/>
    </row>
    <row r="14642" spans="6:6" x14ac:dyDescent="0.25">
      <c r="F14642"/>
    </row>
    <row r="14643" spans="6:6" x14ac:dyDescent="0.25">
      <c r="F14643"/>
    </row>
    <row r="14644" spans="6:6" x14ac:dyDescent="0.25">
      <c r="F14644"/>
    </row>
    <row r="14645" spans="6:6" x14ac:dyDescent="0.25">
      <c r="F14645"/>
    </row>
    <row r="14646" spans="6:6" x14ac:dyDescent="0.25">
      <c r="F14646"/>
    </row>
    <row r="14647" spans="6:6" x14ac:dyDescent="0.25">
      <c r="F14647"/>
    </row>
    <row r="14648" spans="6:6" x14ac:dyDescent="0.25">
      <c r="F14648"/>
    </row>
    <row r="14649" spans="6:6" x14ac:dyDescent="0.25">
      <c r="F14649"/>
    </row>
    <row r="14650" spans="6:6" x14ac:dyDescent="0.25">
      <c r="F14650"/>
    </row>
    <row r="14651" spans="6:6" x14ac:dyDescent="0.25">
      <c r="F14651"/>
    </row>
    <row r="14652" spans="6:6" x14ac:dyDescent="0.25">
      <c r="F14652"/>
    </row>
    <row r="14653" spans="6:6" x14ac:dyDescent="0.25">
      <c r="F14653"/>
    </row>
    <row r="14654" spans="6:6" x14ac:dyDescent="0.25">
      <c r="F14654"/>
    </row>
    <row r="14655" spans="6:6" x14ac:dyDescent="0.25">
      <c r="F14655"/>
    </row>
    <row r="14656" spans="6:6" x14ac:dyDescent="0.25">
      <c r="F14656"/>
    </row>
    <row r="14657" spans="6:6" x14ac:dyDescent="0.25">
      <c r="F14657"/>
    </row>
    <row r="14658" spans="6:6" x14ac:dyDescent="0.25">
      <c r="F14658"/>
    </row>
    <row r="14659" spans="6:6" x14ac:dyDescent="0.25">
      <c r="F14659"/>
    </row>
    <row r="14660" spans="6:6" x14ac:dyDescent="0.25">
      <c r="F14660"/>
    </row>
    <row r="14661" spans="6:6" x14ac:dyDescent="0.25">
      <c r="F14661"/>
    </row>
    <row r="14662" spans="6:6" x14ac:dyDescent="0.25">
      <c r="F14662"/>
    </row>
    <row r="14663" spans="6:6" x14ac:dyDescent="0.25">
      <c r="F14663"/>
    </row>
    <row r="14664" spans="6:6" x14ac:dyDescent="0.25">
      <c r="F14664"/>
    </row>
    <row r="14665" spans="6:6" x14ac:dyDescent="0.25">
      <c r="F14665"/>
    </row>
    <row r="14666" spans="6:6" x14ac:dyDescent="0.25">
      <c r="F14666"/>
    </row>
    <row r="14667" spans="6:6" x14ac:dyDescent="0.25">
      <c r="F14667"/>
    </row>
    <row r="14668" spans="6:6" x14ac:dyDescent="0.25">
      <c r="F14668"/>
    </row>
    <row r="14669" spans="6:6" x14ac:dyDescent="0.25">
      <c r="F14669"/>
    </row>
    <row r="14670" spans="6:6" x14ac:dyDescent="0.25">
      <c r="F14670"/>
    </row>
    <row r="14671" spans="6:6" x14ac:dyDescent="0.25">
      <c r="F14671"/>
    </row>
    <row r="14672" spans="6:6" x14ac:dyDescent="0.25">
      <c r="F14672"/>
    </row>
    <row r="14673" spans="6:6" x14ac:dyDescent="0.25">
      <c r="F14673"/>
    </row>
    <row r="14674" spans="6:6" x14ac:dyDescent="0.25">
      <c r="F14674"/>
    </row>
    <row r="14675" spans="6:6" x14ac:dyDescent="0.25">
      <c r="F14675"/>
    </row>
    <row r="14676" spans="6:6" x14ac:dyDescent="0.25">
      <c r="F14676"/>
    </row>
    <row r="14677" spans="6:6" x14ac:dyDescent="0.25">
      <c r="F14677"/>
    </row>
    <row r="14678" spans="6:6" x14ac:dyDescent="0.25">
      <c r="F14678"/>
    </row>
    <row r="14679" spans="6:6" x14ac:dyDescent="0.25">
      <c r="F14679"/>
    </row>
    <row r="14680" spans="6:6" x14ac:dyDescent="0.25">
      <c r="F14680"/>
    </row>
    <row r="14681" spans="6:6" x14ac:dyDescent="0.25">
      <c r="F14681"/>
    </row>
    <row r="14682" spans="6:6" x14ac:dyDescent="0.25">
      <c r="F14682"/>
    </row>
    <row r="14683" spans="6:6" x14ac:dyDescent="0.25">
      <c r="F14683"/>
    </row>
    <row r="14684" spans="6:6" x14ac:dyDescent="0.25">
      <c r="F14684"/>
    </row>
    <row r="14685" spans="6:6" x14ac:dyDescent="0.25">
      <c r="F14685"/>
    </row>
    <row r="14686" spans="6:6" x14ac:dyDescent="0.25">
      <c r="F14686"/>
    </row>
    <row r="14687" spans="6:6" x14ac:dyDescent="0.25">
      <c r="F14687"/>
    </row>
    <row r="14688" spans="6:6" x14ac:dyDescent="0.25">
      <c r="F14688"/>
    </row>
    <row r="14689" spans="6:6" x14ac:dyDescent="0.25">
      <c r="F14689"/>
    </row>
    <row r="14690" spans="6:6" x14ac:dyDescent="0.25">
      <c r="F14690"/>
    </row>
    <row r="14691" spans="6:6" x14ac:dyDescent="0.25">
      <c r="F14691"/>
    </row>
    <row r="14692" spans="6:6" x14ac:dyDescent="0.25">
      <c r="F14692"/>
    </row>
    <row r="14693" spans="6:6" x14ac:dyDescent="0.25">
      <c r="F14693"/>
    </row>
    <row r="14694" spans="6:6" x14ac:dyDescent="0.25">
      <c r="F14694"/>
    </row>
    <row r="14695" spans="6:6" x14ac:dyDescent="0.25">
      <c r="F14695"/>
    </row>
    <row r="14696" spans="6:6" x14ac:dyDescent="0.25">
      <c r="F14696"/>
    </row>
    <row r="14697" spans="6:6" x14ac:dyDescent="0.25">
      <c r="F14697"/>
    </row>
    <row r="14698" spans="6:6" x14ac:dyDescent="0.25">
      <c r="F14698"/>
    </row>
    <row r="14699" spans="6:6" x14ac:dyDescent="0.25">
      <c r="F14699"/>
    </row>
    <row r="14700" spans="6:6" x14ac:dyDescent="0.25">
      <c r="F14700"/>
    </row>
    <row r="14701" spans="6:6" x14ac:dyDescent="0.25">
      <c r="F14701"/>
    </row>
    <row r="14702" spans="6:6" x14ac:dyDescent="0.25">
      <c r="F14702"/>
    </row>
    <row r="14703" spans="6:6" x14ac:dyDescent="0.25">
      <c r="F14703"/>
    </row>
    <row r="14704" spans="6:6" x14ac:dyDescent="0.25">
      <c r="F14704"/>
    </row>
    <row r="14705" spans="6:6" x14ac:dyDescent="0.25">
      <c r="F14705"/>
    </row>
    <row r="14706" spans="6:6" x14ac:dyDescent="0.25">
      <c r="F14706"/>
    </row>
    <row r="14707" spans="6:6" x14ac:dyDescent="0.25">
      <c r="F14707"/>
    </row>
    <row r="14708" spans="6:6" x14ac:dyDescent="0.25">
      <c r="F14708"/>
    </row>
    <row r="14709" spans="6:6" x14ac:dyDescent="0.25">
      <c r="F14709"/>
    </row>
    <row r="14710" spans="6:6" x14ac:dyDescent="0.25">
      <c r="F14710"/>
    </row>
    <row r="14711" spans="6:6" x14ac:dyDescent="0.25">
      <c r="F14711"/>
    </row>
    <row r="14712" spans="6:6" x14ac:dyDescent="0.25">
      <c r="F14712"/>
    </row>
    <row r="14713" spans="6:6" x14ac:dyDescent="0.25">
      <c r="F14713"/>
    </row>
    <row r="14714" spans="6:6" x14ac:dyDescent="0.25">
      <c r="F14714"/>
    </row>
    <row r="14715" spans="6:6" x14ac:dyDescent="0.25">
      <c r="F14715"/>
    </row>
    <row r="14716" spans="6:6" x14ac:dyDescent="0.25">
      <c r="F14716"/>
    </row>
    <row r="14717" spans="6:6" x14ac:dyDescent="0.25">
      <c r="F14717"/>
    </row>
    <row r="14718" spans="6:6" x14ac:dyDescent="0.25">
      <c r="F14718"/>
    </row>
    <row r="14719" spans="6:6" x14ac:dyDescent="0.25">
      <c r="F14719"/>
    </row>
    <row r="14720" spans="6:6" x14ac:dyDescent="0.25">
      <c r="F14720"/>
    </row>
    <row r="14721" spans="6:6" x14ac:dyDescent="0.25">
      <c r="F14721"/>
    </row>
    <row r="14722" spans="6:6" x14ac:dyDescent="0.25">
      <c r="F14722"/>
    </row>
    <row r="14723" spans="6:6" x14ac:dyDescent="0.25">
      <c r="F14723"/>
    </row>
    <row r="14724" spans="6:6" x14ac:dyDescent="0.25">
      <c r="F14724"/>
    </row>
    <row r="14725" spans="6:6" x14ac:dyDescent="0.25">
      <c r="F14725"/>
    </row>
    <row r="14726" spans="6:6" x14ac:dyDescent="0.25">
      <c r="F14726"/>
    </row>
    <row r="14727" spans="6:6" x14ac:dyDescent="0.25">
      <c r="F14727"/>
    </row>
    <row r="14728" spans="6:6" x14ac:dyDescent="0.25">
      <c r="F14728"/>
    </row>
    <row r="14729" spans="6:6" x14ac:dyDescent="0.25">
      <c r="F14729"/>
    </row>
    <row r="14730" spans="6:6" x14ac:dyDescent="0.25">
      <c r="F14730"/>
    </row>
    <row r="14731" spans="6:6" x14ac:dyDescent="0.25">
      <c r="F14731"/>
    </row>
    <row r="14732" spans="6:6" x14ac:dyDescent="0.25">
      <c r="F14732"/>
    </row>
    <row r="14733" spans="6:6" x14ac:dyDescent="0.25">
      <c r="F14733"/>
    </row>
    <row r="14734" spans="6:6" x14ac:dyDescent="0.25">
      <c r="F14734"/>
    </row>
    <row r="14735" spans="6:6" x14ac:dyDescent="0.25">
      <c r="F14735"/>
    </row>
    <row r="14736" spans="6:6" x14ac:dyDescent="0.25">
      <c r="F14736"/>
    </row>
    <row r="14737" spans="6:6" x14ac:dyDescent="0.25">
      <c r="F14737"/>
    </row>
    <row r="14738" spans="6:6" x14ac:dyDescent="0.25">
      <c r="F14738"/>
    </row>
    <row r="14739" spans="6:6" x14ac:dyDescent="0.25">
      <c r="F14739"/>
    </row>
    <row r="14740" spans="6:6" x14ac:dyDescent="0.25">
      <c r="F14740"/>
    </row>
    <row r="14741" spans="6:6" x14ac:dyDescent="0.25">
      <c r="F14741"/>
    </row>
    <row r="14742" spans="6:6" x14ac:dyDescent="0.25">
      <c r="F14742"/>
    </row>
    <row r="14743" spans="6:6" x14ac:dyDescent="0.25">
      <c r="F14743"/>
    </row>
    <row r="14744" spans="6:6" x14ac:dyDescent="0.25">
      <c r="F14744"/>
    </row>
    <row r="14745" spans="6:6" x14ac:dyDescent="0.25">
      <c r="F14745"/>
    </row>
    <row r="14746" spans="6:6" x14ac:dyDescent="0.25">
      <c r="F14746"/>
    </row>
    <row r="14747" spans="6:6" x14ac:dyDescent="0.25">
      <c r="F14747"/>
    </row>
    <row r="14748" spans="6:6" x14ac:dyDescent="0.25">
      <c r="F14748"/>
    </row>
    <row r="14749" spans="6:6" x14ac:dyDescent="0.25">
      <c r="F14749"/>
    </row>
    <row r="14750" spans="6:6" x14ac:dyDescent="0.25">
      <c r="F14750"/>
    </row>
    <row r="14751" spans="6:6" x14ac:dyDescent="0.25">
      <c r="F14751"/>
    </row>
    <row r="14752" spans="6:6" x14ac:dyDescent="0.25">
      <c r="F14752"/>
    </row>
    <row r="14753" spans="6:6" x14ac:dyDescent="0.25">
      <c r="F14753"/>
    </row>
    <row r="14754" spans="6:6" x14ac:dyDescent="0.25">
      <c r="F14754"/>
    </row>
    <row r="14755" spans="6:6" x14ac:dyDescent="0.25">
      <c r="F14755"/>
    </row>
    <row r="14756" spans="6:6" x14ac:dyDescent="0.25">
      <c r="F14756"/>
    </row>
    <row r="14757" spans="6:6" x14ac:dyDescent="0.25">
      <c r="F14757"/>
    </row>
    <row r="14758" spans="6:6" x14ac:dyDescent="0.25">
      <c r="F14758"/>
    </row>
    <row r="14759" spans="6:6" x14ac:dyDescent="0.25">
      <c r="F14759"/>
    </row>
    <row r="14760" spans="6:6" x14ac:dyDescent="0.25">
      <c r="F14760"/>
    </row>
    <row r="14761" spans="6:6" x14ac:dyDescent="0.25">
      <c r="F14761"/>
    </row>
    <row r="14762" spans="6:6" x14ac:dyDescent="0.25">
      <c r="F14762"/>
    </row>
    <row r="14763" spans="6:6" x14ac:dyDescent="0.25">
      <c r="F14763"/>
    </row>
    <row r="14764" spans="6:6" x14ac:dyDescent="0.25">
      <c r="F14764"/>
    </row>
    <row r="14765" spans="6:6" x14ac:dyDescent="0.25">
      <c r="F14765"/>
    </row>
    <row r="14766" spans="6:6" x14ac:dyDescent="0.25">
      <c r="F14766"/>
    </row>
    <row r="14767" spans="6:6" x14ac:dyDescent="0.25">
      <c r="F14767"/>
    </row>
    <row r="14768" spans="6:6" x14ac:dyDescent="0.25">
      <c r="F14768"/>
    </row>
    <row r="14769" spans="6:6" x14ac:dyDescent="0.25">
      <c r="F14769"/>
    </row>
    <row r="14770" spans="6:6" x14ac:dyDescent="0.25">
      <c r="F14770"/>
    </row>
    <row r="14771" spans="6:6" x14ac:dyDescent="0.25">
      <c r="F14771"/>
    </row>
    <row r="14772" spans="6:6" x14ac:dyDescent="0.25">
      <c r="F14772"/>
    </row>
    <row r="14773" spans="6:6" x14ac:dyDescent="0.25">
      <c r="F14773"/>
    </row>
    <row r="14774" spans="6:6" x14ac:dyDescent="0.25">
      <c r="F14774"/>
    </row>
    <row r="14775" spans="6:6" x14ac:dyDescent="0.25">
      <c r="F14775"/>
    </row>
    <row r="14776" spans="6:6" x14ac:dyDescent="0.25">
      <c r="F14776"/>
    </row>
    <row r="14777" spans="6:6" x14ac:dyDescent="0.25">
      <c r="F14777"/>
    </row>
    <row r="14778" spans="6:6" x14ac:dyDescent="0.25">
      <c r="F14778"/>
    </row>
    <row r="14779" spans="6:6" x14ac:dyDescent="0.25">
      <c r="F14779"/>
    </row>
    <row r="14780" spans="6:6" x14ac:dyDescent="0.25">
      <c r="F14780"/>
    </row>
    <row r="14781" spans="6:6" x14ac:dyDescent="0.25">
      <c r="F14781"/>
    </row>
    <row r="14782" spans="6:6" x14ac:dyDescent="0.25">
      <c r="F14782"/>
    </row>
    <row r="14783" spans="6:6" x14ac:dyDescent="0.25">
      <c r="F14783"/>
    </row>
    <row r="14784" spans="6:6" x14ac:dyDescent="0.25">
      <c r="F14784"/>
    </row>
    <row r="14785" spans="6:6" x14ac:dyDescent="0.25">
      <c r="F14785"/>
    </row>
    <row r="14786" spans="6:6" x14ac:dyDescent="0.25">
      <c r="F14786"/>
    </row>
    <row r="14787" spans="6:6" x14ac:dyDescent="0.25">
      <c r="F14787"/>
    </row>
    <row r="14788" spans="6:6" x14ac:dyDescent="0.25">
      <c r="F14788"/>
    </row>
    <row r="14789" spans="6:6" x14ac:dyDescent="0.25">
      <c r="F14789"/>
    </row>
    <row r="14790" spans="6:6" x14ac:dyDescent="0.25">
      <c r="F14790"/>
    </row>
    <row r="14791" spans="6:6" x14ac:dyDescent="0.25">
      <c r="F14791"/>
    </row>
    <row r="14792" spans="6:6" x14ac:dyDescent="0.25">
      <c r="F14792"/>
    </row>
    <row r="14793" spans="6:6" x14ac:dyDescent="0.25">
      <c r="F14793"/>
    </row>
    <row r="14794" spans="6:6" x14ac:dyDescent="0.25">
      <c r="F14794"/>
    </row>
    <row r="14795" spans="6:6" x14ac:dyDescent="0.25">
      <c r="F14795"/>
    </row>
    <row r="14796" spans="6:6" x14ac:dyDescent="0.25">
      <c r="F14796"/>
    </row>
    <row r="14797" spans="6:6" x14ac:dyDescent="0.25">
      <c r="F14797"/>
    </row>
    <row r="14798" spans="6:6" x14ac:dyDescent="0.25">
      <c r="F14798"/>
    </row>
    <row r="14799" spans="6:6" x14ac:dyDescent="0.25">
      <c r="F14799"/>
    </row>
    <row r="14800" spans="6:6" x14ac:dyDescent="0.25">
      <c r="F14800"/>
    </row>
    <row r="14801" spans="6:6" x14ac:dyDescent="0.25">
      <c r="F14801"/>
    </row>
    <row r="14802" spans="6:6" x14ac:dyDescent="0.25">
      <c r="F14802"/>
    </row>
    <row r="14803" spans="6:6" x14ac:dyDescent="0.25">
      <c r="F14803"/>
    </row>
    <row r="14804" spans="6:6" x14ac:dyDescent="0.25">
      <c r="F14804"/>
    </row>
    <row r="14805" spans="6:6" x14ac:dyDescent="0.25">
      <c r="F14805"/>
    </row>
    <row r="14806" spans="6:6" x14ac:dyDescent="0.25">
      <c r="F14806"/>
    </row>
    <row r="14807" spans="6:6" x14ac:dyDescent="0.25">
      <c r="F14807"/>
    </row>
    <row r="14808" spans="6:6" x14ac:dyDescent="0.25">
      <c r="F14808"/>
    </row>
    <row r="14809" spans="6:6" x14ac:dyDescent="0.25">
      <c r="F14809"/>
    </row>
    <row r="14810" spans="6:6" x14ac:dyDescent="0.25">
      <c r="F14810"/>
    </row>
    <row r="14811" spans="6:6" x14ac:dyDescent="0.25">
      <c r="F14811"/>
    </row>
    <row r="14812" spans="6:6" x14ac:dyDescent="0.25">
      <c r="F14812"/>
    </row>
    <row r="14813" spans="6:6" x14ac:dyDescent="0.25">
      <c r="F14813"/>
    </row>
    <row r="14814" spans="6:6" x14ac:dyDescent="0.25">
      <c r="F14814"/>
    </row>
    <row r="14815" spans="6:6" x14ac:dyDescent="0.25">
      <c r="F14815"/>
    </row>
    <row r="14816" spans="6:6" x14ac:dyDescent="0.25">
      <c r="F14816"/>
    </row>
    <row r="14817" spans="6:6" x14ac:dyDescent="0.25">
      <c r="F14817"/>
    </row>
    <row r="14818" spans="6:6" x14ac:dyDescent="0.25">
      <c r="F14818"/>
    </row>
    <row r="14819" spans="6:6" x14ac:dyDescent="0.25">
      <c r="F14819"/>
    </row>
    <row r="14820" spans="6:6" x14ac:dyDescent="0.25">
      <c r="F14820"/>
    </row>
    <row r="14821" spans="6:6" x14ac:dyDescent="0.25">
      <c r="F14821"/>
    </row>
    <row r="14822" spans="6:6" x14ac:dyDescent="0.25">
      <c r="F14822"/>
    </row>
    <row r="14823" spans="6:6" x14ac:dyDescent="0.25">
      <c r="F14823"/>
    </row>
    <row r="14824" spans="6:6" x14ac:dyDescent="0.25">
      <c r="F14824"/>
    </row>
    <row r="14825" spans="6:6" x14ac:dyDescent="0.25">
      <c r="F14825"/>
    </row>
    <row r="14826" spans="6:6" x14ac:dyDescent="0.25">
      <c r="F14826"/>
    </row>
    <row r="14827" spans="6:6" x14ac:dyDescent="0.25">
      <c r="F14827"/>
    </row>
    <row r="14828" spans="6:6" x14ac:dyDescent="0.25">
      <c r="F14828"/>
    </row>
    <row r="14829" spans="6:6" x14ac:dyDescent="0.25">
      <c r="F14829"/>
    </row>
    <row r="14830" spans="6:6" x14ac:dyDescent="0.25">
      <c r="F14830"/>
    </row>
    <row r="14831" spans="6:6" x14ac:dyDescent="0.25">
      <c r="F14831"/>
    </row>
    <row r="14832" spans="6:6" x14ac:dyDescent="0.25">
      <c r="F14832"/>
    </row>
    <row r="14833" spans="6:6" x14ac:dyDescent="0.25">
      <c r="F14833"/>
    </row>
    <row r="14834" spans="6:6" x14ac:dyDescent="0.25">
      <c r="F14834"/>
    </row>
    <row r="14835" spans="6:6" x14ac:dyDescent="0.25">
      <c r="F14835"/>
    </row>
    <row r="14836" spans="6:6" x14ac:dyDescent="0.25">
      <c r="F14836"/>
    </row>
    <row r="14837" spans="6:6" x14ac:dyDescent="0.25">
      <c r="F14837"/>
    </row>
    <row r="14838" spans="6:6" x14ac:dyDescent="0.25">
      <c r="F14838"/>
    </row>
    <row r="14839" spans="6:6" x14ac:dyDescent="0.25">
      <c r="F14839"/>
    </row>
    <row r="14840" spans="6:6" x14ac:dyDescent="0.25">
      <c r="F14840"/>
    </row>
    <row r="14841" spans="6:6" x14ac:dyDescent="0.25">
      <c r="F14841"/>
    </row>
    <row r="14842" spans="6:6" x14ac:dyDescent="0.25">
      <c r="F14842"/>
    </row>
    <row r="14843" spans="6:6" x14ac:dyDescent="0.25">
      <c r="F14843"/>
    </row>
    <row r="14844" spans="6:6" x14ac:dyDescent="0.25">
      <c r="F14844"/>
    </row>
    <row r="14845" spans="6:6" x14ac:dyDescent="0.25">
      <c r="F14845"/>
    </row>
    <row r="14846" spans="6:6" x14ac:dyDescent="0.25">
      <c r="F14846"/>
    </row>
    <row r="14847" spans="6:6" x14ac:dyDescent="0.25">
      <c r="F14847"/>
    </row>
    <row r="14848" spans="6:6" x14ac:dyDescent="0.25">
      <c r="F14848"/>
    </row>
    <row r="14849" spans="6:6" x14ac:dyDescent="0.25">
      <c r="F14849"/>
    </row>
    <row r="14850" spans="6:6" x14ac:dyDescent="0.25">
      <c r="F14850"/>
    </row>
    <row r="14851" spans="6:6" x14ac:dyDescent="0.25">
      <c r="F14851"/>
    </row>
    <row r="14852" spans="6:6" x14ac:dyDescent="0.25">
      <c r="F14852"/>
    </row>
    <row r="14853" spans="6:6" x14ac:dyDescent="0.25">
      <c r="F14853"/>
    </row>
    <row r="14854" spans="6:6" x14ac:dyDescent="0.25">
      <c r="F14854"/>
    </row>
    <row r="14855" spans="6:6" x14ac:dyDescent="0.25">
      <c r="F14855"/>
    </row>
    <row r="14856" spans="6:6" x14ac:dyDescent="0.25">
      <c r="F14856"/>
    </row>
    <row r="14857" spans="6:6" x14ac:dyDescent="0.25">
      <c r="F14857"/>
    </row>
    <row r="14858" spans="6:6" x14ac:dyDescent="0.25">
      <c r="F14858"/>
    </row>
    <row r="14859" spans="6:6" x14ac:dyDescent="0.25">
      <c r="F14859"/>
    </row>
    <row r="14860" spans="6:6" x14ac:dyDescent="0.25">
      <c r="F14860"/>
    </row>
    <row r="14861" spans="6:6" x14ac:dyDescent="0.25">
      <c r="F14861"/>
    </row>
    <row r="14862" spans="6:6" x14ac:dyDescent="0.25">
      <c r="F14862"/>
    </row>
    <row r="14863" spans="6:6" x14ac:dyDescent="0.25">
      <c r="F14863"/>
    </row>
    <row r="14864" spans="6:6" x14ac:dyDescent="0.25">
      <c r="F14864"/>
    </row>
    <row r="14865" spans="6:6" x14ac:dyDescent="0.25">
      <c r="F14865"/>
    </row>
    <row r="14866" spans="6:6" x14ac:dyDescent="0.25">
      <c r="F14866"/>
    </row>
    <row r="14867" spans="6:6" x14ac:dyDescent="0.25">
      <c r="F14867"/>
    </row>
    <row r="14868" spans="6:6" x14ac:dyDescent="0.25">
      <c r="F14868"/>
    </row>
    <row r="14869" spans="6:6" x14ac:dyDescent="0.25">
      <c r="F14869"/>
    </row>
    <row r="14870" spans="6:6" x14ac:dyDescent="0.25">
      <c r="F14870"/>
    </row>
    <row r="14871" spans="6:6" x14ac:dyDescent="0.25">
      <c r="F14871"/>
    </row>
    <row r="14872" spans="6:6" x14ac:dyDescent="0.25">
      <c r="F14872"/>
    </row>
    <row r="14873" spans="6:6" x14ac:dyDescent="0.25">
      <c r="F14873"/>
    </row>
    <row r="14874" spans="6:6" x14ac:dyDescent="0.25">
      <c r="F14874"/>
    </row>
    <row r="14875" spans="6:6" x14ac:dyDescent="0.25">
      <c r="F14875"/>
    </row>
    <row r="14876" spans="6:6" x14ac:dyDescent="0.25">
      <c r="F14876"/>
    </row>
    <row r="14877" spans="6:6" x14ac:dyDescent="0.25">
      <c r="F14877"/>
    </row>
    <row r="14878" spans="6:6" x14ac:dyDescent="0.25">
      <c r="F14878"/>
    </row>
    <row r="14879" spans="6:6" x14ac:dyDescent="0.25">
      <c r="F14879"/>
    </row>
    <row r="14880" spans="6:6" x14ac:dyDescent="0.25">
      <c r="F14880"/>
    </row>
    <row r="14881" spans="6:6" x14ac:dyDescent="0.25">
      <c r="F14881"/>
    </row>
    <row r="14882" spans="6:6" x14ac:dyDescent="0.25">
      <c r="F14882"/>
    </row>
    <row r="14883" spans="6:6" x14ac:dyDescent="0.25">
      <c r="F14883"/>
    </row>
    <row r="14884" spans="6:6" x14ac:dyDescent="0.25">
      <c r="F14884"/>
    </row>
    <row r="14885" spans="6:6" x14ac:dyDescent="0.25">
      <c r="F14885"/>
    </row>
    <row r="14886" spans="6:6" x14ac:dyDescent="0.25">
      <c r="F14886"/>
    </row>
    <row r="14887" spans="6:6" x14ac:dyDescent="0.25">
      <c r="F14887"/>
    </row>
    <row r="14888" spans="6:6" x14ac:dyDescent="0.25">
      <c r="F14888"/>
    </row>
    <row r="14889" spans="6:6" x14ac:dyDescent="0.25">
      <c r="F14889"/>
    </row>
    <row r="14890" spans="6:6" x14ac:dyDescent="0.25">
      <c r="F14890"/>
    </row>
    <row r="14891" spans="6:6" x14ac:dyDescent="0.25">
      <c r="F14891"/>
    </row>
    <row r="14892" spans="6:6" x14ac:dyDescent="0.25">
      <c r="F14892"/>
    </row>
    <row r="14893" spans="6:6" x14ac:dyDescent="0.25">
      <c r="F14893"/>
    </row>
    <row r="14894" spans="6:6" x14ac:dyDescent="0.25">
      <c r="F14894"/>
    </row>
    <row r="14895" spans="6:6" x14ac:dyDescent="0.25">
      <c r="F14895"/>
    </row>
    <row r="14896" spans="6:6" x14ac:dyDescent="0.25">
      <c r="F14896"/>
    </row>
    <row r="14897" spans="6:6" x14ac:dyDescent="0.25">
      <c r="F14897"/>
    </row>
    <row r="14898" spans="6:6" x14ac:dyDescent="0.25">
      <c r="F14898"/>
    </row>
    <row r="14899" spans="6:6" x14ac:dyDescent="0.25">
      <c r="F14899"/>
    </row>
    <row r="14900" spans="6:6" x14ac:dyDescent="0.25">
      <c r="F14900"/>
    </row>
    <row r="14901" spans="6:6" x14ac:dyDescent="0.25">
      <c r="F14901"/>
    </row>
    <row r="14902" spans="6:6" x14ac:dyDescent="0.25">
      <c r="F14902"/>
    </row>
    <row r="14903" spans="6:6" x14ac:dyDescent="0.25">
      <c r="F14903"/>
    </row>
    <row r="14904" spans="6:6" x14ac:dyDescent="0.25">
      <c r="F14904"/>
    </row>
    <row r="14905" spans="6:6" x14ac:dyDescent="0.25">
      <c r="F14905"/>
    </row>
    <row r="14906" spans="6:6" x14ac:dyDescent="0.25">
      <c r="F14906"/>
    </row>
    <row r="14907" spans="6:6" x14ac:dyDescent="0.25">
      <c r="F14907"/>
    </row>
    <row r="14908" spans="6:6" x14ac:dyDescent="0.25">
      <c r="F14908"/>
    </row>
    <row r="14909" spans="6:6" x14ac:dyDescent="0.25">
      <c r="F14909"/>
    </row>
    <row r="14910" spans="6:6" x14ac:dyDescent="0.25">
      <c r="F14910"/>
    </row>
    <row r="14911" spans="6:6" x14ac:dyDescent="0.25">
      <c r="F14911"/>
    </row>
    <row r="14912" spans="6:6" x14ac:dyDescent="0.25">
      <c r="F14912"/>
    </row>
    <row r="14913" spans="6:6" x14ac:dyDescent="0.25">
      <c r="F14913"/>
    </row>
    <row r="14914" spans="6:6" x14ac:dyDescent="0.25">
      <c r="F14914"/>
    </row>
    <row r="14915" spans="6:6" x14ac:dyDescent="0.25">
      <c r="F14915"/>
    </row>
    <row r="14916" spans="6:6" x14ac:dyDescent="0.25">
      <c r="F14916"/>
    </row>
    <row r="14917" spans="6:6" x14ac:dyDescent="0.25">
      <c r="F14917"/>
    </row>
    <row r="14918" spans="6:6" x14ac:dyDescent="0.25">
      <c r="F14918"/>
    </row>
    <row r="14919" spans="6:6" x14ac:dyDescent="0.25">
      <c r="F14919"/>
    </row>
    <row r="14920" spans="6:6" x14ac:dyDescent="0.25">
      <c r="F14920"/>
    </row>
    <row r="14921" spans="6:6" x14ac:dyDescent="0.25">
      <c r="F14921"/>
    </row>
    <row r="14922" spans="6:6" x14ac:dyDescent="0.25">
      <c r="F14922"/>
    </row>
    <row r="14923" spans="6:6" x14ac:dyDescent="0.25">
      <c r="F14923"/>
    </row>
    <row r="14924" spans="6:6" x14ac:dyDescent="0.25">
      <c r="F14924"/>
    </row>
    <row r="14925" spans="6:6" x14ac:dyDescent="0.25">
      <c r="F14925"/>
    </row>
    <row r="14926" spans="6:6" x14ac:dyDescent="0.25">
      <c r="F14926"/>
    </row>
    <row r="14927" spans="6:6" x14ac:dyDescent="0.25">
      <c r="F14927"/>
    </row>
    <row r="14928" spans="6:6" x14ac:dyDescent="0.25">
      <c r="F14928"/>
    </row>
    <row r="14929" spans="6:6" x14ac:dyDescent="0.25">
      <c r="F14929"/>
    </row>
    <row r="14930" spans="6:6" x14ac:dyDescent="0.25">
      <c r="F14930"/>
    </row>
    <row r="14931" spans="6:6" x14ac:dyDescent="0.25">
      <c r="F14931"/>
    </row>
    <row r="14932" spans="6:6" x14ac:dyDescent="0.25">
      <c r="F14932"/>
    </row>
    <row r="14933" spans="6:6" x14ac:dyDescent="0.25">
      <c r="F14933"/>
    </row>
    <row r="14934" spans="6:6" x14ac:dyDescent="0.25">
      <c r="F14934"/>
    </row>
    <row r="14935" spans="6:6" x14ac:dyDescent="0.25">
      <c r="F14935"/>
    </row>
    <row r="14936" spans="6:6" x14ac:dyDescent="0.25">
      <c r="F14936"/>
    </row>
    <row r="14937" spans="6:6" x14ac:dyDescent="0.25">
      <c r="F14937"/>
    </row>
    <row r="14938" spans="6:6" x14ac:dyDescent="0.25">
      <c r="F14938"/>
    </row>
    <row r="14939" spans="6:6" x14ac:dyDescent="0.25">
      <c r="F14939"/>
    </row>
    <row r="14940" spans="6:6" x14ac:dyDescent="0.25">
      <c r="F14940"/>
    </row>
    <row r="14941" spans="6:6" x14ac:dyDescent="0.25">
      <c r="F14941"/>
    </row>
    <row r="14942" spans="6:6" x14ac:dyDescent="0.25">
      <c r="F14942"/>
    </row>
    <row r="14943" spans="6:6" x14ac:dyDescent="0.25">
      <c r="F14943"/>
    </row>
    <row r="14944" spans="6:6" x14ac:dyDescent="0.25">
      <c r="F14944"/>
    </row>
    <row r="14945" spans="6:6" x14ac:dyDescent="0.25">
      <c r="F14945"/>
    </row>
    <row r="14946" spans="6:6" x14ac:dyDescent="0.25">
      <c r="F14946"/>
    </row>
    <row r="14947" spans="6:6" x14ac:dyDescent="0.25">
      <c r="F14947"/>
    </row>
    <row r="14948" spans="6:6" x14ac:dyDescent="0.25">
      <c r="F14948"/>
    </row>
    <row r="14949" spans="6:6" x14ac:dyDescent="0.25">
      <c r="F14949"/>
    </row>
    <row r="14950" spans="6:6" x14ac:dyDescent="0.25">
      <c r="F14950"/>
    </row>
    <row r="14951" spans="6:6" x14ac:dyDescent="0.25">
      <c r="F14951"/>
    </row>
    <row r="14952" spans="6:6" x14ac:dyDescent="0.25">
      <c r="F14952"/>
    </row>
    <row r="14953" spans="6:6" x14ac:dyDescent="0.25">
      <c r="F14953"/>
    </row>
    <row r="14954" spans="6:6" x14ac:dyDescent="0.25">
      <c r="F14954"/>
    </row>
    <row r="14955" spans="6:6" x14ac:dyDescent="0.25">
      <c r="F14955"/>
    </row>
    <row r="14956" spans="6:6" x14ac:dyDescent="0.25">
      <c r="F14956"/>
    </row>
    <row r="14957" spans="6:6" x14ac:dyDescent="0.25">
      <c r="F14957"/>
    </row>
    <row r="14958" spans="6:6" x14ac:dyDescent="0.25">
      <c r="F14958"/>
    </row>
    <row r="14959" spans="6:6" x14ac:dyDescent="0.25">
      <c r="F14959"/>
    </row>
    <row r="14960" spans="6:6" x14ac:dyDescent="0.25">
      <c r="F14960"/>
    </row>
    <row r="14961" spans="6:6" x14ac:dyDescent="0.25">
      <c r="F14961"/>
    </row>
    <row r="14962" spans="6:6" x14ac:dyDescent="0.25">
      <c r="F14962"/>
    </row>
    <row r="14963" spans="6:6" x14ac:dyDescent="0.25">
      <c r="F14963"/>
    </row>
    <row r="14964" spans="6:6" x14ac:dyDescent="0.25">
      <c r="F14964"/>
    </row>
    <row r="14965" spans="6:6" x14ac:dyDescent="0.25">
      <c r="F14965"/>
    </row>
    <row r="14966" spans="6:6" x14ac:dyDescent="0.25">
      <c r="F14966"/>
    </row>
    <row r="14967" spans="6:6" x14ac:dyDescent="0.25">
      <c r="F14967"/>
    </row>
    <row r="14968" spans="6:6" x14ac:dyDescent="0.25">
      <c r="F14968"/>
    </row>
    <row r="14969" spans="6:6" x14ac:dyDescent="0.25">
      <c r="F14969"/>
    </row>
    <row r="14970" spans="6:6" x14ac:dyDescent="0.25">
      <c r="F14970"/>
    </row>
    <row r="14971" spans="6:6" x14ac:dyDescent="0.25">
      <c r="F14971"/>
    </row>
    <row r="14972" spans="6:6" x14ac:dyDescent="0.25">
      <c r="F14972"/>
    </row>
    <row r="14973" spans="6:6" x14ac:dyDescent="0.25">
      <c r="F14973"/>
    </row>
    <row r="14974" spans="6:6" x14ac:dyDescent="0.25">
      <c r="F14974"/>
    </row>
    <row r="14975" spans="6:6" x14ac:dyDescent="0.25">
      <c r="F14975"/>
    </row>
    <row r="14976" spans="6:6" x14ac:dyDescent="0.25">
      <c r="F14976"/>
    </row>
    <row r="14977" spans="6:6" x14ac:dyDescent="0.25">
      <c r="F14977"/>
    </row>
    <row r="14978" spans="6:6" x14ac:dyDescent="0.25">
      <c r="F14978"/>
    </row>
    <row r="14979" spans="6:6" x14ac:dyDescent="0.25">
      <c r="F14979"/>
    </row>
    <row r="14980" spans="6:6" x14ac:dyDescent="0.25">
      <c r="F14980"/>
    </row>
    <row r="14981" spans="6:6" x14ac:dyDescent="0.25">
      <c r="F14981"/>
    </row>
    <row r="14982" spans="6:6" x14ac:dyDescent="0.25">
      <c r="F14982"/>
    </row>
    <row r="14983" spans="6:6" x14ac:dyDescent="0.25">
      <c r="F14983"/>
    </row>
    <row r="14984" spans="6:6" x14ac:dyDescent="0.25">
      <c r="F14984"/>
    </row>
    <row r="14985" spans="6:6" x14ac:dyDescent="0.25">
      <c r="F14985"/>
    </row>
    <row r="14986" spans="6:6" x14ac:dyDescent="0.25">
      <c r="F14986"/>
    </row>
    <row r="14987" spans="6:6" x14ac:dyDescent="0.25">
      <c r="F14987"/>
    </row>
    <row r="14988" spans="6:6" x14ac:dyDescent="0.25">
      <c r="F14988"/>
    </row>
    <row r="14989" spans="6:6" x14ac:dyDescent="0.25">
      <c r="F14989"/>
    </row>
    <row r="14990" spans="6:6" x14ac:dyDescent="0.25">
      <c r="F14990"/>
    </row>
    <row r="14991" spans="6:6" x14ac:dyDescent="0.25">
      <c r="F14991"/>
    </row>
    <row r="14992" spans="6:6" x14ac:dyDescent="0.25">
      <c r="F14992"/>
    </row>
    <row r="14993" spans="6:6" x14ac:dyDescent="0.25">
      <c r="F14993"/>
    </row>
    <row r="14994" spans="6:6" x14ac:dyDescent="0.25">
      <c r="F14994"/>
    </row>
    <row r="14995" spans="6:6" x14ac:dyDescent="0.25">
      <c r="F14995"/>
    </row>
    <row r="14996" spans="6:6" x14ac:dyDescent="0.25">
      <c r="F14996"/>
    </row>
    <row r="14997" spans="6:6" x14ac:dyDescent="0.25">
      <c r="F14997"/>
    </row>
    <row r="14998" spans="6:6" x14ac:dyDescent="0.25">
      <c r="F14998"/>
    </row>
    <row r="14999" spans="6:6" x14ac:dyDescent="0.25">
      <c r="F14999"/>
    </row>
    <row r="15000" spans="6:6" x14ac:dyDescent="0.25">
      <c r="F15000"/>
    </row>
    <row r="15001" spans="6:6" x14ac:dyDescent="0.25">
      <c r="F15001"/>
    </row>
    <row r="15002" spans="6:6" x14ac:dyDescent="0.25">
      <c r="F15002"/>
    </row>
    <row r="15003" spans="6:6" x14ac:dyDescent="0.25">
      <c r="F15003"/>
    </row>
    <row r="15004" spans="6:6" x14ac:dyDescent="0.25">
      <c r="F15004"/>
    </row>
    <row r="15005" spans="6:6" x14ac:dyDescent="0.25">
      <c r="F15005"/>
    </row>
    <row r="15006" spans="6:6" x14ac:dyDescent="0.25">
      <c r="F15006"/>
    </row>
    <row r="15007" spans="6:6" x14ac:dyDescent="0.25">
      <c r="F15007"/>
    </row>
    <row r="15008" spans="6:6" x14ac:dyDescent="0.25">
      <c r="F15008"/>
    </row>
    <row r="15009" spans="6:6" x14ac:dyDescent="0.25">
      <c r="F15009"/>
    </row>
    <row r="15010" spans="6:6" x14ac:dyDescent="0.25">
      <c r="F15010"/>
    </row>
    <row r="15011" spans="6:6" x14ac:dyDescent="0.25">
      <c r="F15011"/>
    </row>
    <row r="15012" spans="6:6" x14ac:dyDescent="0.25">
      <c r="F15012"/>
    </row>
    <row r="15013" spans="6:6" x14ac:dyDescent="0.25">
      <c r="F15013"/>
    </row>
    <row r="15014" spans="6:6" x14ac:dyDescent="0.25">
      <c r="F15014"/>
    </row>
    <row r="15015" spans="6:6" x14ac:dyDescent="0.25">
      <c r="F15015"/>
    </row>
    <row r="15016" spans="6:6" x14ac:dyDescent="0.25">
      <c r="F15016"/>
    </row>
    <row r="15017" spans="6:6" x14ac:dyDescent="0.25">
      <c r="F15017"/>
    </row>
    <row r="15018" spans="6:6" x14ac:dyDescent="0.25">
      <c r="F15018"/>
    </row>
    <row r="15019" spans="6:6" x14ac:dyDescent="0.25">
      <c r="F15019"/>
    </row>
    <row r="15020" spans="6:6" x14ac:dyDescent="0.25">
      <c r="F15020"/>
    </row>
    <row r="15021" spans="6:6" x14ac:dyDescent="0.25">
      <c r="F15021"/>
    </row>
    <row r="15022" spans="6:6" x14ac:dyDescent="0.25">
      <c r="F15022"/>
    </row>
    <row r="15023" spans="6:6" x14ac:dyDescent="0.25">
      <c r="F15023"/>
    </row>
    <row r="15024" spans="6:6" x14ac:dyDescent="0.25">
      <c r="F15024"/>
    </row>
    <row r="15025" spans="6:6" x14ac:dyDescent="0.25">
      <c r="F15025"/>
    </row>
    <row r="15026" spans="6:6" x14ac:dyDescent="0.25">
      <c r="F15026"/>
    </row>
    <row r="15027" spans="6:6" x14ac:dyDescent="0.25">
      <c r="F15027"/>
    </row>
    <row r="15028" spans="6:6" x14ac:dyDescent="0.25">
      <c r="F15028"/>
    </row>
    <row r="15029" spans="6:6" x14ac:dyDescent="0.25">
      <c r="F15029"/>
    </row>
    <row r="15030" spans="6:6" x14ac:dyDescent="0.25">
      <c r="F15030"/>
    </row>
    <row r="15031" spans="6:6" x14ac:dyDescent="0.25">
      <c r="F15031"/>
    </row>
    <row r="15032" spans="6:6" x14ac:dyDescent="0.25">
      <c r="F15032"/>
    </row>
    <row r="15033" spans="6:6" x14ac:dyDescent="0.25">
      <c r="F15033"/>
    </row>
    <row r="15034" spans="6:6" x14ac:dyDescent="0.25">
      <c r="F15034"/>
    </row>
    <row r="15035" spans="6:6" x14ac:dyDescent="0.25">
      <c r="F15035"/>
    </row>
    <row r="15036" spans="6:6" x14ac:dyDescent="0.25">
      <c r="F15036"/>
    </row>
    <row r="15037" spans="6:6" x14ac:dyDescent="0.25">
      <c r="F15037"/>
    </row>
    <row r="15038" spans="6:6" x14ac:dyDescent="0.25">
      <c r="F15038"/>
    </row>
    <row r="15039" spans="6:6" x14ac:dyDescent="0.25">
      <c r="F15039"/>
    </row>
    <row r="15040" spans="6:6" x14ac:dyDescent="0.25">
      <c r="F15040"/>
    </row>
    <row r="15041" spans="6:6" x14ac:dyDescent="0.25">
      <c r="F15041"/>
    </row>
    <row r="15042" spans="6:6" x14ac:dyDescent="0.25">
      <c r="F15042"/>
    </row>
    <row r="15043" spans="6:6" x14ac:dyDescent="0.25">
      <c r="F15043"/>
    </row>
    <row r="15044" spans="6:6" x14ac:dyDescent="0.25">
      <c r="F15044"/>
    </row>
    <row r="15045" spans="6:6" x14ac:dyDescent="0.25">
      <c r="F15045"/>
    </row>
    <row r="15046" spans="6:6" x14ac:dyDescent="0.25">
      <c r="F15046"/>
    </row>
    <row r="15047" spans="6:6" x14ac:dyDescent="0.25">
      <c r="F15047"/>
    </row>
    <row r="15048" spans="6:6" x14ac:dyDescent="0.25">
      <c r="F15048"/>
    </row>
    <row r="15049" spans="6:6" x14ac:dyDescent="0.25">
      <c r="F15049"/>
    </row>
    <row r="15050" spans="6:6" x14ac:dyDescent="0.25">
      <c r="F15050"/>
    </row>
    <row r="15051" spans="6:6" x14ac:dyDescent="0.25">
      <c r="F15051"/>
    </row>
    <row r="15052" spans="6:6" x14ac:dyDescent="0.25">
      <c r="F15052"/>
    </row>
    <row r="15053" spans="6:6" x14ac:dyDescent="0.25">
      <c r="F15053"/>
    </row>
    <row r="15054" spans="6:6" x14ac:dyDescent="0.25">
      <c r="F15054"/>
    </row>
    <row r="15055" spans="6:6" x14ac:dyDescent="0.25">
      <c r="F15055"/>
    </row>
    <row r="15056" spans="6:6" x14ac:dyDescent="0.25">
      <c r="F15056"/>
    </row>
    <row r="15057" spans="6:6" x14ac:dyDescent="0.25">
      <c r="F15057"/>
    </row>
    <row r="15058" spans="6:6" x14ac:dyDescent="0.25">
      <c r="F15058"/>
    </row>
    <row r="15059" spans="6:6" x14ac:dyDescent="0.25">
      <c r="F15059"/>
    </row>
    <row r="15060" spans="6:6" x14ac:dyDescent="0.25">
      <c r="F15060"/>
    </row>
    <row r="15061" spans="6:6" x14ac:dyDescent="0.25">
      <c r="F15061"/>
    </row>
    <row r="15062" spans="6:6" x14ac:dyDescent="0.25">
      <c r="F15062"/>
    </row>
    <row r="15063" spans="6:6" x14ac:dyDescent="0.25">
      <c r="F15063"/>
    </row>
    <row r="15064" spans="6:6" x14ac:dyDescent="0.25">
      <c r="F15064"/>
    </row>
    <row r="15065" spans="6:6" x14ac:dyDescent="0.25">
      <c r="F15065"/>
    </row>
    <row r="15066" spans="6:6" x14ac:dyDescent="0.25">
      <c r="F15066"/>
    </row>
    <row r="15067" spans="6:6" x14ac:dyDescent="0.25">
      <c r="F15067"/>
    </row>
    <row r="15068" spans="6:6" x14ac:dyDescent="0.25">
      <c r="F15068"/>
    </row>
    <row r="15069" spans="6:6" x14ac:dyDescent="0.25">
      <c r="F15069"/>
    </row>
    <row r="15070" spans="6:6" x14ac:dyDescent="0.25">
      <c r="F15070"/>
    </row>
    <row r="15071" spans="6:6" x14ac:dyDescent="0.25">
      <c r="F15071"/>
    </row>
    <row r="15072" spans="6:6" x14ac:dyDescent="0.25">
      <c r="F15072"/>
    </row>
    <row r="15073" spans="6:6" x14ac:dyDescent="0.25">
      <c r="F15073"/>
    </row>
    <row r="15074" spans="6:6" x14ac:dyDescent="0.25">
      <c r="F15074"/>
    </row>
    <row r="15075" spans="6:6" x14ac:dyDescent="0.25">
      <c r="F15075"/>
    </row>
    <row r="15076" spans="6:6" x14ac:dyDescent="0.25">
      <c r="F15076"/>
    </row>
    <row r="15077" spans="6:6" x14ac:dyDescent="0.25">
      <c r="F15077"/>
    </row>
    <row r="15078" spans="6:6" x14ac:dyDescent="0.25">
      <c r="F15078"/>
    </row>
    <row r="15079" spans="6:6" x14ac:dyDescent="0.25">
      <c r="F15079"/>
    </row>
    <row r="15080" spans="6:6" x14ac:dyDescent="0.25">
      <c r="F15080"/>
    </row>
    <row r="15081" spans="6:6" x14ac:dyDescent="0.25">
      <c r="F15081"/>
    </row>
    <row r="15082" spans="6:6" x14ac:dyDescent="0.25">
      <c r="F15082"/>
    </row>
    <row r="15083" spans="6:6" x14ac:dyDescent="0.25">
      <c r="F15083"/>
    </row>
    <row r="15084" spans="6:6" x14ac:dyDescent="0.25">
      <c r="F15084"/>
    </row>
    <row r="15085" spans="6:6" x14ac:dyDescent="0.25">
      <c r="F15085"/>
    </row>
    <row r="15086" spans="6:6" x14ac:dyDescent="0.25">
      <c r="F15086"/>
    </row>
    <row r="15087" spans="6:6" x14ac:dyDescent="0.25">
      <c r="F15087"/>
    </row>
    <row r="15088" spans="6:6" x14ac:dyDescent="0.25">
      <c r="F15088"/>
    </row>
    <row r="15089" spans="6:6" x14ac:dyDescent="0.25">
      <c r="F15089"/>
    </row>
    <row r="15090" spans="6:6" x14ac:dyDescent="0.25">
      <c r="F15090"/>
    </row>
    <row r="15091" spans="6:6" x14ac:dyDescent="0.25">
      <c r="F15091"/>
    </row>
    <row r="15092" spans="6:6" x14ac:dyDescent="0.25">
      <c r="F15092"/>
    </row>
    <row r="15093" spans="6:6" x14ac:dyDescent="0.25">
      <c r="F15093"/>
    </row>
    <row r="15094" spans="6:6" x14ac:dyDescent="0.25">
      <c r="F15094"/>
    </row>
    <row r="15095" spans="6:6" x14ac:dyDescent="0.25">
      <c r="F15095"/>
    </row>
    <row r="15096" spans="6:6" x14ac:dyDescent="0.25">
      <c r="F15096"/>
    </row>
    <row r="15097" spans="6:6" x14ac:dyDescent="0.25">
      <c r="F15097"/>
    </row>
    <row r="15098" spans="6:6" x14ac:dyDescent="0.25">
      <c r="F15098"/>
    </row>
    <row r="15099" spans="6:6" x14ac:dyDescent="0.25">
      <c r="F15099"/>
    </row>
    <row r="15100" spans="6:6" x14ac:dyDescent="0.25">
      <c r="F15100"/>
    </row>
    <row r="15101" spans="6:6" x14ac:dyDescent="0.25">
      <c r="F15101"/>
    </row>
    <row r="15102" spans="6:6" x14ac:dyDescent="0.25">
      <c r="F15102"/>
    </row>
    <row r="15103" spans="6:6" x14ac:dyDescent="0.25">
      <c r="F15103"/>
    </row>
    <row r="15104" spans="6:6" x14ac:dyDescent="0.25">
      <c r="F15104"/>
    </row>
    <row r="15105" spans="6:6" x14ac:dyDescent="0.25">
      <c r="F15105"/>
    </row>
    <row r="15106" spans="6:6" x14ac:dyDescent="0.25">
      <c r="F15106"/>
    </row>
    <row r="15107" spans="6:6" x14ac:dyDescent="0.25">
      <c r="F15107"/>
    </row>
    <row r="15108" spans="6:6" x14ac:dyDescent="0.25">
      <c r="F15108"/>
    </row>
    <row r="15109" spans="6:6" x14ac:dyDescent="0.25">
      <c r="F15109"/>
    </row>
    <row r="15110" spans="6:6" x14ac:dyDescent="0.25">
      <c r="F15110"/>
    </row>
    <row r="15111" spans="6:6" x14ac:dyDescent="0.25">
      <c r="F15111"/>
    </row>
    <row r="15112" spans="6:6" x14ac:dyDescent="0.25">
      <c r="F15112"/>
    </row>
    <row r="15113" spans="6:6" x14ac:dyDescent="0.25">
      <c r="F15113"/>
    </row>
    <row r="15114" spans="6:6" x14ac:dyDescent="0.25">
      <c r="F15114"/>
    </row>
    <row r="15115" spans="6:6" x14ac:dyDescent="0.25">
      <c r="F15115"/>
    </row>
    <row r="15116" spans="6:6" x14ac:dyDescent="0.25">
      <c r="F15116"/>
    </row>
    <row r="15117" spans="6:6" x14ac:dyDescent="0.25">
      <c r="F15117"/>
    </row>
    <row r="15118" spans="6:6" x14ac:dyDescent="0.25">
      <c r="F15118"/>
    </row>
    <row r="15119" spans="6:6" x14ac:dyDescent="0.25">
      <c r="F15119"/>
    </row>
    <row r="15120" spans="6:6" x14ac:dyDescent="0.25">
      <c r="F15120"/>
    </row>
    <row r="15121" spans="6:6" x14ac:dyDescent="0.25">
      <c r="F15121"/>
    </row>
    <row r="15122" spans="6:6" x14ac:dyDescent="0.25">
      <c r="F15122"/>
    </row>
    <row r="15123" spans="6:6" x14ac:dyDescent="0.25">
      <c r="F15123"/>
    </row>
    <row r="15124" spans="6:6" x14ac:dyDescent="0.25">
      <c r="F15124"/>
    </row>
    <row r="15125" spans="6:6" x14ac:dyDescent="0.25">
      <c r="F15125"/>
    </row>
    <row r="15126" spans="6:6" x14ac:dyDescent="0.25">
      <c r="F15126"/>
    </row>
    <row r="15127" spans="6:6" x14ac:dyDescent="0.25">
      <c r="F15127"/>
    </row>
    <row r="15128" spans="6:6" x14ac:dyDescent="0.25">
      <c r="F15128"/>
    </row>
    <row r="15129" spans="6:6" x14ac:dyDescent="0.25">
      <c r="F15129"/>
    </row>
    <row r="15130" spans="6:6" x14ac:dyDescent="0.25">
      <c r="F15130"/>
    </row>
    <row r="15131" spans="6:6" x14ac:dyDescent="0.25">
      <c r="F15131"/>
    </row>
    <row r="15132" spans="6:6" x14ac:dyDescent="0.25">
      <c r="F15132"/>
    </row>
    <row r="15133" spans="6:6" x14ac:dyDescent="0.25">
      <c r="F15133"/>
    </row>
    <row r="15134" spans="6:6" x14ac:dyDescent="0.25">
      <c r="F15134"/>
    </row>
    <row r="15135" spans="6:6" x14ac:dyDescent="0.25">
      <c r="F15135"/>
    </row>
    <row r="15136" spans="6:6" x14ac:dyDescent="0.25">
      <c r="F15136"/>
    </row>
    <row r="15137" spans="6:6" x14ac:dyDescent="0.25">
      <c r="F15137"/>
    </row>
    <row r="15138" spans="6:6" x14ac:dyDescent="0.25">
      <c r="F15138"/>
    </row>
    <row r="15139" spans="6:6" x14ac:dyDescent="0.25">
      <c r="F15139"/>
    </row>
    <row r="15140" spans="6:6" x14ac:dyDescent="0.25">
      <c r="F15140"/>
    </row>
    <row r="15141" spans="6:6" x14ac:dyDescent="0.25">
      <c r="F15141"/>
    </row>
    <row r="15142" spans="6:6" x14ac:dyDescent="0.25">
      <c r="F15142"/>
    </row>
    <row r="15143" spans="6:6" x14ac:dyDescent="0.25">
      <c r="F15143"/>
    </row>
    <row r="15144" spans="6:6" x14ac:dyDescent="0.25">
      <c r="F15144"/>
    </row>
    <row r="15145" spans="6:6" x14ac:dyDescent="0.25">
      <c r="F15145"/>
    </row>
    <row r="15146" spans="6:6" x14ac:dyDescent="0.25">
      <c r="F15146"/>
    </row>
    <row r="15147" spans="6:6" x14ac:dyDescent="0.25">
      <c r="F15147"/>
    </row>
    <row r="15148" spans="6:6" x14ac:dyDescent="0.25">
      <c r="F15148"/>
    </row>
    <row r="15149" spans="6:6" x14ac:dyDescent="0.25">
      <c r="F15149"/>
    </row>
    <row r="15150" spans="6:6" x14ac:dyDescent="0.25">
      <c r="F15150"/>
    </row>
    <row r="15151" spans="6:6" x14ac:dyDescent="0.25">
      <c r="F15151"/>
    </row>
    <row r="15152" spans="6:6" x14ac:dyDescent="0.25">
      <c r="F15152"/>
    </row>
    <row r="15153" spans="6:6" x14ac:dyDescent="0.25">
      <c r="F15153"/>
    </row>
    <row r="15154" spans="6:6" x14ac:dyDescent="0.25">
      <c r="F15154"/>
    </row>
    <row r="15155" spans="6:6" x14ac:dyDescent="0.25">
      <c r="F15155"/>
    </row>
    <row r="15156" spans="6:6" x14ac:dyDescent="0.25">
      <c r="F15156"/>
    </row>
    <row r="15157" spans="6:6" x14ac:dyDescent="0.25">
      <c r="F15157"/>
    </row>
    <row r="15158" spans="6:6" x14ac:dyDescent="0.25">
      <c r="F15158"/>
    </row>
    <row r="15159" spans="6:6" x14ac:dyDescent="0.25">
      <c r="F15159"/>
    </row>
    <row r="15160" spans="6:6" x14ac:dyDescent="0.25">
      <c r="F15160"/>
    </row>
    <row r="15161" spans="6:6" x14ac:dyDescent="0.25">
      <c r="F15161"/>
    </row>
    <row r="15162" spans="6:6" x14ac:dyDescent="0.25">
      <c r="F15162"/>
    </row>
    <row r="15163" spans="6:6" x14ac:dyDescent="0.25">
      <c r="F15163"/>
    </row>
    <row r="15164" spans="6:6" x14ac:dyDescent="0.25">
      <c r="F15164"/>
    </row>
    <row r="15165" spans="6:6" x14ac:dyDescent="0.25">
      <c r="F15165"/>
    </row>
    <row r="15166" spans="6:6" x14ac:dyDescent="0.25">
      <c r="F15166"/>
    </row>
    <row r="15167" spans="6:6" x14ac:dyDescent="0.25">
      <c r="F15167"/>
    </row>
    <row r="15168" spans="6:6" x14ac:dyDescent="0.25">
      <c r="F15168"/>
    </row>
    <row r="15169" spans="6:6" x14ac:dyDescent="0.25">
      <c r="F15169"/>
    </row>
    <row r="15170" spans="6:6" x14ac:dyDescent="0.25">
      <c r="F15170"/>
    </row>
    <row r="15171" spans="6:6" x14ac:dyDescent="0.25">
      <c r="F15171"/>
    </row>
    <row r="15172" spans="6:6" x14ac:dyDescent="0.25">
      <c r="F15172"/>
    </row>
    <row r="15173" spans="6:6" x14ac:dyDescent="0.25">
      <c r="F15173"/>
    </row>
    <row r="15174" spans="6:6" x14ac:dyDescent="0.25">
      <c r="F15174"/>
    </row>
    <row r="15175" spans="6:6" x14ac:dyDescent="0.25">
      <c r="F15175"/>
    </row>
    <row r="15176" spans="6:6" x14ac:dyDescent="0.25">
      <c r="F15176"/>
    </row>
    <row r="15177" spans="6:6" x14ac:dyDescent="0.25">
      <c r="F15177"/>
    </row>
    <row r="15178" spans="6:6" x14ac:dyDescent="0.25">
      <c r="F15178"/>
    </row>
    <row r="15179" spans="6:6" x14ac:dyDescent="0.25">
      <c r="F15179"/>
    </row>
    <row r="15180" spans="6:6" x14ac:dyDescent="0.25">
      <c r="F15180"/>
    </row>
    <row r="15181" spans="6:6" x14ac:dyDescent="0.25">
      <c r="F15181"/>
    </row>
    <row r="15182" spans="6:6" x14ac:dyDescent="0.25">
      <c r="F15182"/>
    </row>
    <row r="15183" spans="6:6" x14ac:dyDescent="0.25">
      <c r="F15183"/>
    </row>
    <row r="15184" spans="6:6" x14ac:dyDescent="0.25">
      <c r="F15184"/>
    </row>
    <row r="15185" spans="6:6" x14ac:dyDescent="0.25">
      <c r="F15185"/>
    </row>
    <row r="15186" spans="6:6" x14ac:dyDescent="0.25">
      <c r="F15186"/>
    </row>
    <row r="15187" spans="6:6" x14ac:dyDescent="0.25">
      <c r="F15187"/>
    </row>
    <row r="15188" spans="6:6" x14ac:dyDescent="0.25">
      <c r="F15188"/>
    </row>
    <row r="15189" spans="6:6" x14ac:dyDescent="0.25">
      <c r="F15189"/>
    </row>
    <row r="15190" spans="6:6" x14ac:dyDescent="0.25">
      <c r="F15190"/>
    </row>
    <row r="15191" spans="6:6" x14ac:dyDescent="0.25">
      <c r="F15191"/>
    </row>
    <row r="15192" spans="6:6" x14ac:dyDescent="0.25">
      <c r="F15192"/>
    </row>
    <row r="15193" spans="6:6" x14ac:dyDescent="0.25">
      <c r="F15193"/>
    </row>
    <row r="15194" spans="6:6" x14ac:dyDescent="0.25">
      <c r="F15194"/>
    </row>
    <row r="15195" spans="6:6" x14ac:dyDescent="0.25">
      <c r="F15195"/>
    </row>
    <row r="15196" spans="6:6" x14ac:dyDescent="0.25">
      <c r="F15196"/>
    </row>
    <row r="15197" spans="6:6" x14ac:dyDescent="0.25">
      <c r="F15197"/>
    </row>
    <row r="15198" spans="6:6" x14ac:dyDescent="0.25">
      <c r="F15198"/>
    </row>
    <row r="15199" spans="6:6" x14ac:dyDescent="0.25">
      <c r="F15199"/>
    </row>
    <row r="15200" spans="6:6" x14ac:dyDescent="0.25">
      <c r="F15200"/>
    </row>
    <row r="15201" spans="6:6" x14ac:dyDescent="0.25">
      <c r="F15201"/>
    </row>
    <row r="15202" spans="6:6" x14ac:dyDescent="0.25">
      <c r="F15202"/>
    </row>
    <row r="15203" spans="6:6" x14ac:dyDescent="0.25">
      <c r="F15203"/>
    </row>
    <row r="15204" spans="6:6" x14ac:dyDescent="0.25">
      <c r="F15204"/>
    </row>
    <row r="15205" spans="6:6" x14ac:dyDescent="0.25">
      <c r="F15205"/>
    </row>
    <row r="15206" spans="6:6" x14ac:dyDescent="0.25">
      <c r="F15206"/>
    </row>
    <row r="15207" spans="6:6" x14ac:dyDescent="0.25">
      <c r="F15207"/>
    </row>
    <row r="15208" spans="6:6" x14ac:dyDescent="0.25">
      <c r="F15208"/>
    </row>
    <row r="15209" spans="6:6" x14ac:dyDescent="0.25">
      <c r="F15209"/>
    </row>
    <row r="15210" spans="6:6" x14ac:dyDescent="0.25">
      <c r="F15210"/>
    </row>
    <row r="15211" spans="6:6" x14ac:dyDescent="0.25">
      <c r="F15211"/>
    </row>
    <row r="15212" spans="6:6" x14ac:dyDescent="0.25">
      <c r="F15212"/>
    </row>
    <row r="15213" spans="6:6" x14ac:dyDescent="0.25">
      <c r="F15213"/>
    </row>
    <row r="15214" spans="6:6" x14ac:dyDescent="0.25">
      <c r="F15214"/>
    </row>
    <row r="15215" spans="6:6" x14ac:dyDescent="0.25">
      <c r="F15215"/>
    </row>
    <row r="15216" spans="6:6" x14ac:dyDescent="0.25">
      <c r="F15216"/>
    </row>
    <row r="15217" spans="6:6" x14ac:dyDescent="0.25">
      <c r="F15217"/>
    </row>
    <row r="15218" spans="6:6" x14ac:dyDescent="0.25">
      <c r="F15218"/>
    </row>
    <row r="15219" spans="6:6" x14ac:dyDescent="0.25">
      <c r="F15219"/>
    </row>
    <row r="15220" spans="6:6" x14ac:dyDescent="0.25">
      <c r="F15220"/>
    </row>
    <row r="15221" spans="6:6" x14ac:dyDescent="0.25">
      <c r="F15221"/>
    </row>
    <row r="15222" spans="6:6" x14ac:dyDescent="0.25">
      <c r="F15222"/>
    </row>
    <row r="15223" spans="6:6" x14ac:dyDescent="0.25">
      <c r="F15223"/>
    </row>
    <row r="15224" spans="6:6" x14ac:dyDescent="0.25">
      <c r="F15224"/>
    </row>
    <row r="15225" spans="6:6" x14ac:dyDescent="0.25">
      <c r="F15225"/>
    </row>
    <row r="15226" spans="6:6" x14ac:dyDescent="0.25">
      <c r="F15226"/>
    </row>
    <row r="15227" spans="6:6" x14ac:dyDescent="0.25">
      <c r="F15227"/>
    </row>
    <row r="15228" spans="6:6" x14ac:dyDescent="0.25">
      <c r="F15228"/>
    </row>
    <row r="15229" spans="6:6" x14ac:dyDescent="0.25">
      <c r="F15229"/>
    </row>
    <row r="15230" spans="6:6" x14ac:dyDescent="0.25">
      <c r="F15230"/>
    </row>
    <row r="15231" spans="6:6" x14ac:dyDescent="0.25">
      <c r="F15231"/>
    </row>
    <row r="15232" spans="6:6" x14ac:dyDescent="0.25">
      <c r="F15232"/>
    </row>
    <row r="15233" spans="6:6" x14ac:dyDescent="0.25">
      <c r="F15233"/>
    </row>
    <row r="15234" spans="6:6" x14ac:dyDescent="0.25">
      <c r="F15234"/>
    </row>
    <row r="15235" spans="6:6" x14ac:dyDescent="0.25">
      <c r="F15235"/>
    </row>
    <row r="15236" spans="6:6" x14ac:dyDescent="0.25">
      <c r="F15236"/>
    </row>
    <row r="15237" spans="6:6" x14ac:dyDescent="0.25">
      <c r="F15237"/>
    </row>
    <row r="15238" spans="6:6" x14ac:dyDescent="0.25">
      <c r="F15238"/>
    </row>
    <row r="15239" spans="6:6" x14ac:dyDescent="0.25">
      <c r="F15239"/>
    </row>
    <row r="15240" spans="6:6" x14ac:dyDescent="0.25">
      <c r="F15240"/>
    </row>
    <row r="15241" spans="6:6" x14ac:dyDescent="0.25">
      <c r="F15241"/>
    </row>
    <row r="15242" spans="6:6" x14ac:dyDescent="0.25">
      <c r="F15242"/>
    </row>
    <row r="15243" spans="6:6" x14ac:dyDescent="0.25">
      <c r="F15243"/>
    </row>
    <row r="15244" spans="6:6" x14ac:dyDescent="0.25">
      <c r="F15244"/>
    </row>
    <row r="15245" spans="6:6" x14ac:dyDescent="0.25">
      <c r="F15245"/>
    </row>
    <row r="15246" spans="6:6" x14ac:dyDescent="0.25">
      <c r="F15246"/>
    </row>
    <row r="15247" spans="6:6" x14ac:dyDescent="0.25">
      <c r="F15247"/>
    </row>
    <row r="15248" spans="6:6" x14ac:dyDescent="0.25">
      <c r="F15248"/>
    </row>
    <row r="15249" spans="6:6" x14ac:dyDescent="0.25">
      <c r="F15249"/>
    </row>
    <row r="15250" spans="6:6" x14ac:dyDescent="0.25">
      <c r="F15250"/>
    </row>
    <row r="15251" spans="6:6" x14ac:dyDescent="0.25">
      <c r="F15251"/>
    </row>
    <row r="15252" spans="6:6" x14ac:dyDescent="0.25">
      <c r="F15252"/>
    </row>
    <row r="15253" spans="6:6" x14ac:dyDescent="0.25">
      <c r="F15253"/>
    </row>
    <row r="15254" spans="6:6" x14ac:dyDescent="0.25">
      <c r="F15254"/>
    </row>
    <row r="15255" spans="6:6" x14ac:dyDescent="0.25">
      <c r="F15255"/>
    </row>
    <row r="15256" spans="6:6" x14ac:dyDescent="0.25">
      <c r="F15256"/>
    </row>
    <row r="15257" spans="6:6" x14ac:dyDescent="0.25">
      <c r="F15257"/>
    </row>
    <row r="15258" spans="6:6" x14ac:dyDescent="0.25">
      <c r="F15258"/>
    </row>
    <row r="15259" spans="6:6" x14ac:dyDescent="0.25">
      <c r="F15259"/>
    </row>
    <row r="15260" spans="6:6" x14ac:dyDescent="0.25">
      <c r="F15260"/>
    </row>
    <row r="15261" spans="6:6" x14ac:dyDescent="0.25">
      <c r="F15261"/>
    </row>
    <row r="15262" spans="6:6" x14ac:dyDescent="0.25">
      <c r="F15262"/>
    </row>
    <row r="15263" spans="6:6" x14ac:dyDescent="0.25">
      <c r="F15263"/>
    </row>
    <row r="15264" spans="6:6" x14ac:dyDescent="0.25">
      <c r="F15264"/>
    </row>
    <row r="15265" spans="6:6" x14ac:dyDescent="0.25">
      <c r="F15265"/>
    </row>
    <row r="15266" spans="6:6" x14ac:dyDescent="0.25">
      <c r="F15266"/>
    </row>
    <row r="15267" spans="6:6" x14ac:dyDescent="0.25">
      <c r="F15267"/>
    </row>
    <row r="15268" spans="6:6" x14ac:dyDescent="0.25">
      <c r="F15268"/>
    </row>
    <row r="15269" spans="6:6" x14ac:dyDescent="0.25">
      <c r="F15269"/>
    </row>
    <row r="15270" spans="6:6" x14ac:dyDescent="0.25">
      <c r="F15270"/>
    </row>
    <row r="15271" spans="6:6" x14ac:dyDescent="0.25">
      <c r="F15271"/>
    </row>
    <row r="15272" spans="6:6" x14ac:dyDescent="0.25">
      <c r="F15272"/>
    </row>
    <row r="15273" spans="6:6" x14ac:dyDescent="0.25">
      <c r="F15273"/>
    </row>
    <row r="15274" spans="6:6" x14ac:dyDescent="0.25">
      <c r="F15274"/>
    </row>
    <row r="15275" spans="6:6" x14ac:dyDescent="0.25">
      <c r="F15275"/>
    </row>
    <row r="15276" spans="6:6" x14ac:dyDescent="0.25">
      <c r="F15276"/>
    </row>
    <row r="15277" spans="6:6" x14ac:dyDescent="0.25">
      <c r="F15277"/>
    </row>
    <row r="15278" spans="6:6" x14ac:dyDescent="0.25">
      <c r="F15278"/>
    </row>
    <row r="15279" spans="6:6" x14ac:dyDescent="0.25">
      <c r="F15279"/>
    </row>
    <row r="15280" spans="6:6" x14ac:dyDescent="0.25">
      <c r="F15280"/>
    </row>
    <row r="15281" spans="6:6" x14ac:dyDescent="0.25">
      <c r="F15281"/>
    </row>
    <row r="15282" spans="6:6" x14ac:dyDescent="0.25">
      <c r="F15282"/>
    </row>
    <row r="15283" spans="6:6" x14ac:dyDescent="0.25">
      <c r="F15283"/>
    </row>
    <row r="15284" spans="6:6" x14ac:dyDescent="0.25">
      <c r="F15284"/>
    </row>
    <row r="15285" spans="6:6" x14ac:dyDescent="0.25">
      <c r="F15285"/>
    </row>
    <row r="15286" spans="6:6" x14ac:dyDescent="0.25">
      <c r="F15286"/>
    </row>
    <row r="15287" spans="6:6" x14ac:dyDescent="0.25">
      <c r="F15287"/>
    </row>
    <row r="15288" spans="6:6" x14ac:dyDescent="0.25">
      <c r="F15288"/>
    </row>
    <row r="15289" spans="6:6" x14ac:dyDescent="0.25">
      <c r="F15289"/>
    </row>
    <row r="15290" spans="6:6" x14ac:dyDescent="0.25">
      <c r="F15290"/>
    </row>
    <row r="15291" spans="6:6" x14ac:dyDescent="0.25">
      <c r="F15291"/>
    </row>
    <row r="15292" spans="6:6" x14ac:dyDescent="0.25">
      <c r="F15292"/>
    </row>
    <row r="15293" spans="6:6" x14ac:dyDescent="0.25">
      <c r="F15293"/>
    </row>
    <row r="15294" spans="6:6" x14ac:dyDescent="0.25">
      <c r="F15294"/>
    </row>
    <row r="15295" spans="6:6" x14ac:dyDescent="0.25">
      <c r="F15295"/>
    </row>
    <row r="15296" spans="6:6" x14ac:dyDescent="0.25">
      <c r="F15296"/>
    </row>
    <row r="15297" spans="6:6" x14ac:dyDescent="0.25">
      <c r="F15297"/>
    </row>
    <row r="15298" spans="6:6" x14ac:dyDescent="0.25">
      <c r="F15298"/>
    </row>
    <row r="15299" spans="6:6" x14ac:dyDescent="0.25">
      <c r="F15299"/>
    </row>
    <row r="15300" spans="6:6" x14ac:dyDescent="0.25">
      <c r="F15300"/>
    </row>
    <row r="15301" spans="6:6" x14ac:dyDescent="0.25">
      <c r="F15301"/>
    </row>
    <row r="15302" spans="6:6" x14ac:dyDescent="0.25">
      <c r="F15302"/>
    </row>
    <row r="15303" spans="6:6" x14ac:dyDescent="0.25">
      <c r="F15303"/>
    </row>
    <row r="15304" spans="6:6" x14ac:dyDescent="0.25">
      <c r="F15304"/>
    </row>
    <row r="15305" spans="6:6" x14ac:dyDescent="0.25">
      <c r="F15305"/>
    </row>
    <row r="15306" spans="6:6" x14ac:dyDescent="0.25">
      <c r="F15306"/>
    </row>
    <row r="15307" spans="6:6" x14ac:dyDescent="0.25">
      <c r="F15307"/>
    </row>
    <row r="15308" spans="6:6" x14ac:dyDescent="0.25">
      <c r="F15308"/>
    </row>
    <row r="15309" spans="6:6" x14ac:dyDescent="0.25">
      <c r="F15309"/>
    </row>
    <row r="15310" spans="6:6" x14ac:dyDescent="0.25">
      <c r="F15310"/>
    </row>
    <row r="15311" spans="6:6" x14ac:dyDescent="0.25">
      <c r="F15311"/>
    </row>
    <row r="15312" spans="6:6" x14ac:dyDescent="0.25">
      <c r="F15312"/>
    </row>
    <row r="15313" spans="6:6" x14ac:dyDescent="0.25">
      <c r="F15313"/>
    </row>
    <row r="15314" spans="6:6" x14ac:dyDescent="0.25">
      <c r="F15314"/>
    </row>
    <row r="15315" spans="6:6" x14ac:dyDescent="0.25">
      <c r="F15315"/>
    </row>
    <row r="15316" spans="6:6" x14ac:dyDescent="0.25">
      <c r="F15316"/>
    </row>
    <row r="15317" spans="6:6" x14ac:dyDescent="0.25">
      <c r="F15317"/>
    </row>
    <row r="15318" spans="6:6" x14ac:dyDescent="0.25">
      <c r="F15318"/>
    </row>
    <row r="15319" spans="6:6" x14ac:dyDescent="0.25">
      <c r="F15319"/>
    </row>
    <row r="15320" spans="6:6" x14ac:dyDescent="0.25">
      <c r="F15320"/>
    </row>
    <row r="15321" spans="6:6" x14ac:dyDescent="0.25">
      <c r="F15321"/>
    </row>
    <row r="15322" spans="6:6" x14ac:dyDescent="0.25">
      <c r="F15322"/>
    </row>
    <row r="15323" spans="6:6" x14ac:dyDescent="0.25">
      <c r="F15323"/>
    </row>
    <row r="15324" spans="6:6" x14ac:dyDescent="0.25">
      <c r="F15324"/>
    </row>
    <row r="15325" spans="6:6" x14ac:dyDescent="0.25">
      <c r="F15325"/>
    </row>
    <row r="15326" spans="6:6" x14ac:dyDescent="0.25">
      <c r="F15326"/>
    </row>
    <row r="15327" spans="6:6" x14ac:dyDescent="0.25">
      <c r="F15327"/>
    </row>
    <row r="15328" spans="6:6" x14ac:dyDescent="0.25">
      <c r="F15328"/>
    </row>
    <row r="15329" spans="6:6" x14ac:dyDescent="0.25">
      <c r="F15329"/>
    </row>
    <row r="15330" spans="6:6" x14ac:dyDescent="0.25">
      <c r="F15330"/>
    </row>
    <row r="15331" spans="6:6" x14ac:dyDescent="0.25">
      <c r="F15331"/>
    </row>
    <row r="15332" spans="6:6" x14ac:dyDescent="0.25">
      <c r="F15332"/>
    </row>
    <row r="15333" spans="6:6" x14ac:dyDescent="0.25">
      <c r="F15333"/>
    </row>
    <row r="15334" spans="6:6" x14ac:dyDescent="0.25">
      <c r="F15334"/>
    </row>
    <row r="15335" spans="6:6" x14ac:dyDescent="0.25">
      <c r="F15335"/>
    </row>
    <row r="15336" spans="6:6" x14ac:dyDescent="0.25">
      <c r="F15336"/>
    </row>
    <row r="15337" spans="6:6" x14ac:dyDescent="0.25">
      <c r="F15337"/>
    </row>
    <row r="15338" spans="6:6" x14ac:dyDescent="0.25">
      <c r="F15338"/>
    </row>
    <row r="15339" spans="6:6" x14ac:dyDescent="0.25">
      <c r="F15339"/>
    </row>
    <row r="15340" spans="6:6" x14ac:dyDescent="0.25">
      <c r="F15340"/>
    </row>
    <row r="15341" spans="6:6" x14ac:dyDescent="0.25">
      <c r="F15341"/>
    </row>
    <row r="15342" spans="6:6" x14ac:dyDescent="0.25">
      <c r="F15342"/>
    </row>
    <row r="15343" spans="6:6" x14ac:dyDescent="0.25">
      <c r="F15343"/>
    </row>
    <row r="15344" spans="6:6" x14ac:dyDescent="0.25">
      <c r="F15344"/>
    </row>
    <row r="15345" spans="6:6" x14ac:dyDescent="0.25">
      <c r="F15345"/>
    </row>
    <row r="15346" spans="6:6" x14ac:dyDescent="0.25">
      <c r="F15346"/>
    </row>
    <row r="15347" spans="6:6" x14ac:dyDescent="0.25">
      <c r="F15347"/>
    </row>
    <row r="15348" spans="6:6" x14ac:dyDescent="0.25">
      <c r="F15348"/>
    </row>
    <row r="15349" spans="6:6" x14ac:dyDescent="0.25">
      <c r="F15349"/>
    </row>
    <row r="15350" spans="6:6" x14ac:dyDescent="0.25">
      <c r="F15350"/>
    </row>
    <row r="15351" spans="6:6" x14ac:dyDescent="0.25">
      <c r="F15351"/>
    </row>
    <row r="15352" spans="6:6" x14ac:dyDescent="0.25">
      <c r="F15352"/>
    </row>
    <row r="15353" spans="6:6" x14ac:dyDescent="0.25">
      <c r="F15353"/>
    </row>
    <row r="15354" spans="6:6" x14ac:dyDescent="0.25">
      <c r="F15354"/>
    </row>
    <row r="15355" spans="6:6" x14ac:dyDescent="0.25">
      <c r="F15355"/>
    </row>
    <row r="15356" spans="6:6" x14ac:dyDescent="0.25">
      <c r="F15356"/>
    </row>
    <row r="15357" spans="6:6" x14ac:dyDescent="0.25">
      <c r="F15357"/>
    </row>
    <row r="15358" spans="6:6" x14ac:dyDescent="0.25">
      <c r="F15358"/>
    </row>
    <row r="15359" spans="6:6" x14ac:dyDescent="0.25">
      <c r="F15359"/>
    </row>
    <row r="15360" spans="6:6" x14ac:dyDescent="0.25">
      <c r="F15360"/>
    </row>
    <row r="15361" spans="6:6" x14ac:dyDescent="0.25">
      <c r="F15361"/>
    </row>
    <row r="15362" spans="6:6" x14ac:dyDescent="0.25">
      <c r="F15362"/>
    </row>
    <row r="15363" spans="6:6" x14ac:dyDescent="0.25">
      <c r="F15363"/>
    </row>
    <row r="15364" spans="6:6" x14ac:dyDescent="0.25">
      <c r="F15364"/>
    </row>
    <row r="15365" spans="6:6" x14ac:dyDescent="0.25">
      <c r="F15365"/>
    </row>
    <row r="15366" spans="6:6" x14ac:dyDescent="0.25">
      <c r="F15366"/>
    </row>
    <row r="15367" spans="6:6" x14ac:dyDescent="0.25">
      <c r="F15367"/>
    </row>
    <row r="15368" spans="6:6" x14ac:dyDescent="0.25">
      <c r="F15368"/>
    </row>
    <row r="15369" spans="6:6" x14ac:dyDescent="0.25">
      <c r="F15369"/>
    </row>
    <row r="15370" spans="6:6" x14ac:dyDescent="0.25">
      <c r="F15370"/>
    </row>
    <row r="15371" spans="6:6" x14ac:dyDescent="0.25">
      <c r="F15371"/>
    </row>
    <row r="15372" spans="6:6" x14ac:dyDescent="0.25">
      <c r="F15372"/>
    </row>
    <row r="15373" spans="6:6" x14ac:dyDescent="0.25">
      <c r="F15373"/>
    </row>
    <row r="15374" spans="6:6" x14ac:dyDescent="0.25">
      <c r="F15374"/>
    </row>
    <row r="15375" spans="6:6" x14ac:dyDescent="0.25">
      <c r="F15375"/>
    </row>
    <row r="15376" spans="6:6" x14ac:dyDescent="0.25">
      <c r="F15376"/>
    </row>
    <row r="15377" spans="6:6" x14ac:dyDescent="0.25">
      <c r="F15377"/>
    </row>
    <row r="15378" spans="6:6" x14ac:dyDescent="0.25">
      <c r="F15378"/>
    </row>
    <row r="15379" spans="6:6" x14ac:dyDescent="0.25">
      <c r="F15379"/>
    </row>
    <row r="15380" spans="6:6" x14ac:dyDescent="0.25">
      <c r="F15380"/>
    </row>
    <row r="15381" spans="6:6" x14ac:dyDescent="0.25">
      <c r="F15381"/>
    </row>
    <row r="15382" spans="6:6" x14ac:dyDescent="0.25">
      <c r="F15382"/>
    </row>
    <row r="15383" spans="6:6" x14ac:dyDescent="0.25">
      <c r="F15383"/>
    </row>
    <row r="15384" spans="6:6" x14ac:dyDescent="0.25">
      <c r="F15384"/>
    </row>
    <row r="15385" spans="6:6" x14ac:dyDescent="0.25">
      <c r="F15385"/>
    </row>
    <row r="15386" spans="6:6" x14ac:dyDescent="0.25">
      <c r="F15386"/>
    </row>
    <row r="15387" spans="6:6" x14ac:dyDescent="0.25">
      <c r="F15387"/>
    </row>
    <row r="15388" spans="6:6" x14ac:dyDescent="0.25">
      <c r="F15388"/>
    </row>
    <row r="15389" spans="6:6" x14ac:dyDescent="0.25">
      <c r="F15389"/>
    </row>
    <row r="15390" spans="6:6" x14ac:dyDescent="0.25">
      <c r="F15390"/>
    </row>
    <row r="15391" spans="6:6" x14ac:dyDescent="0.25">
      <c r="F15391"/>
    </row>
    <row r="15392" spans="6:6" x14ac:dyDescent="0.25">
      <c r="F15392"/>
    </row>
    <row r="15393" spans="6:6" x14ac:dyDescent="0.25">
      <c r="F15393"/>
    </row>
    <row r="15394" spans="6:6" x14ac:dyDescent="0.25">
      <c r="F15394"/>
    </row>
    <row r="15395" spans="6:6" x14ac:dyDescent="0.25">
      <c r="F15395"/>
    </row>
    <row r="15396" spans="6:6" x14ac:dyDescent="0.25">
      <c r="F15396"/>
    </row>
    <row r="15397" spans="6:6" x14ac:dyDescent="0.25">
      <c r="F15397"/>
    </row>
    <row r="15398" spans="6:6" x14ac:dyDescent="0.25">
      <c r="F15398"/>
    </row>
    <row r="15399" spans="6:6" x14ac:dyDescent="0.25">
      <c r="F15399"/>
    </row>
    <row r="15400" spans="6:6" x14ac:dyDescent="0.25">
      <c r="F15400"/>
    </row>
    <row r="15401" spans="6:6" x14ac:dyDescent="0.25">
      <c r="F15401"/>
    </row>
    <row r="15402" spans="6:6" x14ac:dyDescent="0.25">
      <c r="F15402"/>
    </row>
    <row r="15403" spans="6:6" x14ac:dyDescent="0.25">
      <c r="F15403"/>
    </row>
    <row r="15404" spans="6:6" x14ac:dyDescent="0.25">
      <c r="F15404"/>
    </row>
    <row r="15405" spans="6:6" x14ac:dyDescent="0.25">
      <c r="F15405"/>
    </row>
    <row r="15406" spans="6:6" x14ac:dyDescent="0.25">
      <c r="F15406"/>
    </row>
    <row r="15407" spans="6:6" x14ac:dyDescent="0.25">
      <c r="F15407"/>
    </row>
    <row r="15408" spans="6:6" x14ac:dyDescent="0.25">
      <c r="F15408"/>
    </row>
    <row r="15409" spans="6:6" x14ac:dyDescent="0.25">
      <c r="F15409"/>
    </row>
    <row r="15410" spans="6:6" x14ac:dyDescent="0.25">
      <c r="F15410"/>
    </row>
    <row r="15411" spans="6:6" x14ac:dyDescent="0.25">
      <c r="F15411"/>
    </row>
    <row r="15412" spans="6:6" x14ac:dyDescent="0.25">
      <c r="F15412"/>
    </row>
    <row r="15413" spans="6:6" x14ac:dyDescent="0.25">
      <c r="F15413"/>
    </row>
    <row r="15414" spans="6:6" x14ac:dyDescent="0.25">
      <c r="F15414"/>
    </row>
    <row r="15415" spans="6:6" x14ac:dyDescent="0.25">
      <c r="F15415"/>
    </row>
    <row r="15416" spans="6:6" x14ac:dyDescent="0.25">
      <c r="F15416"/>
    </row>
    <row r="15417" spans="6:6" x14ac:dyDescent="0.25">
      <c r="F15417"/>
    </row>
    <row r="15418" spans="6:6" x14ac:dyDescent="0.25">
      <c r="F15418"/>
    </row>
    <row r="15419" spans="6:6" x14ac:dyDescent="0.25">
      <c r="F15419"/>
    </row>
    <row r="15420" spans="6:6" x14ac:dyDescent="0.25">
      <c r="F15420"/>
    </row>
    <row r="15421" spans="6:6" x14ac:dyDescent="0.25">
      <c r="F15421"/>
    </row>
    <row r="15422" spans="6:6" x14ac:dyDescent="0.25">
      <c r="F15422"/>
    </row>
    <row r="15423" spans="6:6" x14ac:dyDescent="0.25">
      <c r="F15423"/>
    </row>
    <row r="15424" spans="6:6" x14ac:dyDescent="0.25">
      <c r="F15424"/>
    </row>
    <row r="15425" spans="6:6" x14ac:dyDescent="0.25">
      <c r="F15425"/>
    </row>
    <row r="15426" spans="6:6" x14ac:dyDescent="0.25">
      <c r="F15426"/>
    </row>
    <row r="15427" spans="6:6" x14ac:dyDescent="0.25">
      <c r="F15427"/>
    </row>
    <row r="15428" spans="6:6" x14ac:dyDescent="0.25">
      <c r="F15428"/>
    </row>
    <row r="15429" spans="6:6" x14ac:dyDescent="0.25">
      <c r="F15429"/>
    </row>
    <row r="15430" spans="6:6" x14ac:dyDescent="0.25">
      <c r="F15430"/>
    </row>
    <row r="15431" spans="6:6" x14ac:dyDescent="0.25">
      <c r="F15431"/>
    </row>
    <row r="15432" spans="6:6" x14ac:dyDescent="0.25">
      <c r="F15432"/>
    </row>
    <row r="15433" spans="6:6" x14ac:dyDescent="0.25">
      <c r="F15433"/>
    </row>
    <row r="15434" spans="6:6" x14ac:dyDescent="0.25">
      <c r="F15434"/>
    </row>
    <row r="15435" spans="6:6" x14ac:dyDescent="0.25">
      <c r="F15435"/>
    </row>
    <row r="15436" spans="6:6" x14ac:dyDescent="0.25">
      <c r="F15436"/>
    </row>
    <row r="15437" spans="6:6" x14ac:dyDescent="0.25">
      <c r="F15437"/>
    </row>
    <row r="15438" spans="6:6" x14ac:dyDescent="0.25">
      <c r="F15438"/>
    </row>
    <row r="15439" spans="6:6" x14ac:dyDescent="0.25">
      <c r="F15439"/>
    </row>
    <row r="15440" spans="6:6" x14ac:dyDescent="0.25">
      <c r="F15440"/>
    </row>
    <row r="15441" spans="6:6" x14ac:dyDescent="0.25">
      <c r="F15441"/>
    </row>
    <row r="15442" spans="6:6" x14ac:dyDescent="0.25">
      <c r="F15442"/>
    </row>
    <row r="15443" spans="6:6" x14ac:dyDescent="0.25">
      <c r="F15443"/>
    </row>
    <row r="15444" spans="6:6" x14ac:dyDescent="0.25">
      <c r="F15444"/>
    </row>
    <row r="15445" spans="6:6" x14ac:dyDescent="0.25">
      <c r="F15445"/>
    </row>
    <row r="15446" spans="6:6" x14ac:dyDescent="0.25">
      <c r="F15446"/>
    </row>
    <row r="15447" spans="6:6" x14ac:dyDescent="0.25">
      <c r="F15447"/>
    </row>
    <row r="15448" spans="6:6" x14ac:dyDescent="0.25">
      <c r="F15448"/>
    </row>
    <row r="15449" spans="6:6" x14ac:dyDescent="0.25">
      <c r="F15449"/>
    </row>
    <row r="15450" spans="6:6" x14ac:dyDescent="0.25">
      <c r="F15450"/>
    </row>
    <row r="15451" spans="6:6" x14ac:dyDescent="0.25">
      <c r="F15451"/>
    </row>
    <row r="15452" spans="6:6" x14ac:dyDescent="0.25">
      <c r="F15452"/>
    </row>
    <row r="15453" spans="6:6" x14ac:dyDescent="0.25">
      <c r="F15453"/>
    </row>
    <row r="15454" spans="6:6" x14ac:dyDescent="0.25">
      <c r="F15454"/>
    </row>
    <row r="15455" spans="6:6" x14ac:dyDescent="0.25">
      <c r="F15455"/>
    </row>
    <row r="15456" spans="6:6" x14ac:dyDescent="0.25">
      <c r="F15456"/>
    </row>
    <row r="15457" spans="6:6" x14ac:dyDescent="0.25">
      <c r="F15457"/>
    </row>
    <row r="15458" spans="6:6" x14ac:dyDescent="0.25">
      <c r="F15458"/>
    </row>
    <row r="15459" spans="6:6" x14ac:dyDescent="0.25">
      <c r="F15459"/>
    </row>
    <row r="15460" spans="6:6" x14ac:dyDescent="0.25">
      <c r="F15460"/>
    </row>
    <row r="15461" spans="6:6" x14ac:dyDescent="0.25">
      <c r="F15461"/>
    </row>
    <row r="15462" spans="6:6" x14ac:dyDescent="0.25">
      <c r="F15462"/>
    </row>
    <row r="15463" spans="6:6" x14ac:dyDescent="0.25">
      <c r="F15463"/>
    </row>
    <row r="15464" spans="6:6" x14ac:dyDescent="0.25">
      <c r="F15464"/>
    </row>
    <row r="15465" spans="6:6" x14ac:dyDescent="0.25">
      <c r="F15465"/>
    </row>
    <row r="15466" spans="6:6" x14ac:dyDescent="0.25">
      <c r="F15466"/>
    </row>
    <row r="15467" spans="6:6" x14ac:dyDescent="0.25">
      <c r="F15467"/>
    </row>
    <row r="15468" spans="6:6" x14ac:dyDescent="0.25">
      <c r="F15468"/>
    </row>
    <row r="15469" spans="6:6" x14ac:dyDescent="0.25">
      <c r="F15469"/>
    </row>
    <row r="15470" spans="6:6" x14ac:dyDescent="0.25">
      <c r="F15470"/>
    </row>
    <row r="15471" spans="6:6" x14ac:dyDescent="0.25">
      <c r="F15471"/>
    </row>
    <row r="15472" spans="6:6" x14ac:dyDescent="0.25">
      <c r="F15472"/>
    </row>
    <row r="15473" spans="6:6" x14ac:dyDescent="0.25">
      <c r="F15473"/>
    </row>
    <row r="15474" spans="6:6" x14ac:dyDescent="0.25">
      <c r="F15474"/>
    </row>
    <row r="15475" spans="6:6" x14ac:dyDescent="0.25">
      <c r="F15475"/>
    </row>
    <row r="15476" spans="6:6" x14ac:dyDescent="0.25">
      <c r="F15476"/>
    </row>
    <row r="15477" spans="6:6" x14ac:dyDescent="0.25">
      <c r="F15477"/>
    </row>
    <row r="15478" spans="6:6" x14ac:dyDescent="0.25">
      <c r="F15478"/>
    </row>
    <row r="15479" spans="6:6" x14ac:dyDescent="0.25">
      <c r="F15479"/>
    </row>
    <row r="15480" spans="6:6" x14ac:dyDescent="0.25">
      <c r="F15480"/>
    </row>
    <row r="15481" spans="6:6" x14ac:dyDescent="0.25">
      <c r="F15481"/>
    </row>
    <row r="15482" spans="6:6" x14ac:dyDescent="0.25">
      <c r="F15482"/>
    </row>
    <row r="15483" spans="6:6" x14ac:dyDescent="0.25">
      <c r="F15483"/>
    </row>
    <row r="15484" spans="6:6" x14ac:dyDescent="0.25">
      <c r="F15484"/>
    </row>
    <row r="15485" spans="6:6" x14ac:dyDescent="0.25">
      <c r="F15485"/>
    </row>
    <row r="15486" spans="6:6" x14ac:dyDescent="0.25">
      <c r="F15486"/>
    </row>
    <row r="15487" spans="6:6" x14ac:dyDescent="0.25">
      <c r="F15487"/>
    </row>
    <row r="15488" spans="6:6" x14ac:dyDescent="0.25">
      <c r="F15488"/>
    </row>
    <row r="15489" spans="6:6" x14ac:dyDescent="0.25">
      <c r="F15489"/>
    </row>
    <row r="15490" spans="6:6" x14ac:dyDescent="0.25">
      <c r="F15490"/>
    </row>
    <row r="15491" spans="6:6" x14ac:dyDescent="0.25">
      <c r="F15491"/>
    </row>
    <row r="15492" spans="6:6" x14ac:dyDescent="0.25">
      <c r="F15492"/>
    </row>
    <row r="15493" spans="6:6" x14ac:dyDescent="0.25">
      <c r="F15493"/>
    </row>
    <row r="15494" spans="6:6" x14ac:dyDescent="0.25">
      <c r="F15494"/>
    </row>
    <row r="15495" spans="6:6" x14ac:dyDescent="0.25">
      <c r="F15495"/>
    </row>
    <row r="15496" spans="6:6" x14ac:dyDescent="0.25">
      <c r="F15496"/>
    </row>
    <row r="15497" spans="6:6" x14ac:dyDescent="0.25">
      <c r="F15497"/>
    </row>
    <row r="15498" spans="6:6" x14ac:dyDescent="0.25">
      <c r="F15498"/>
    </row>
    <row r="15499" spans="6:6" x14ac:dyDescent="0.25">
      <c r="F15499"/>
    </row>
    <row r="15500" spans="6:6" x14ac:dyDescent="0.25">
      <c r="F15500"/>
    </row>
    <row r="15501" spans="6:6" x14ac:dyDescent="0.25">
      <c r="F15501"/>
    </row>
    <row r="15502" spans="6:6" x14ac:dyDescent="0.25">
      <c r="F15502"/>
    </row>
    <row r="15503" spans="6:6" x14ac:dyDescent="0.25">
      <c r="F15503"/>
    </row>
    <row r="15504" spans="6:6" x14ac:dyDescent="0.25">
      <c r="F15504"/>
    </row>
    <row r="15505" spans="6:6" x14ac:dyDescent="0.25">
      <c r="F15505"/>
    </row>
    <row r="15506" spans="6:6" x14ac:dyDescent="0.25">
      <c r="F15506"/>
    </row>
    <row r="15507" spans="6:6" x14ac:dyDescent="0.25">
      <c r="F15507"/>
    </row>
    <row r="15508" spans="6:6" x14ac:dyDescent="0.25">
      <c r="F15508"/>
    </row>
    <row r="15509" spans="6:6" x14ac:dyDescent="0.25">
      <c r="F15509"/>
    </row>
    <row r="15510" spans="6:6" x14ac:dyDescent="0.25">
      <c r="F15510"/>
    </row>
    <row r="15511" spans="6:6" x14ac:dyDescent="0.25">
      <c r="F15511"/>
    </row>
    <row r="15512" spans="6:6" x14ac:dyDescent="0.25">
      <c r="F15512"/>
    </row>
    <row r="15513" spans="6:6" x14ac:dyDescent="0.25">
      <c r="F15513"/>
    </row>
    <row r="15514" spans="6:6" x14ac:dyDescent="0.25">
      <c r="F15514"/>
    </row>
    <row r="15515" spans="6:6" x14ac:dyDescent="0.25">
      <c r="F15515"/>
    </row>
    <row r="15516" spans="6:6" x14ac:dyDescent="0.25">
      <c r="F15516"/>
    </row>
    <row r="15517" spans="6:6" x14ac:dyDescent="0.25">
      <c r="F15517"/>
    </row>
    <row r="15518" spans="6:6" x14ac:dyDescent="0.25">
      <c r="F15518"/>
    </row>
    <row r="15519" spans="6:6" x14ac:dyDescent="0.25">
      <c r="F15519"/>
    </row>
    <row r="15520" spans="6:6" x14ac:dyDescent="0.25">
      <c r="F15520"/>
    </row>
    <row r="15521" spans="6:6" x14ac:dyDescent="0.25">
      <c r="F15521"/>
    </row>
    <row r="15522" spans="6:6" x14ac:dyDescent="0.25">
      <c r="F15522"/>
    </row>
    <row r="15523" spans="6:6" x14ac:dyDescent="0.25">
      <c r="F15523"/>
    </row>
    <row r="15524" spans="6:6" x14ac:dyDescent="0.25">
      <c r="F15524"/>
    </row>
    <row r="15525" spans="6:6" x14ac:dyDescent="0.25">
      <c r="F15525"/>
    </row>
    <row r="15526" spans="6:6" x14ac:dyDescent="0.25">
      <c r="F15526"/>
    </row>
    <row r="15527" spans="6:6" x14ac:dyDescent="0.25">
      <c r="F15527"/>
    </row>
    <row r="15528" spans="6:6" x14ac:dyDescent="0.25">
      <c r="F15528"/>
    </row>
    <row r="15529" spans="6:6" x14ac:dyDescent="0.25">
      <c r="F15529"/>
    </row>
    <row r="15530" spans="6:6" x14ac:dyDescent="0.25">
      <c r="F15530"/>
    </row>
    <row r="15531" spans="6:6" x14ac:dyDescent="0.25">
      <c r="F15531"/>
    </row>
    <row r="15532" spans="6:6" x14ac:dyDescent="0.25">
      <c r="F15532"/>
    </row>
    <row r="15533" spans="6:6" x14ac:dyDescent="0.25">
      <c r="F15533"/>
    </row>
    <row r="15534" spans="6:6" x14ac:dyDescent="0.25">
      <c r="F15534"/>
    </row>
    <row r="15535" spans="6:6" x14ac:dyDescent="0.25">
      <c r="F15535"/>
    </row>
    <row r="15536" spans="6:6" x14ac:dyDescent="0.25">
      <c r="F15536"/>
    </row>
    <row r="15537" spans="6:6" x14ac:dyDescent="0.25">
      <c r="F15537"/>
    </row>
    <row r="15538" spans="6:6" x14ac:dyDescent="0.25">
      <c r="F15538"/>
    </row>
    <row r="15539" spans="6:6" x14ac:dyDescent="0.25">
      <c r="F15539"/>
    </row>
    <row r="15540" spans="6:6" x14ac:dyDescent="0.25">
      <c r="F15540"/>
    </row>
    <row r="15541" spans="6:6" x14ac:dyDescent="0.25">
      <c r="F15541"/>
    </row>
    <row r="15542" spans="6:6" x14ac:dyDescent="0.25">
      <c r="F15542"/>
    </row>
    <row r="15543" spans="6:6" x14ac:dyDescent="0.25">
      <c r="F15543"/>
    </row>
    <row r="15544" spans="6:6" x14ac:dyDescent="0.25">
      <c r="F15544"/>
    </row>
    <row r="15545" spans="6:6" x14ac:dyDescent="0.25">
      <c r="F15545"/>
    </row>
    <row r="15546" spans="6:6" x14ac:dyDescent="0.25">
      <c r="F15546"/>
    </row>
    <row r="15547" spans="6:6" x14ac:dyDescent="0.25">
      <c r="F15547"/>
    </row>
    <row r="15548" spans="6:6" x14ac:dyDescent="0.25">
      <c r="F15548"/>
    </row>
    <row r="15549" spans="6:6" x14ac:dyDescent="0.25">
      <c r="F15549"/>
    </row>
    <row r="15550" spans="6:6" x14ac:dyDescent="0.25">
      <c r="F15550"/>
    </row>
    <row r="15551" spans="6:6" x14ac:dyDescent="0.25">
      <c r="F15551"/>
    </row>
    <row r="15552" spans="6:6" x14ac:dyDescent="0.25">
      <c r="F15552"/>
    </row>
    <row r="15553" spans="6:6" x14ac:dyDescent="0.25">
      <c r="F15553"/>
    </row>
    <row r="15554" spans="6:6" x14ac:dyDescent="0.25">
      <c r="F15554"/>
    </row>
    <row r="15555" spans="6:6" x14ac:dyDescent="0.25">
      <c r="F15555"/>
    </row>
    <row r="15556" spans="6:6" x14ac:dyDescent="0.25">
      <c r="F15556"/>
    </row>
    <row r="15557" spans="6:6" x14ac:dyDescent="0.25">
      <c r="F15557"/>
    </row>
    <row r="15558" spans="6:6" x14ac:dyDescent="0.25">
      <c r="F15558"/>
    </row>
    <row r="15559" spans="6:6" x14ac:dyDescent="0.25">
      <c r="F15559"/>
    </row>
    <row r="15560" spans="6:6" x14ac:dyDescent="0.25">
      <c r="F15560"/>
    </row>
    <row r="15561" spans="6:6" x14ac:dyDescent="0.25">
      <c r="F15561"/>
    </row>
    <row r="15562" spans="6:6" x14ac:dyDescent="0.25">
      <c r="F15562"/>
    </row>
    <row r="15563" spans="6:6" x14ac:dyDescent="0.25">
      <c r="F15563"/>
    </row>
    <row r="15564" spans="6:6" x14ac:dyDescent="0.25">
      <c r="F15564"/>
    </row>
    <row r="15565" spans="6:6" x14ac:dyDescent="0.25">
      <c r="F15565"/>
    </row>
    <row r="15566" spans="6:6" x14ac:dyDescent="0.25">
      <c r="F15566"/>
    </row>
    <row r="15567" spans="6:6" x14ac:dyDescent="0.25">
      <c r="F15567"/>
    </row>
    <row r="15568" spans="6:6" x14ac:dyDescent="0.25">
      <c r="F15568"/>
    </row>
    <row r="15569" spans="6:6" x14ac:dyDescent="0.25">
      <c r="F15569"/>
    </row>
    <row r="15570" spans="6:6" x14ac:dyDescent="0.25">
      <c r="F15570"/>
    </row>
    <row r="15571" spans="6:6" x14ac:dyDescent="0.25">
      <c r="F15571"/>
    </row>
    <row r="15572" spans="6:6" x14ac:dyDescent="0.25">
      <c r="F15572"/>
    </row>
    <row r="15573" spans="6:6" x14ac:dyDescent="0.25">
      <c r="F15573"/>
    </row>
    <row r="15574" spans="6:6" x14ac:dyDescent="0.25">
      <c r="F15574"/>
    </row>
    <row r="15575" spans="6:6" x14ac:dyDescent="0.25">
      <c r="F15575"/>
    </row>
    <row r="15576" spans="6:6" x14ac:dyDescent="0.25">
      <c r="F15576"/>
    </row>
    <row r="15577" spans="6:6" x14ac:dyDescent="0.25">
      <c r="F15577"/>
    </row>
    <row r="15578" spans="6:6" x14ac:dyDescent="0.25">
      <c r="F15578"/>
    </row>
    <row r="15579" spans="6:6" x14ac:dyDescent="0.25">
      <c r="F15579"/>
    </row>
    <row r="15580" spans="6:6" x14ac:dyDescent="0.25">
      <c r="F15580"/>
    </row>
    <row r="15581" spans="6:6" x14ac:dyDescent="0.25">
      <c r="F15581"/>
    </row>
    <row r="15582" spans="6:6" x14ac:dyDescent="0.25">
      <c r="F15582"/>
    </row>
    <row r="15583" spans="6:6" x14ac:dyDescent="0.25">
      <c r="F15583"/>
    </row>
    <row r="15584" spans="6:6" x14ac:dyDescent="0.25">
      <c r="F15584"/>
    </row>
    <row r="15585" spans="6:6" x14ac:dyDescent="0.25">
      <c r="F15585"/>
    </row>
    <row r="15586" spans="6:6" x14ac:dyDescent="0.25">
      <c r="F15586"/>
    </row>
    <row r="15587" spans="6:6" x14ac:dyDescent="0.25">
      <c r="F15587"/>
    </row>
    <row r="15588" spans="6:6" x14ac:dyDescent="0.25">
      <c r="F15588"/>
    </row>
    <row r="15589" spans="6:6" x14ac:dyDescent="0.25">
      <c r="F15589"/>
    </row>
    <row r="15590" spans="6:6" x14ac:dyDescent="0.25">
      <c r="F15590"/>
    </row>
    <row r="15591" spans="6:6" x14ac:dyDescent="0.25">
      <c r="F15591"/>
    </row>
    <row r="15592" spans="6:6" x14ac:dyDescent="0.25">
      <c r="F15592"/>
    </row>
    <row r="15593" spans="6:6" x14ac:dyDescent="0.25">
      <c r="F15593"/>
    </row>
    <row r="15594" spans="6:6" x14ac:dyDescent="0.25">
      <c r="F15594"/>
    </row>
    <row r="15595" spans="6:6" x14ac:dyDescent="0.25">
      <c r="F15595"/>
    </row>
    <row r="15596" spans="6:6" x14ac:dyDescent="0.25">
      <c r="F15596"/>
    </row>
    <row r="15597" spans="6:6" x14ac:dyDescent="0.25">
      <c r="F15597"/>
    </row>
    <row r="15598" spans="6:6" x14ac:dyDescent="0.25">
      <c r="F15598"/>
    </row>
    <row r="15599" spans="6:6" x14ac:dyDescent="0.25">
      <c r="F15599"/>
    </row>
    <row r="15600" spans="6:6" x14ac:dyDescent="0.25">
      <c r="F15600"/>
    </row>
    <row r="15601" spans="6:6" x14ac:dyDescent="0.25">
      <c r="F15601"/>
    </row>
    <row r="15602" spans="6:6" x14ac:dyDescent="0.25">
      <c r="F15602"/>
    </row>
    <row r="15603" spans="6:6" x14ac:dyDescent="0.25">
      <c r="F15603"/>
    </row>
    <row r="15604" spans="6:6" x14ac:dyDescent="0.25">
      <c r="F15604"/>
    </row>
    <row r="15605" spans="6:6" x14ac:dyDescent="0.25">
      <c r="F15605"/>
    </row>
    <row r="15606" spans="6:6" x14ac:dyDescent="0.25">
      <c r="F15606"/>
    </row>
    <row r="15607" spans="6:6" x14ac:dyDescent="0.25">
      <c r="F15607"/>
    </row>
    <row r="15608" spans="6:6" x14ac:dyDescent="0.25">
      <c r="F15608"/>
    </row>
    <row r="15609" spans="6:6" x14ac:dyDescent="0.25">
      <c r="F15609"/>
    </row>
    <row r="15610" spans="6:6" x14ac:dyDescent="0.25">
      <c r="F15610"/>
    </row>
    <row r="15611" spans="6:6" x14ac:dyDescent="0.25">
      <c r="F15611"/>
    </row>
    <row r="15612" spans="6:6" x14ac:dyDescent="0.25">
      <c r="F15612"/>
    </row>
    <row r="15613" spans="6:6" x14ac:dyDescent="0.25">
      <c r="F15613"/>
    </row>
    <row r="15614" spans="6:6" x14ac:dyDescent="0.25">
      <c r="F15614"/>
    </row>
    <row r="15615" spans="6:6" x14ac:dyDescent="0.25">
      <c r="F15615"/>
    </row>
    <row r="15616" spans="6:6" x14ac:dyDescent="0.25">
      <c r="F15616"/>
    </row>
    <row r="15617" spans="6:6" x14ac:dyDescent="0.25">
      <c r="F15617"/>
    </row>
    <row r="15618" spans="6:6" x14ac:dyDescent="0.25">
      <c r="F15618"/>
    </row>
    <row r="15619" spans="6:6" x14ac:dyDescent="0.25">
      <c r="F15619"/>
    </row>
    <row r="15620" spans="6:6" x14ac:dyDescent="0.25">
      <c r="F15620"/>
    </row>
    <row r="15621" spans="6:6" x14ac:dyDescent="0.25">
      <c r="F15621"/>
    </row>
    <row r="15622" spans="6:6" x14ac:dyDescent="0.25">
      <c r="F15622"/>
    </row>
    <row r="15623" spans="6:6" x14ac:dyDescent="0.25">
      <c r="F15623"/>
    </row>
    <row r="15624" spans="6:6" x14ac:dyDescent="0.25">
      <c r="F15624"/>
    </row>
    <row r="15625" spans="6:6" x14ac:dyDescent="0.25">
      <c r="F15625"/>
    </row>
    <row r="15626" spans="6:6" x14ac:dyDescent="0.25">
      <c r="F15626"/>
    </row>
    <row r="15627" spans="6:6" x14ac:dyDescent="0.25">
      <c r="F15627"/>
    </row>
    <row r="15628" spans="6:6" x14ac:dyDescent="0.25">
      <c r="F15628"/>
    </row>
    <row r="15629" spans="6:6" x14ac:dyDescent="0.25">
      <c r="F15629"/>
    </row>
    <row r="15630" spans="6:6" x14ac:dyDescent="0.25">
      <c r="F15630"/>
    </row>
    <row r="15631" spans="6:6" x14ac:dyDescent="0.25">
      <c r="F15631"/>
    </row>
    <row r="15632" spans="6:6" x14ac:dyDescent="0.25">
      <c r="F15632"/>
    </row>
    <row r="15633" spans="6:6" x14ac:dyDescent="0.25">
      <c r="F15633"/>
    </row>
    <row r="15634" spans="6:6" x14ac:dyDescent="0.25">
      <c r="F15634"/>
    </row>
    <row r="15635" spans="6:6" x14ac:dyDescent="0.25">
      <c r="F15635"/>
    </row>
    <row r="15636" spans="6:6" x14ac:dyDescent="0.25">
      <c r="F15636"/>
    </row>
    <row r="15637" spans="6:6" x14ac:dyDescent="0.25">
      <c r="F15637"/>
    </row>
    <row r="15638" spans="6:6" x14ac:dyDescent="0.25">
      <c r="F15638"/>
    </row>
    <row r="15639" spans="6:6" x14ac:dyDescent="0.25">
      <c r="F15639"/>
    </row>
    <row r="15640" spans="6:6" x14ac:dyDescent="0.25">
      <c r="F15640"/>
    </row>
    <row r="15641" spans="6:6" x14ac:dyDescent="0.25">
      <c r="F15641"/>
    </row>
    <row r="15642" spans="6:6" x14ac:dyDescent="0.25">
      <c r="F15642"/>
    </row>
    <row r="15643" spans="6:6" x14ac:dyDescent="0.25">
      <c r="F15643"/>
    </row>
    <row r="15644" spans="6:6" x14ac:dyDescent="0.25">
      <c r="F15644"/>
    </row>
    <row r="15645" spans="6:6" x14ac:dyDescent="0.25">
      <c r="F15645"/>
    </row>
    <row r="15646" spans="6:6" x14ac:dyDescent="0.25">
      <c r="F15646"/>
    </row>
    <row r="15647" spans="6:6" x14ac:dyDescent="0.25">
      <c r="F15647"/>
    </row>
    <row r="15648" spans="6:6" x14ac:dyDescent="0.25">
      <c r="F15648"/>
    </row>
    <row r="15649" spans="6:6" x14ac:dyDescent="0.25">
      <c r="F15649"/>
    </row>
    <row r="15650" spans="6:6" x14ac:dyDescent="0.25">
      <c r="F15650"/>
    </row>
    <row r="15651" spans="6:6" x14ac:dyDescent="0.25">
      <c r="F15651"/>
    </row>
    <row r="15652" spans="6:6" x14ac:dyDescent="0.25">
      <c r="F15652"/>
    </row>
    <row r="15653" spans="6:6" x14ac:dyDescent="0.25">
      <c r="F15653"/>
    </row>
    <row r="15654" spans="6:6" x14ac:dyDescent="0.25">
      <c r="F15654"/>
    </row>
    <row r="15655" spans="6:6" x14ac:dyDescent="0.25">
      <c r="F15655"/>
    </row>
    <row r="15656" spans="6:6" x14ac:dyDescent="0.25">
      <c r="F15656"/>
    </row>
    <row r="15657" spans="6:6" x14ac:dyDescent="0.25">
      <c r="F15657"/>
    </row>
    <row r="15658" spans="6:6" x14ac:dyDescent="0.25">
      <c r="F15658"/>
    </row>
    <row r="15659" spans="6:6" x14ac:dyDescent="0.25">
      <c r="F15659"/>
    </row>
    <row r="15660" spans="6:6" x14ac:dyDescent="0.25">
      <c r="F15660"/>
    </row>
    <row r="15661" spans="6:6" x14ac:dyDescent="0.25">
      <c r="F15661"/>
    </row>
    <row r="15662" spans="6:6" x14ac:dyDescent="0.25">
      <c r="F15662"/>
    </row>
    <row r="15663" spans="6:6" x14ac:dyDescent="0.25">
      <c r="F15663"/>
    </row>
    <row r="15664" spans="6:6" x14ac:dyDescent="0.25">
      <c r="F15664"/>
    </row>
    <row r="15665" spans="6:6" x14ac:dyDescent="0.25">
      <c r="F15665"/>
    </row>
    <row r="15666" spans="6:6" x14ac:dyDescent="0.25">
      <c r="F15666"/>
    </row>
    <row r="15667" spans="6:6" x14ac:dyDescent="0.25">
      <c r="F15667"/>
    </row>
    <row r="15668" spans="6:6" x14ac:dyDescent="0.25">
      <c r="F15668"/>
    </row>
    <row r="15669" spans="6:6" x14ac:dyDescent="0.25">
      <c r="F15669"/>
    </row>
    <row r="15670" spans="6:6" x14ac:dyDescent="0.25">
      <c r="F15670"/>
    </row>
    <row r="15671" spans="6:6" x14ac:dyDescent="0.25">
      <c r="F15671"/>
    </row>
    <row r="15672" spans="6:6" x14ac:dyDescent="0.25">
      <c r="F15672"/>
    </row>
    <row r="15673" spans="6:6" x14ac:dyDescent="0.25">
      <c r="F15673"/>
    </row>
    <row r="15674" spans="6:6" x14ac:dyDescent="0.25">
      <c r="F15674"/>
    </row>
    <row r="15675" spans="6:6" x14ac:dyDescent="0.25">
      <c r="F15675"/>
    </row>
    <row r="15676" spans="6:6" x14ac:dyDescent="0.25">
      <c r="F15676"/>
    </row>
    <row r="15677" spans="6:6" x14ac:dyDescent="0.25">
      <c r="F15677"/>
    </row>
    <row r="15678" spans="6:6" x14ac:dyDescent="0.25">
      <c r="F15678"/>
    </row>
    <row r="15679" spans="6:6" x14ac:dyDescent="0.25">
      <c r="F15679"/>
    </row>
    <row r="15680" spans="6:6" x14ac:dyDescent="0.25">
      <c r="F15680"/>
    </row>
    <row r="15681" spans="6:6" x14ac:dyDescent="0.25">
      <c r="F15681"/>
    </row>
    <row r="15682" spans="6:6" x14ac:dyDescent="0.25">
      <c r="F15682"/>
    </row>
    <row r="15683" spans="6:6" x14ac:dyDescent="0.25">
      <c r="F15683"/>
    </row>
    <row r="15684" spans="6:6" x14ac:dyDescent="0.25">
      <c r="F15684"/>
    </row>
    <row r="15685" spans="6:6" x14ac:dyDescent="0.25">
      <c r="F15685"/>
    </row>
    <row r="15686" spans="6:6" x14ac:dyDescent="0.25">
      <c r="F15686"/>
    </row>
    <row r="15687" spans="6:6" x14ac:dyDescent="0.25">
      <c r="F15687"/>
    </row>
    <row r="15688" spans="6:6" x14ac:dyDescent="0.25">
      <c r="F15688"/>
    </row>
    <row r="15689" spans="6:6" x14ac:dyDescent="0.25">
      <c r="F15689"/>
    </row>
    <row r="15690" spans="6:6" x14ac:dyDescent="0.25">
      <c r="F15690"/>
    </row>
    <row r="15691" spans="6:6" x14ac:dyDescent="0.25">
      <c r="F15691"/>
    </row>
    <row r="15692" spans="6:6" x14ac:dyDescent="0.25">
      <c r="F15692"/>
    </row>
    <row r="15693" spans="6:6" x14ac:dyDescent="0.25">
      <c r="F15693"/>
    </row>
    <row r="15694" spans="6:6" x14ac:dyDescent="0.25">
      <c r="F15694"/>
    </row>
    <row r="15695" spans="6:6" x14ac:dyDescent="0.25">
      <c r="F15695"/>
    </row>
    <row r="15696" spans="6:6" x14ac:dyDescent="0.25">
      <c r="F15696"/>
    </row>
    <row r="15697" spans="6:6" x14ac:dyDescent="0.25">
      <c r="F15697"/>
    </row>
    <row r="15698" spans="6:6" x14ac:dyDescent="0.25">
      <c r="F15698"/>
    </row>
    <row r="15699" spans="6:6" x14ac:dyDescent="0.25">
      <c r="F15699"/>
    </row>
    <row r="15700" spans="6:6" x14ac:dyDescent="0.25">
      <c r="F15700"/>
    </row>
    <row r="15701" spans="6:6" x14ac:dyDescent="0.25">
      <c r="F15701"/>
    </row>
    <row r="15702" spans="6:6" x14ac:dyDescent="0.25">
      <c r="F15702"/>
    </row>
    <row r="15703" spans="6:6" x14ac:dyDescent="0.25">
      <c r="F15703"/>
    </row>
    <row r="15704" spans="6:6" x14ac:dyDescent="0.25">
      <c r="F15704"/>
    </row>
    <row r="15705" spans="6:6" x14ac:dyDescent="0.25">
      <c r="F15705"/>
    </row>
    <row r="15706" spans="6:6" x14ac:dyDescent="0.25">
      <c r="F15706"/>
    </row>
    <row r="15707" spans="6:6" x14ac:dyDescent="0.25">
      <c r="F15707"/>
    </row>
    <row r="15708" spans="6:6" x14ac:dyDescent="0.25">
      <c r="F15708"/>
    </row>
    <row r="15709" spans="6:6" x14ac:dyDescent="0.25">
      <c r="F15709"/>
    </row>
    <row r="15710" spans="6:6" x14ac:dyDescent="0.25">
      <c r="F15710"/>
    </row>
    <row r="15711" spans="6:6" x14ac:dyDescent="0.25">
      <c r="F15711"/>
    </row>
    <row r="15712" spans="6:6" x14ac:dyDescent="0.25">
      <c r="F15712"/>
    </row>
    <row r="15713" spans="6:6" x14ac:dyDescent="0.25">
      <c r="F15713"/>
    </row>
    <row r="15714" spans="6:6" x14ac:dyDescent="0.25">
      <c r="F15714"/>
    </row>
    <row r="15715" spans="6:6" x14ac:dyDescent="0.25">
      <c r="F15715"/>
    </row>
    <row r="15716" spans="6:6" x14ac:dyDescent="0.25">
      <c r="F15716"/>
    </row>
    <row r="15717" spans="6:6" x14ac:dyDescent="0.25">
      <c r="F15717"/>
    </row>
    <row r="15718" spans="6:6" x14ac:dyDescent="0.25">
      <c r="F15718"/>
    </row>
    <row r="15719" spans="6:6" x14ac:dyDescent="0.25">
      <c r="F15719"/>
    </row>
    <row r="15720" spans="6:6" x14ac:dyDescent="0.25">
      <c r="F15720"/>
    </row>
    <row r="15721" spans="6:6" x14ac:dyDescent="0.25">
      <c r="F15721"/>
    </row>
    <row r="15722" spans="6:6" x14ac:dyDescent="0.25">
      <c r="F15722"/>
    </row>
    <row r="15723" spans="6:6" x14ac:dyDescent="0.25">
      <c r="F15723"/>
    </row>
    <row r="15724" spans="6:6" x14ac:dyDescent="0.25">
      <c r="F15724"/>
    </row>
    <row r="15725" spans="6:6" x14ac:dyDescent="0.25">
      <c r="F15725"/>
    </row>
    <row r="15726" spans="6:6" x14ac:dyDescent="0.25">
      <c r="F15726"/>
    </row>
    <row r="15727" spans="6:6" x14ac:dyDescent="0.25">
      <c r="F15727"/>
    </row>
    <row r="15728" spans="6:6" x14ac:dyDescent="0.25">
      <c r="F15728"/>
    </row>
    <row r="15729" spans="6:6" x14ac:dyDescent="0.25">
      <c r="F15729"/>
    </row>
    <row r="15730" spans="6:6" x14ac:dyDescent="0.25">
      <c r="F15730"/>
    </row>
    <row r="15731" spans="6:6" x14ac:dyDescent="0.25">
      <c r="F15731"/>
    </row>
    <row r="15732" spans="6:6" x14ac:dyDescent="0.25">
      <c r="F15732"/>
    </row>
    <row r="15733" spans="6:6" x14ac:dyDescent="0.25">
      <c r="F15733"/>
    </row>
    <row r="15734" spans="6:6" x14ac:dyDescent="0.25">
      <c r="F15734"/>
    </row>
    <row r="15735" spans="6:6" x14ac:dyDescent="0.25">
      <c r="F15735"/>
    </row>
    <row r="15736" spans="6:6" x14ac:dyDescent="0.25">
      <c r="F15736"/>
    </row>
    <row r="15737" spans="6:6" x14ac:dyDescent="0.25">
      <c r="F15737"/>
    </row>
    <row r="15738" spans="6:6" x14ac:dyDescent="0.25">
      <c r="F15738"/>
    </row>
    <row r="15739" spans="6:6" x14ac:dyDescent="0.25">
      <c r="F15739"/>
    </row>
    <row r="15740" spans="6:6" x14ac:dyDescent="0.25">
      <c r="F15740"/>
    </row>
    <row r="15741" spans="6:6" x14ac:dyDescent="0.25">
      <c r="F15741"/>
    </row>
    <row r="15742" spans="6:6" x14ac:dyDescent="0.25">
      <c r="F15742"/>
    </row>
    <row r="15743" spans="6:6" x14ac:dyDescent="0.25">
      <c r="F15743"/>
    </row>
    <row r="15744" spans="6:6" x14ac:dyDescent="0.25">
      <c r="F15744"/>
    </row>
    <row r="15745" spans="6:6" x14ac:dyDescent="0.25">
      <c r="F15745"/>
    </row>
    <row r="15746" spans="6:6" x14ac:dyDescent="0.25">
      <c r="F15746"/>
    </row>
    <row r="15747" spans="6:6" x14ac:dyDescent="0.25">
      <c r="F15747"/>
    </row>
    <row r="15748" spans="6:6" x14ac:dyDescent="0.25">
      <c r="F15748"/>
    </row>
    <row r="15749" spans="6:6" x14ac:dyDescent="0.25">
      <c r="F15749"/>
    </row>
    <row r="15750" spans="6:6" x14ac:dyDescent="0.25">
      <c r="F15750"/>
    </row>
    <row r="15751" spans="6:6" x14ac:dyDescent="0.25">
      <c r="F15751"/>
    </row>
    <row r="15752" spans="6:6" x14ac:dyDescent="0.25">
      <c r="F15752"/>
    </row>
    <row r="15753" spans="6:6" x14ac:dyDescent="0.25">
      <c r="F15753"/>
    </row>
    <row r="15754" spans="6:6" x14ac:dyDescent="0.25">
      <c r="F15754"/>
    </row>
    <row r="15755" spans="6:6" x14ac:dyDescent="0.25">
      <c r="F15755"/>
    </row>
    <row r="15756" spans="6:6" x14ac:dyDescent="0.25">
      <c r="F15756"/>
    </row>
    <row r="15757" spans="6:6" x14ac:dyDescent="0.25">
      <c r="F15757"/>
    </row>
    <row r="15758" spans="6:6" x14ac:dyDescent="0.25">
      <c r="F15758"/>
    </row>
    <row r="15759" spans="6:6" x14ac:dyDescent="0.25">
      <c r="F15759"/>
    </row>
    <row r="15760" spans="6:6" x14ac:dyDescent="0.25">
      <c r="F15760"/>
    </row>
    <row r="15761" spans="6:6" x14ac:dyDescent="0.25">
      <c r="F15761"/>
    </row>
    <row r="15762" spans="6:6" x14ac:dyDescent="0.25">
      <c r="F15762"/>
    </row>
    <row r="15763" spans="6:6" x14ac:dyDescent="0.25">
      <c r="F15763"/>
    </row>
    <row r="15764" spans="6:6" x14ac:dyDescent="0.25">
      <c r="F15764"/>
    </row>
    <row r="15765" spans="6:6" x14ac:dyDescent="0.25">
      <c r="F15765"/>
    </row>
    <row r="15766" spans="6:6" x14ac:dyDescent="0.25">
      <c r="F15766"/>
    </row>
    <row r="15767" spans="6:6" x14ac:dyDescent="0.25">
      <c r="F15767"/>
    </row>
    <row r="15768" spans="6:6" x14ac:dyDescent="0.25">
      <c r="F15768"/>
    </row>
    <row r="15769" spans="6:6" x14ac:dyDescent="0.25">
      <c r="F15769"/>
    </row>
    <row r="15770" spans="6:6" x14ac:dyDescent="0.25">
      <c r="F15770"/>
    </row>
    <row r="15771" spans="6:6" x14ac:dyDescent="0.25">
      <c r="F15771"/>
    </row>
    <row r="15772" spans="6:6" x14ac:dyDescent="0.25">
      <c r="F15772"/>
    </row>
    <row r="15773" spans="6:6" x14ac:dyDescent="0.25">
      <c r="F15773"/>
    </row>
    <row r="15774" spans="6:6" x14ac:dyDescent="0.25">
      <c r="F15774"/>
    </row>
    <row r="15775" spans="6:6" x14ac:dyDescent="0.25">
      <c r="F15775"/>
    </row>
    <row r="15776" spans="6:6" x14ac:dyDescent="0.25">
      <c r="F15776"/>
    </row>
    <row r="15777" spans="6:6" x14ac:dyDescent="0.25">
      <c r="F15777"/>
    </row>
    <row r="15778" spans="6:6" x14ac:dyDescent="0.25">
      <c r="F15778"/>
    </row>
    <row r="15779" spans="6:6" x14ac:dyDescent="0.25">
      <c r="F15779"/>
    </row>
    <row r="15780" spans="6:6" x14ac:dyDescent="0.25">
      <c r="F15780"/>
    </row>
    <row r="15781" spans="6:6" x14ac:dyDescent="0.25">
      <c r="F15781"/>
    </row>
    <row r="15782" spans="6:6" x14ac:dyDescent="0.25">
      <c r="F15782"/>
    </row>
    <row r="15783" spans="6:6" x14ac:dyDescent="0.25">
      <c r="F15783"/>
    </row>
    <row r="15784" spans="6:6" x14ac:dyDescent="0.25">
      <c r="F15784"/>
    </row>
    <row r="15785" spans="6:6" x14ac:dyDescent="0.25">
      <c r="F15785"/>
    </row>
    <row r="15786" spans="6:6" x14ac:dyDescent="0.25">
      <c r="F15786"/>
    </row>
    <row r="15787" spans="6:6" x14ac:dyDescent="0.25">
      <c r="F15787"/>
    </row>
    <row r="15788" spans="6:6" x14ac:dyDescent="0.25">
      <c r="F15788"/>
    </row>
    <row r="15789" spans="6:6" x14ac:dyDescent="0.25">
      <c r="F15789"/>
    </row>
    <row r="15790" spans="6:6" x14ac:dyDescent="0.25">
      <c r="F15790"/>
    </row>
    <row r="15791" spans="6:6" x14ac:dyDescent="0.25">
      <c r="F15791"/>
    </row>
    <row r="15792" spans="6:6" x14ac:dyDescent="0.25">
      <c r="F15792"/>
    </row>
    <row r="15793" spans="6:6" x14ac:dyDescent="0.25">
      <c r="F15793"/>
    </row>
    <row r="15794" spans="6:6" x14ac:dyDescent="0.25">
      <c r="F15794"/>
    </row>
    <row r="15795" spans="6:6" x14ac:dyDescent="0.25">
      <c r="F15795"/>
    </row>
    <row r="15796" spans="6:6" x14ac:dyDescent="0.25">
      <c r="F15796"/>
    </row>
    <row r="15797" spans="6:6" x14ac:dyDescent="0.25">
      <c r="F15797"/>
    </row>
    <row r="15798" spans="6:6" x14ac:dyDescent="0.25">
      <c r="F15798"/>
    </row>
    <row r="15799" spans="6:6" x14ac:dyDescent="0.25">
      <c r="F15799"/>
    </row>
    <row r="15800" spans="6:6" x14ac:dyDescent="0.25">
      <c r="F15800"/>
    </row>
    <row r="15801" spans="6:6" x14ac:dyDescent="0.25">
      <c r="F15801"/>
    </row>
    <row r="15802" spans="6:6" x14ac:dyDescent="0.25">
      <c r="F15802"/>
    </row>
    <row r="15803" spans="6:6" x14ac:dyDescent="0.25">
      <c r="F15803"/>
    </row>
    <row r="15804" spans="6:6" x14ac:dyDescent="0.25">
      <c r="F15804"/>
    </row>
    <row r="15805" spans="6:6" x14ac:dyDescent="0.25">
      <c r="F15805"/>
    </row>
    <row r="15806" spans="6:6" x14ac:dyDescent="0.25">
      <c r="F15806"/>
    </row>
    <row r="15807" spans="6:6" x14ac:dyDescent="0.25">
      <c r="F15807"/>
    </row>
    <row r="15808" spans="6:6" x14ac:dyDescent="0.25">
      <c r="F15808"/>
    </row>
    <row r="15809" spans="6:6" x14ac:dyDescent="0.25">
      <c r="F15809"/>
    </row>
    <row r="15810" spans="6:6" x14ac:dyDescent="0.25">
      <c r="F15810"/>
    </row>
    <row r="15811" spans="6:6" x14ac:dyDescent="0.25">
      <c r="F15811"/>
    </row>
    <row r="15812" spans="6:6" x14ac:dyDescent="0.25">
      <c r="F15812"/>
    </row>
    <row r="15813" spans="6:6" x14ac:dyDescent="0.25">
      <c r="F15813"/>
    </row>
    <row r="15814" spans="6:6" x14ac:dyDescent="0.25">
      <c r="F15814"/>
    </row>
    <row r="15815" spans="6:6" x14ac:dyDescent="0.25">
      <c r="F15815"/>
    </row>
    <row r="15816" spans="6:6" x14ac:dyDescent="0.25">
      <c r="F15816"/>
    </row>
    <row r="15817" spans="6:6" x14ac:dyDescent="0.25">
      <c r="F15817"/>
    </row>
    <row r="15818" spans="6:6" x14ac:dyDescent="0.25">
      <c r="F15818"/>
    </row>
    <row r="15819" spans="6:6" x14ac:dyDescent="0.25">
      <c r="F15819"/>
    </row>
    <row r="15820" spans="6:6" x14ac:dyDescent="0.25">
      <c r="F15820"/>
    </row>
    <row r="15821" spans="6:6" x14ac:dyDescent="0.25">
      <c r="F15821"/>
    </row>
    <row r="15822" spans="6:6" x14ac:dyDescent="0.25">
      <c r="F15822"/>
    </row>
    <row r="15823" spans="6:6" x14ac:dyDescent="0.25">
      <c r="F15823"/>
    </row>
    <row r="15824" spans="6:6" x14ac:dyDescent="0.25">
      <c r="F15824"/>
    </row>
    <row r="15825" spans="6:6" x14ac:dyDescent="0.25">
      <c r="F15825"/>
    </row>
    <row r="15826" spans="6:6" x14ac:dyDescent="0.25">
      <c r="F15826"/>
    </row>
    <row r="15827" spans="6:6" x14ac:dyDescent="0.25">
      <c r="F15827"/>
    </row>
    <row r="15828" spans="6:6" x14ac:dyDescent="0.25">
      <c r="F15828"/>
    </row>
    <row r="15829" spans="6:6" x14ac:dyDescent="0.25">
      <c r="F15829"/>
    </row>
    <row r="15830" spans="6:6" x14ac:dyDescent="0.25">
      <c r="F15830"/>
    </row>
    <row r="15831" spans="6:6" x14ac:dyDescent="0.25">
      <c r="F15831"/>
    </row>
    <row r="15832" spans="6:6" x14ac:dyDescent="0.25">
      <c r="F15832"/>
    </row>
    <row r="15833" spans="6:6" x14ac:dyDescent="0.25">
      <c r="F15833"/>
    </row>
    <row r="15834" spans="6:6" x14ac:dyDescent="0.25">
      <c r="F15834"/>
    </row>
    <row r="15835" spans="6:6" x14ac:dyDescent="0.25">
      <c r="F15835"/>
    </row>
    <row r="15836" spans="6:6" x14ac:dyDescent="0.25">
      <c r="F15836"/>
    </row>
    <row r="15837" spans="6:6" x14ac:dyDescent="0.25">
      <c r="F15837"/>
    </row>
    <row r="15838" spans="6:6" x14ac:dyDescent="0.25">
      <c r="F15838"/>
    </row>
    <row r="15839" spans="6:6" x14ac:dyDescent="0.25">
      <c r="F15839"/>
    </row>
    <row r="15840" spans="6:6" x14ac:dyDescent="0.25">
      <c r="F15840"/>
    </row>
    <row r="15841" spans="6:6" x14ac:dyDescent="0.25">
      <c r="F15841"/>
    </row>
    <row r="15842" spans="6:6" x14ac:dyDescent="0.25">
      <c r="F15842"/>
    </row>
    <row r="15843" spans="6:6" x14ac:dyDescent="0.25">
      <c r="F15843"/>
    </row>
    <row r="15844" spans="6:6" x14ac:dyDescent="0.25">
      <c r="F15844"/>
    </row>
    <row r="15845" spans="6:6" x14ac:dyDescent="0.25">
      <c r="F15845"/>
    </row>
    <row r="15846" spans="6:6" x14ac:dyDescent="0.25">
      <c r="F15846"/>
    </row>
    <row r="15847" spans="6:6" x14ac:dyDescent="0.25">
      <c r="F15847"/>
    </row>
    <row r="15848" spans="6:6" x14ac:dyDescent="0.25">
      <c r="F15848"/>
    </row>
    <row r="15849" spans="6:6" x14ac:dyDescent="0.25">
      <c r="F15849"/>
    </row>
    <row r="15850" spans="6:6" x14ac:dyDescent="0.25">
      <c r="F15850"/>
    </row>
    <row r="15851" spans="6:6" x14ac:dyDescent="0.25">
      <c r="F15851"/>
    </row>
    <row r="15852" spans="6:6" x14ac:dyDescent="0.25">
      <c r="F15852"/>
    </row>
    <row r="15853" spans="6:6" x14ac:dyDescent="0.25">
      <c r="F15853"/>
    </row>
    <row r="15854" spans="6:6" x14ac:dyDescent="0.25">
      <c r="F15854"/>
    </row>
    <row r="15855" spans="6:6" x14ac:dyDescent="0.25">
      <c r="F15855"/>
    </row>
    <row r="15856" spans="6:6" x14ac:dyDescent="0.25">
      <c r="F15856"/>
    </row>
    <row r="15857" spans="6:6" x14ac:dyDescent="0.25">
      <c r="F15857"/>
    </row>
    <row r="15858" spans="6:6" x14ac:dyDescent="0.25">
      <c r="F15858"/>
    </row>
    <row r="15859" spans="6:6" x14ac:dyDescent="0.25">
      <c r="F15859"/>
    </row>
    <row r="15860" spans="6:6" x14ac:dyDescent="0.25">
      <c r="F15860"/>
    </row>
    <row r="15861" spans="6:6" x14ac:dyDescent="0.25">
      <c r="F15861"/>
    </row>
    <row r="15862" spans="6:6" x14ac:dyDescent="0.25">
      <c r="F15862"/>
    </row>
    <row r="15863" spans="6:6" x14ac:dyDescent="0.25">
      <c r="F15863"/>
    </row>
    <row r="15864" spans="6:6" x14ac:dyDescent="0.25">
      <c r="F15864"/>
    </row>
    <row r="15865" spans="6:6" x14ac:dyDescent="0.25">
      <c r="F15865"/>
    </row>
    <row r="15866" spans="6:6" x14ac:dyDescent="0.25">
      <c r="F15866"/>
    </row>
    <row r="15867" spans="6:6" x14ac:dyDescent="0.25">
      <c r="F15867"/>
    </row>
    <row r="15868" spans="6:6" x14ac:dyDescent="0.25">
      <c r="F15868"/>
    </row>
    <row r="15869" spans="6:6" x14ac:dyDescent="0.25">
      <c r="F15869"/>
    </row>
    <row r="15870" spans="6:6" x14ac:dyDescent="0.25">
      <c r="F15870"/>
    </row>
    <row r="15871" spans="6:6" x14ac:dyDescent="0.25">
      <c r="F15871"/>
    </row>
    <row r="15872" spans="6:6" x14ac:dyDescent="0.25">
      <c r="F15872"/>
    </row>
    <row r="15873" spans="6:6" x14ac:dyDescent="0.25">
      <c r="F15873"/>
    </row>
    <row r="15874" spans="6:6" x14ac:dyDescent="0.25">
      <c r="F15874"/>
    </row>
    <row r="15875" spans="6:6" x14ac:dyDescent="0.25">
      <c r="F15875"/>
    </row>
    <row r="15876" spans="6:6" x14ac:dyDescent="0.25">
      <c r="F15876"/>
    </row>
    <row r="15877" spans="6:6" x14ac:dyDescent="0.25">
      <c r="F15877"/>
    </row>
    <row r="15878" spans="6:6" x14ac:dyDescent="0.25">
      <c r="F15878"/>
    </row>
    <row r="15879" spans="6:6" x14ac:dyDescent="0.25">
      <c r="F15879"/>
    </row>
    <row r="15880" spans="6:6" x14ac:dyDescent="0.25">
      <c r="F15880"/>
    </row>
    <row r="15881" spans="6:6" x14ac:dyDescent="0.25">
      <c r="F15881"/>
    </row>
    <row r="15882" spans="6:6" x14ac:dyDescent="0.25">
      <c r="F15882"/>
    </row>
    <row r="15883" spans="6:6" x14ac:dyDescent="0.25">
      <c r="F15883"/>
    </row>
    <row r="15884" spans="6:6" x14ac:dyDescent="0.25">
      <c r="F15884"/>
    </row>
    <row r="15885" spans="6:6" x14ac:dyDescent="0.25">
      <c r="F15885"/>
    </row>
    <row r="15886" spans="6:6" x14ac:dyDescent="0.25">
      <c r="F15886"/>
    </row>
    <row r="15887" spans="6:6" x14ac:dyDescent="0.25">
      <c r="F15887"/>
    </row>
    <row r="15888" spans="6:6" x14ac:dyDescent="0.25">
      <c r="F15888"/>
    </row>
    <row r="15889" spans="6:6" x14ac:dyDescent="0.25">
      <c r="F15889"/>
    </row>
    <row r="15890" spans="6:6" x14ac:dyDescent="0.25">
      <c r="F15890"/>
    </row>
    <row r="15891" spans="6:6" x14ac:dyDescent="0.25">
      <c r="F15891"/>
    </row>
    <row r="15892" spans="6:6" x14ac:dyDescent="0.25">
      <c r="F15892"/>
    </row>
    <row r="15893" spans="6:6" x14ac:dyDescent="0.25">
      <c r="F15893"/>
    </row>
    <row r="15894" spans="6:6" x14ac:dyDescent="0.25">
      <c r="F15894"/>
    </row>
    <row r="15895" spans="6:6" x14ac:dyDescent="0.25">
      <c r="F15895"/>
    </row>
    <row r="15896" spans="6:6" x14ac:dyDescent="0.25">
      <c r="F15896"/>
    </row>
    <row r="15897" spans="6:6" x14ac:dyDescent="0.25">
      <c r="F15897"/>
    </row>
    <row r="15898" spans="6:6" x14ac:dyDescent="0.25">
      <c r="F15898"/>
    </row>
    <row r="15899" spans="6:6" x14ac:dyDescent="0.25">
      <c r="F15899"/>
    </row>
    <row r="15900" spans="6:6" x14ac:dyDescent="0.25">
      <c r="F15900"/>
    </row>
    <row r="15901" spans="6:6" x14ac:dyDescent="0.25">
      <c r="F15901"/>
    </row>
    <row r="15902" spans="6:6" x14ac:dyDescent="0.25">
      <c r="F15902"/>
    </row>
    <row r="15903" spans="6:6" x14ac:dyDescent="0.25">
      <c r="F15903"/>
    </row>
    <row r="15904" spans="6:6" x14ac:dyDescent="0.25">
      <c r="F15904"/>
    </row>
    <row r="15905" spans="6:6" x14ac:dyDescent="0.25">
      <c r="F15905"/>
    </row>
    <row r="15906" spans="6:6" x14ac:dyDescent="0.25">
      <c r="F15906"/>
    </row>
    <row r="15907" spans="6:6" x14ac:dyDescent="0.25">
      <c r="F15907"/>
    </row>
    <row r="15908" spans="6:6" x14ac:dyDescent="0.25">
      <c r="F15908"/>
    </row>
    <row r="15909" spans="6:6" x14ac:dyDescent="0.25">
      <c r="F15909"/>
    </row>
    <row r="15910" spans="6:6" x14ac:dyDescent="0.25">
      <c r="F15910"/>
    </row>
    <row r="15911" spans="6:6" x14ac:dyDescent="0.25">
      <c r="F15911"/>
    </row>
    <row r="15912" spans="6:6" x14ac:dyDescent="0.25">
      <c r="F15912"/>
    </row>
    <row r="15913" spans="6:6" x14ac:dyDescent="0.25">
      <c r="F15913"/>
    </row>
    <row r="15914" spans="6:6" x14ac:dyDescent="0.25">
      <c r="F15914"/>
    </row>
    <row r="15915" spans="6:6" x14ac:dyDescent="0.25">
      <c r="F15915"/>
    </row>
    <row r="15916" spans="6:6" x14ac:dyDescent="0.25">
      <c r="F15916"/>
    </row>
    <row r="15917" spans="6:6" x14ac:dyDescent="0.25">
      <c r="F15917"/>
    </row>
    <row r="15918" spans="6:6" x14ac:dyDescent="0.25">
      <c r="F15918"/>
    </row>
    <row r="15919" spans="6:6" x14ac:dyDescent="0.25">
      <c r="F15919"/>
    </row>
    <row r="15920" spans="6:6" x14ac:dyDescent="0.25">
      <c r="F15920"/>
    </row>
    <row r="15921" spans="6:6" x14ac:dyDescent="0.25">
      <c r="F15921"/>
    </row>
    <row r="15922" spans="6:6" x14ac:dyDescent="0.25">
      <c r="F15922"/>
    </row>
    <row r="15923" spans="6:6" x14ac:dyDescent="0.25">
      <c r="F15923"/>
    </row>
    <row r="15924" spans="6:6" x14ac:dyDescent="0.25">
      <c r="F15924"/>
    </row>
    <row r="15925" spans="6:6" x14ac:dyDescent="0.25">
      <c r="F15925"/>
    </row>
    <row r="15926" spans="6:6" x14ac:dyDescent="0.25">
      <c r="F15926"/>
    </row>
    <row r="15927" spans="6:6" x14ac:dyDescent="0.25">
      <c r="F15927"/>
    </row>
    <row r="15928" spans="6:6" x14ac:dyDescent="0.25">
      <c r="F15928"/>
    </row>
    <row r="15929" spans="6:6" x14ac:dyDescent="0.25">
      <c r="F15929"/>
    </row>
    <row r="15930" spans="6:6" x14ac:dyDescent="0.25">
      <c r="F15930"/>
    </row>
    <row r="15931" spans="6:6" x14ac:dyDescent="0.25">
      <c r="F15931"/>
    </row>
    <row r="15932" spans="6:6" x14ac:dyDescent="0.25">
      <c r="F15932"/>
    </row>
    <row r="15933" spans="6:6" x14ac:dyDescent="0.25">
      <c r="F15933"/>
    </row>
    <row r="15934" spans="6:6" x14ac:dyDescent="0.25">
      <c r="F15934"/>
    </row>
    <row r="15935" spans="6:6" x14ac:dyDescent="0.25">
      <c r="F15935"/>
    </row>
    <row r="15936" spans="6:6" x14ac:dyDescent="0.25">
      <c r="F15936"/>
    </row>
    <row r="15937" spans="6:6" x14ac:dyDescent="0.25">
      <c r="F15937"/>
    </row>
    <row r="15938" spans="6:6" x14ac:dyDescent="0.25">
      <c r="F15938"/>
    </row>
    <row r="15939" spans="6:6" x14ac:dyDescent="0.25">
      <c r="F15939"/>
    </row>
    <row r="15940" spans="6:6" x14ac:dyDescent="0.25">
      <c r="F15940"/>
    </row>
    <row r="15941" spans="6:6" x14ac:dyDescent="0.25">
      <c r="F15941"/>
    </row>
    <row r="15942" spans="6:6" x14ac:dyDescent="0.25">
      <c r="F15942"/>
    </row>
    <row r="15943" spans="6:6" x14ac:dyDescent="0.25">
      <c r="F15943"/>
    </row>
    <row r="15944" spans="6:6" x14ac:dyDescent="0.25">
      <c r="F15944"/>
    </row>
    <row r="15945" spans="6:6" x14ac:dyDescent="0.25">
      <c r="F15945"/>
    </row>
    <row r="15946" spans="6:6" x14ac:dyDescent="0.25">
      <c r="F15946"/>
    </row>
    <row r="15947" spans="6:6" x14ac:dyDescent="0.25">
      <c r="F15947"/>
    </row>
    <row r="15948" spans="6:6" x14ac:dyDescent="0.25">
      <c r="F15948"/>
    </row>
    <row r="15949" spans="6:6" x14ac:dyDescent="0.25">
      <c r="F15949"/>
    </row>
    <row r="15950" spans="6:6" x14ac:dyDescent="0.25">
      <c r="F15950"/>
    </row>
    <row r="15951" spans="6:6" x14ac:dyDescent="0.25">
      <c r="F15951"/>
    </row>
    <row r="15952" spans="6:6" x14ac:dyDescent="0.25">
      <c r="F15952"/>
    </row>
    <row r="15953" spans="6:6" x14ac:dyDescent="0.25">
      <c r="F15953"/>
    </row>
    <row r="15954" spans="6:6" x14ac:dyDescent="0.25">
      <c r="F15954"/>
    </row>
    <row r="15955" spans="6:6" x14ac:dyDescent="0.25">
      <c r="F15955"/>
    </row>
    <row r="15956" spans="6:6" x14ac:dyDescent="0.25">
      <c r="F15956"/>
    </row>
    <row r="15957" spans="6:6" x14ac:dyDescent="0.25">
      <c r="F15957"/>
    </row>
    <row r="15958" spans="6:6" x14ac:dyDescent="0.25">
      <c r="F15958"/>
    </row>
    <row r="15959" spans="6:6" x14ac:dyDescent="0.25">
      <c r="F15959"/>
    </row>
    <row r="15960" spans="6:6" x14ac:dyDescent="0.25">
      <c r="F15960"/>
    </row>
    <row r="15961" spans="6:6" x14ac:dyDescent="0.25">
      <c r="F15961"/>
    </row>
    <row r="15962" spans="6:6" x14ac:dyDescent="0.25">
      <c r="F15962"/>
    </row>
    <row r="15963" spans="6:6" x14ac:dyDescent="0.25">
      <c r="F15963"/>
    </row>
    <row r="15964" spans="6:6" x14ac:dyDescent="0.25">
      <c r="F15964"/>
    </row>
    <row r="15965" spans="6:6" x14ac:dyDescent="0.25">
      <c r="F15965"/>
    </row>
    <row r="15966" spans="6:6" x14ac:dyDescent="0.25">
      <c r="F15966"/>
    </row>
    <row r="15967" spans="6:6" x14ac:dyDescent="0.25">
      <c r="F15967"/>
    </row>
    <row r="15968" spans="6:6" x14ac:dyDescent="0.25">
      <c r="F15968"/>
    </row>
    <row r="15969" spans="6:6" x14ac:dyDescent="0.25">
      <c r="F15969"/>
    </row>
    <row r="15970" spans="6:6" x14ac:dyDescent="0.25">
      <c r="F15970"/>
    </row>
    <row r="15971" spans="6:6" x14ac:dyDescent="0.25">
      <c r="F15971"/>
    </row>
    <row r="15972" spans="6:6" x14ac:dyDescent="0.25">
      <c r="F15972"/>
    </row>
    <row r="15973" spans="6:6" x14ac:dyDescent="0.25">
      <c r="F15973"/>
    </row>
    <row r="15974" spans="6:6" x14ac:dyDescent="0.25">
      <c r="F15974"/>
    </row>
    <row r="15975" spans="6:6" x14ac:dyDescent="0.25">
      <c r="F15975"/>
    </row>
    <row r="15976" spans="6:6" x14ac:dyDescent="0.25">
      <c r="F15976"/>
    </row>
    <row r="15977" spans="6:6" x14ac:dyDescent="0.25">
      <c r="F15977"/>
    </row>
    <row r="15978" spans="6:6" x14ac:dyDescent="0.25">
      <c r="F15978"/>
    </row>
    <row r="15979" spans="6:6" x14ac:dyDescent="0.25">
      <c r="F15979"/>
    </row>
    <row r="15980" spans="6:6" x14ac:dyDescent="0.25">
      <c r="F15980"/>
    </row>
    <row r="15981" spans="6:6" x14ac:dyDescent="0.25">
      <c r="F15981"/>
    </row>
    <row r="15982" spans="6:6" x14ac:dyDescent="0.25">
      <c r="F15982"/>
    </row>
    <row r="15983" spans="6:6" x14ac:dyDescent="0.25">
      <c r="F15983"/>
    </row>
    <row r="15984" spans="6:6" x14ac:dyDescent="0.25">
      <c r="F15984"/>
    </row>
    <row r="15985" spans="6:6" x14ac:dyDescent="0.25">
      <c r="F15985"/>
    </row>
    <row r="15986" spans="6:6" x14ac:dyDescent="0.25">
      <c r="F15986"/>
    </row>
    <row r="15987" spans="6:6" x14ac:dyDescent="0.25">
      <c r="F15987"/>
    </row>
    <row r="15988" spans="6:6" x14ac:dyDescent="0.25">
      <c r="F15988"/>
    </row>
    <row r="15989" spans="6:6" x14ac:dyDescent="0.25">
      <c r="F15989"/>
    </row>
    <row r="15990" spans="6:6" x14ac:dyDescent="0.25">
      <c r="F15990"/>
    </row>
    <row r="15991" spans="6:6" x14ac:dyDescent="0.25">
      <c r="F15991"/>
    </row>
    <row r="15992" spans="6:6" x14ac:dyDescent="0.25">
      <c r="F15992"/>
    </row>
    <row r="15993" spans="6:6" x14ac:dyDescent="0.25">
      <c r="F15993"/>
    </row>
    <row r="15994" spans="6:6" x14ac:dyDescent="0.25">
      <c r="F15994"/>
    </row>
    <row r="15995" spans="6:6" x14ac:dyDescent="0.25">
      <c r="F15995"/>
    </row>
    <row r="15996" spans="6:6" x14ac:dyDescent="0.25">
      <c r="F15996"/>
    </row>
    <row r="15997" spans="6:6" x14ac:dyDescent="0.25">
      <c r="F15997"/>
    </row>
    <row r="15998" spans="6:6" x14ac:dyDescent="0.25">
      <c r="F15998"/>
    </row>
    <row r="15999" spans="6:6" x14ac:dyDescent="0.25">
      <c r="F15999"/>
    </row>
    <row r="16000" spans="6:6" x14ac:dyDescent="0.25">
      <c r="F16000"/>
    </row>
    <row r="16001" spans="6:6" x14ac:dyDescent="0.25">
      <c r="F16001"/>
    </row>
    <row r="16002" spans="6:6" x14ac:dyDescent="0.25">
      <c r="F16002"/>
    </row>
    <row r="16003" spans="6:6" x14ac:dyDescent="0.25">
      <c r="F16003"/>
    </row>
    <row r="16004" spans="6:6" x14ac:dyDescent="0.25">
      <c r="F16004"/>
    </row>
    <row r="16005" spans="6:6" x14ac:dyDescent="0.25">
      <c r="F16005"/>
    </row>
    <row r="16006" spans="6:6" x14ac:dyDescent="0.25">
      <c r="F16006"/>
    </row>
    <row r="16007" spans="6:6" x14ac:dyDescent="0.25">
      <c r="F16007"/>
    </row>
    <row r="16008" spans="6:6" x14ac:dyDescent="0.25">
      <c r="F16008"/>
    </row>
    <row r="16009" spans="6:6" x14ac:dyDescent="0.25">
      <c r="F16009"/>
    </row>
    <row r="16010" spans="6:6" x14ac:dyDescent="0.25">
      <c r="F16010"/>
    </row>
    <row r="16011" spans="6:6" x14ac:dyDescent="0.25">
      <c r="F16011"/>
    </row>
    <row r="16012" spans="6:6" x14ac:dyDescent="0.25">
      <c r="F16012"/>
    </row>
    <row r="16013" spans="6:6" x14ac:dyDescent="0.25">
      <c r="F16013"/>
    </row>
    <row r="16014" spans="6:6" x14ac:dyDescent="0.25">
      <c r="F16014"/>
    </row>
    <row r="16015" spans="6:6" x14ac:dyDescent="0.25">
      <c r="F16015"/>
    </row>
    <row r="16016" spans="6:6" x14ac:dyDescent="0.25">
      <c r="F16016"/>
    </row>
    <row r="16017" spans="6:6" x14ac:dyDescent="0.25">
      <c r="F16017"/>
    </row>
    <row r="16018" spans="6:6" x14ac:dyDescent="0.25">
      <c r="F16018"/>
    </row>
    <row r="16019" spans="6:6" x14ac:dyDescent="0.25">
      <c r="F16019"/>
    </row>
    <row r="16020" spans="6:6" x14ac:dyDescent="0.25">
      <c r="F16020"/>
    </row>
    <row r="16021" spans="6:6" x14ac:dyDescent="0.25">
      <c r="F16021"/>
    </row>
    <row r="16022" spans="6:6" x14ac:dyDescent="0.25">
      <c r="F16022"/>
    </row>
    <row r="16023" spans="6:6" x14ac:dyDescent="0.25">
      <c r="F16023"/>
    </row>
    <row r="16024" spans="6:6" x14ac:dyDescent="0.25">
      <c r="F16024"/>
    </row>
    <row r="16025" spans="6:6" x14ac:dyDescent="0.25">
      <c r="F16025"/>
    </row>
    <row r="16026" spans="6:6" x14ac:dyDescent="0.25">
      <c r="F16026"/>
    </row>
    <row r="16027" spans="6:6" x14ac:dyDescent="0.25">
      <c r="F16027"/>
    </row>
    <row r="16028" spans="6:6" x14ac:dyDescent="0.25">
      <c r="F16028"/>
    </row>
    <row r="16029" spans="6:6" x14ac:dyDescent="0.25">
      <c r="F16029"/>
    </row>
    <row r="16030" spans="6:6" x14ac:dyDescent="0.25">
      <c r="F16030"/>
    </row>
    <row r="16031" spans="6:6" x14ac:dyDescent="0.25">
      <c r="F16031"/>
    </row>
    <row r="16032" spans="6:6" x14ac:dyDescent="0.25">
      <c r="F16032"/>
    </row>
    <row r="16033" spans="6:6" x14ac:dyDescent="0.25">
      <c r="F16033"/>
    </row>
    <row r="16034" spans="6:6" x14ac:dyDescent="0.25">
      <c r="F16034"/>
    </row>
    <row r="16035" spans="6:6" x14ac:dyDescent="0.25">
      <c r="F16035"/>
    </row>
    <row r="16036" spans="6:6" x14ac:dyDescent="0.25">
      <c r="F16036"/>
    </row>
    <row r="16037" spans="6:6" x14ac:dyDescent="0.25">
      <c r="F16037"/>
    </row>
    <row r="16038" spans="6:6" x14ac:dyDescent="0.25">
      <c r="F16038"/>
    </row>
    <row r="16039" spans="6:6" x14ac:dyDescent="0.25">
      <c r="F16039"/>
    </row>
    <row r="16040" spans="6:6" x14ac:dyDescent="0.25">
      <c r="F16040"/>
    </row>
    <row r="16041" spans="6:6" x14ac:dyDescent="0.25">
      <c r="F16041"/>
    </row>
    <row r="16042" spans="6:6" x14ac:dyDescent="0.25">
      <c r="F16042"/>
    </row>
    <row r="16043" spans="6:6" x14ac:dyDescent="0.25">
      <c r="F16043"/>
    </row>
    <row r="16044" spans="6:6" x14ac:dyDescent="0.25">
      <c r="F16044"/>
    </row>
    <row r="16045" spans="6:6" x14ac:dyDescent="0.25">
      <c r="F16045"/>
    </row>
    <row r="16046" spans="6:6" x14ac:dyDescent="0.25">
      <c r="F16046"/>
    </row>
    <row r="16047" spans="6:6" x14ac:dyDescent="0.25">
      <c r="F16047"/>
    </row>
    <row r="16048" spans="6:6" x14ac:dyDescent="0.25">
      <c r="F16048"/>
    </row>
    <row r="16049" spans="6:6" x14ac:dyDescent="0.25">
      <c r="F16049"/>
    </row>
    <row r="16050" spans="6:6" x14ac:dyDescent="0.25">
      <c r="F16050"/>
    </row>
    <row r="16051" spans="6:6" x14ac:dyDescent="0.25">
      <c r="F16051"/>
    </row>
    <row r="16052" spans="6:6" x14ac:dyDescent="0.25">
      <c r="F16052"/>
    </row>
    <row r="16053" spans="6:6" x14ac:dyDescent="0.25">
      <c r="F16053"/>
    </row>
    <row r="16054" spans="6:6" x14ac:dyDescent="0.25">
      <c r="F16054"/>
    </row>
    <row r="16055" spans="6:6" x14ac:dyDescent="0.25">
      <c r="F16055"/>
    </row>
    <row r="16056" spans="6:6" x14ac:dyDescent="0.25">
      <c r="F16056"/>
    </row>
    <row r="16057" spans="6:6" x14ac:dyDescent="0.25">
      <c r="F16057"/>
    </row>
    <row r="16058" spans="6:6" x14ac:dyDescent="0.25">
      <c r="F16058"/>
    </row>
    <row r="16059" spans="6:6" x14ac:dyDescent="0.25">
      <c r="F16059"/>
    </row>
    <row r="16060" spans="6:6" x14ac:dyDescent="0.25">
      <c r="F16060"/>
    </row>
    <row r="16061" spans="6:6" x14ac:dyDescent="0.25">
      <c r="F16061"/>
    </row>
    <row r="16062" spans="6:6" x14ac:dyDescent="0.25">
      <c r="F16062"/>
    </row>
    <row r="16063" spans="6:6" x14ac:dyDescent="0.25">
      <c r="F16063"/>
    </row>
    <row r="16064" spans="6:6" x14ac:dyDescent="0.25">
      <c r="F16064"/>
    </row>
    <row r="16065" spans="6:6" x14ac:dyDescent="0.25">
      <c r="F16065"/>
    </row>
    <row r="16066" spans="6:6" x14ac:dyDescent="0.25">
      <c r="F16066"/>
    </row>
    <row r="16067" spans="6:6" x14ac:dyDescent="0.25">
      <c r="F16067"/>
    </row>
    <row r="16068" spans="6:6" x14ac:dyDescent="0.25">
      <c r="F16068"/>
    </row>
    <row r="16069" spans="6:6" x14ac:dyDescent="0.25">
      <c r="F16069"/>
    </row>
    <row r="16070" spans="6:6" x14ac:dyDescent="0.25">
      <c r="F16070"/>
    </row>
    <row r="16071" spans="6:6" x14ac:dyDescent="0.25">
      <c r="F16071"/>
    </row>
    <row r="16072" spans="6:6" x14ac:dyDescent="0.25">
      <c r="F16072"/>
    </row>
    <row r="16073" spans="6:6" x14ac:dyDescent="0.25">
      <c r="F16073"/>
    </row>
    <row r="16074" spans="6:6" x14ac:dyDescent="0.25">
      <c r="F16074"/>
    </row>
    <row r="16075" spans="6:6" x14ac:dyDescent="0.25">
      <c r="F16075"/>
    </row>
    <row r="16076" spans="6:6" x14ac:dyDescent="0.25">
      <c r="F16076"/>
    </row>
    <row r="16077" spans="6:6" x14ac:dyDescent="0.25">
      <c r="F16077"/>
    </row>
    <row r="16078" spans="6:6" x14ac:dyDescent="0.25">
      <c r="F16078"/>
    </row>
    <row r="16079" spans="6:6" x14ac:dyDescent="0.25">
      <c r="F16079"/>
    </row>
    <row r="16080" spans="6:6" x14ac:dyDescent="0.25">
      <c r="F16080"/>
    </row>
    <row r="16081" spans="6:6" x14ac:dyDescent="0.25">
      <c r="F16081"/>
    </row>
    <row r="16082" spans="6:6" x14ac:dyDescent="0.25">
      <c r="F16082"/>
    </row>
    <row r="16083" spans="6:6" x14ac:dyDescent="0.25">
      <c r="F16083"/>
    </row>
    <row r="16084" spans="6:6" x14ac:dyDescent="0.25">
      <c r="F16084"/>
    </row>
    <row r="16085" spans="6:6" x14ac:dyDescent="0.25">
      <c r="F16085"/>
    </row>
    <row r="16086" spans="6:6" x14ac:dyDescent="0.25">
      <c r="F16086"/>
    </row>
    <row r="16087" spans="6:6" x14ac:dyDescent="0.25">
      <c r="F16087"/>
    </row>
    <row r="16088" spans="6:6" x14ac:dyDescent="0.25">
      <c r="F16088"/>
    </row>
    <row r="16089" spans="6:6" x14ac:dyDescent="0.25">
      <c r="F16089"/>
    </row>
    <row r="16090" spans="6:6" x14ac:dyDescent="0.25">
      <c r="F16090"/>
    </row>
    <row r="16091" spans="6:6" x14ac:dyDescent="0.25">
      <c r="F16091"/>
    </row>
    <row r="16092" spans="6:6" x14ac:dyDescent="0.25">
      <c r="F16092"/>
    </row>
    <row r="16093" spans="6:6" x14ac:dyDescent="0.25">
      <c r="F16093"/>
    </row>
    <row r="16094" spans="6:6" x14ac:dyDescent="0.25">
      <c r="F16094"/>
    </row>
    <row r="16095" spans="6:6" x14ac:dyDescent="0.25">
      <c r="F16095"/>
    </row>
    <row r="16096" spans="6:6" x14ac:dyDescent="0.25">
      <c r="F16096"/>
    </row>
    <row r="16097" spans="6:6" x14ac:dyDescent="0.25">
      <c r="F16097"/>
    </row>
    <row r="16098" spans="6:6" x14ac:dyDescent="0.25">
      <c r="F16098"/>
    </row>
    <row r="16099" spans="6:6" x14ac:dyDescent="0.25">
      <c r="F16099"/>
    </row>
    <row r="16100" spans="6:6" x14ac:dyDescent="0.25">
      <c r="F16100"/>
    </row>
    <row r="16101" spans="6:6" x14ac:dyDescent="0.25">
      <c r="F16101"/>
    </row>
    <row r="16102" spans="6:6" x14ac:dyDescent="0.25">
      <c r="F16102"/>
    </row>
    <row r="16103" spans="6:6" x14ac:dyDescent="0.25">
      <c r="F16103"/>
    </row>
    <row r="16104" spans="6:6" x14ac:dyDescent="0.25">
      <c r="F16104"/>
    </row>
    <row r="16105" spans="6:6" x14ac:dyDescent="0.25">
      <c r="F16105"/>
    </row>
    <row r="16106" spans="6:6" x14ac:dyDescent="0.25">
      <c r="F16106"/>
    </row>
    <row r="16107" spans="6:6" x14ac:dyDescent="0.25">
      <c r="F16107"/>
    </row>
    <row r="16108" spans="6:6" x14ac:dyDescent="0.25">
      <c r="F16108"/>
    </row>
    <row r="16109" spans="6:6" x14ac:dyDescent="0.25">
      <c r="F16109"/>
    </row>
    <row r="16110" spans="6:6" x14ac:dyDescent="0.25">
      <c r="F16110"/>
    </row>
    <row r="16111" spans="6:6" x14ac:dyDescent="0.25">
      <c r="F16111"/>
    </row>
    <row r="16112" spans="6:6" x14ac:dyDescent="0.25">
      <c r="F16112"/>
    </row>
    <row r="16113" spans="6:6" x14ac:dyDescent="0.25">
      <c r="F16113"/>
    </row>
    <row r="16114" spans="6:6" x14ac:dyDescent="0.25">
      <c r="F16114"/>
    </row>
    <row r="16115" spans="6:6" x14ac:dyDescent="0.25">
      <c r="F16115"/>
    </row>
    <row r="16116" spans="6:6" x14ac:dyDescent="0.25">
      <c r="F16116"/>
    </row>
    <row r="16117" spans="6:6" x14ac:dyDescent="0.25">
      <c r="F16117"/>
    </row>
    <row r="16118" spans="6:6" x14ac:dyDescent="0.25">
      <c r="F16118"/>
    </row>
    <row r="16119" spans="6:6" x14ac:dyDescent="0.25">
      <c r="F16119"/>
    </row>
    <row r="16120" spans="6:6" x14ac:dyDescent="0.25">
      <c r="F16120"/>
    </row>
    <row r="16121" spans="6:6" x14ac:dyDescent="0.25">
      <c r="F16121"/>
    </row>
    <row r="16122" spans="6:6" x14ac:dyDescent="0.25">
      <c r="F16122"/>
    </row>
    <row r="16123" spans="6:6" x14ac:dyDescent="0.25">
      <c r="F16123"/>
    </row>
    <row r="16124" spans="6:6" x14ac:dyDescent="0.25">
      <c r="F16124"/>
    </row>
    <row r="16125" spans="6:6" x14ac:dyDescent="0.25">
      <c r="F16125"/>
    </row>
    <row r="16126" spans="6:6" x14ac:dyDescent="0.25">
      <c r="F16126"/>
    </row>
    <row r="16127" spans="6:6" x14ac:dyDescent="0.25">
      <c r="F16127"/>
    </row>
    <row r="16128" spans="6:6" x14ac:dyDescent="0.25">
      <c r="F16128"/>
    </row>
    <row r="16129" spans="6:6" x14ac:dyDescent="0.25">
      <c r="F16129"/>
    </row>
    <row r="16130" spans="6:6" x14ac:dyDescent="0.25">
      <c r="F16130"/>
    </row>
    <row r="16131" spans="6:6" x14ac:dyDescent="0.25">
      <c r="F16131"/>
    </row>
    <row r="16132" spans="6:6" x14ac:dyDescent="0.25">
      <c r="F16132"/>
    </row>
    <row r="16133" spans="6:6" x14ac:dyDescent="0.25">
      <c r="F16133"/>
    </row>
    <row r="16134" spans="6:6" x14ac:dyDescent="0.25">
      <c r="F16134"/>
    </row>
    <row r="16135" spans="6:6" x14ac:dyDescent="0.25">
      <c r="F16135"/>
    </row>
    <row r="16136" spans="6:6" x14ac:dyDescent="0.25">
      <c r="F16136"/>
    </row>
    <row r="16137" spans="6:6" x14ac:dyDescent="0.25">
      <c r="F16137"/>
    </row>
    <row r="16138" spans="6:6" x14ac:dyDescent="0.25">
      <c r="F16138"/>
    </row>
    <row r="16139" spans="6:6" x14ac:dyDescent="0.25">
      <c r="F16139"/>
    </row>
    <row r="16140" spans="6:6" x14ac:dyDescent="0.25">
      <c r="F16140"/>
    </row>
    <row r="16141" spans="6:6" x14ac:dyDescent="0.25">
      <c r="F16141"/>
    </row>
    <row r="16142" spans="6:6" x14ac:dyDescent="0.25">
      <c r="F16142"/>
    </row>
    <row r="16143" spans="6:6" x14ac:dyDescent="0.25">
      <c r="F16143"/>
    </row>
    <row r="16144" spans="6:6" x14ac:dyDescent="0.25">
      <c r="F16144"/>
    </row>
    <row r="16145" spans="6:6" x14ac:dyDescent="0.25">
      <c r="F16145"/>
    </row>
    <row r="16146" spans="6:6" x14ac:dyDescent="0.25">
      <c r="F16146"/>
    </row>
    <row r="16147" spans="6:6" x14ac:dyDescent="0.25">
      <c r="F16147"/>
    </row>
    <row r="16148" spans="6:6" x14ac:dyDescent="0.25">
      <c r="F16148"/>
    </row>
    <row r="16149" spans="6:6" x14ac:dyDescent="0.25">
      <c r="F16149"/>
    </row>
    <row r="16150" spans="6:6" x14ac:dyDescent="0.25">
      <c r="F16150"/>
    </row>
    <row r="16151" spans="6:6" x14ac:dyDescent="0.25">
      <c r="F16151"/>
    </row>
    <row r="16152" spans="6:6" x14ac:dyDescent="0.25">
      <c r="F16152"/>
    </row>
    <row r="16153" spans="6:6" x14ac:dyDescent="0.25">
      <c r="F16153"/>
    </row>
    <row r="16154" spans="6:6" x14ac:dyDescent="0.25">
      <c r="F16154"/>
    </row>
    <row r="16155" spans="6:6" x14ac:dyDescent="0.25">
      <c r="F16155"/>
    </row>
    <row r="16156" spans="6:6" x14ac:dyDescent="0.25">
      <c r="F16156"/>
    </row>
    <row r="16157" spans="6:6" x14ac:dyDescent="0.25">
      <c r="F16157"/>
    </row>
    <row r="16158" spans="6:6" x14ac:dyDescent="0.25">
      <c r="F16158"/>
    </row>
    <row r="16159" spans="6:6" x14ac:dyDescent="0.25">
      <c r="F16159"/>
    </row>
    <row r="16160" spans="6:6" x14ac:dyDescent="0.25">
      <c r="F16160"/>
    </row>
    <row r="16161" spans="6:6" x14ac:dyDescent="0.25">
      <c r="F16161"/>
    </row>
    <row r="16162" spans="6:6" x14ac:dyDescent="0.25">
      <c r="F16162"/>
    </row>
    <row r="16163" spans="6:6" x14ac:dyDescent="0.25">
      <c r="F16163"/>
    </row>
    <row r="16164" spans="6:6" x14ac:dyDescent="0.25">
      <c r="F16164"/>
    </row>
    <row r="16165" spans="6:6" x14ac:dyDescent="0.25">
      <c r="F16165"/>
    </row>
    <row r="16166" spans="6:6" x14ac:dyDescent="0.25">
      <c r="F16166"/>
    </row>
    <row r="16167" spans="6:6" x14ac:dyDescent="0.25">
      <c r="F16167"/>
    </row>
    <row r="16168" spans="6:6" x14ac:dyDescent="0.25">
      <c r="F16168"/>
    </row>
    <row r="16169" spans="6:6" x14ac:dyDescent="0.25">
      <c r="F16169"/>
    </row>
    <row r="16170" spans="6:6" x14ac:dyDescent="0.25">
      <c r="F16170"/>
    </row>
    <row r="16171" spans="6:6" x14ac:dyDescent="0.25">
      <c r="F16171"/>
    </row>
    <row r="16172" spans="6:6" x14ac:dyDescent="0.25">
      <c r="F16172"/>
    </row>
    <row r="16173" spans="6:6" x14ac:dyDescent="0.25">
      <c r="F16173"/>
    </row>
    <row r="16174" spans="6:6" x14ac:dyDescent="0.25">
      <c r="F16174"/>
    </row>
    <row r="16175" spans="6:6" x14ac:dyDescent="0.25">
      <c r="F16175"/>
    </row>
    <row r="16176" spans="6:6" x14ac:dyDescent="0.25">
      <c r="F16176"/>
    </row>
    <row r="16177" spans="6:6" x14ac:dyDescent="0.25">
      <c r="F16177"/>
    </row>
    <row r="16178" spans="6:6" x14ac:dyDescent="0.25">
      <c r="F16178"/>
    </row>
    <row r="16179" spans="6:6" x14ac:dyDescent="0.25">
      <c r="F16179"/>
    </row>
    <row r="16180" spans="6:6" x14ac:dyDescent="0.25">
      <c r="F16180"/>
    </row>
    <row r="16181" spans="6:6" x14ac:dyDescent="0.25">
      <c r="F16181"/>
    </row>
    <row r="16182" spans="6:6" x14ac:dyDescent="0.25">
      <c r="F16182"/>
    </row>
    <row r="16183" spans="6:6" x14ac:dyDescent="0.25">
      <c r="F16183"/>
    </row>
    <row r="16184" spans="6:6" x14ac:dyDescent="0.25">
      <c r="F16184"/>
    </row>
    <row r="16185" spans="6:6" x14ac:dyDescent="0.25">
      <c r="F16185"/>
    </row>
    <row r="16186" spans="6:6" x14ac:dyDescent="0.25">
      <c r="F16186"/>
    </row>
    <row r="16187" spans="6:6" x14ac:dyDescent="0.25">
      <c r="F16187"/>
    </row>
    <row r="16188" spans="6:6" x14ac:dyDescent="0.25">
      <c r="F16188"/>
    </row>
    <row r="16189" spans="6:6" x14ac:dyDescent="0.25">
      <c r="F16189"/>
    </row>
    <row r="16190" spans="6:6" x14ac:dyDescent="0.25">
      <c r="F16190"/>
    </row>
    <row r="16191" spans="6:6" x14ac:dyDescent="0.25">
      <c r="F16191"/>
    </row>
    <row r="16192" spans="6:6" x14ac:dyDescent="0.25">
      <c r="F16192"/>
    </row>
    <row r="16193" spans="6:6" x14ac:dyDescent="0.25">
      <c r="F16193"/>
    </row>
    <row r="16194" spans="6:6" x14ac:dyDescent="0.25">
      <c r="F16194"/>
    </row>
    <row r="16195" spans="6:6" x14ac:dyDescent="0.25">
      <c r="F16195"/>
    </row>
    <row r="16196" spans="6:6" x14ac:dyDescent="0.25">
      <c r="F16196"/>
    </row>
    <row r="16197" spans="6:6" x14ac:dyDescent="0.25">
      <c r="F16197"/>
    </row>
    <row r="16198" spans="6:6" x14ac:dyDescent="0.25">
      <c r="F16198"/>
    </row>
    <row r="16199" spans="6:6" x14ac:dyDescent="0.25">
      <c r="F16199"/>
    </row>
    <row r="16200" spans="6:6" x14ac:dyDescent="0.25">
      <c r="F16200"/>
    </row>
    <row r="16201" spans="6:6" x14ac:dyDescent="0.25">
      <c r="F16201"/>
    </row>
    <row r="16202" spans="6:6" x14ac:dyDescent="0.25">
      <c r="F16202"/>
    </row>
    <row r="16203" spans="6:6" x14ac:dyDescent="0.25">
      <c r="F16203"/>
    </row>
    <row r="16204" spans="6:6" x14ac:dyDescent="0.25">
      <c r="F16204"/>
    </row>
    <row r="16205" spans="6:6" x14ac:dyDescent="0.25">
      <c r="F16205"/>
    </row>
    <row r="16206" spans="6:6" x14ac:dyDescent="0.25">
      <c r="F16206"/>
    </row>
    <row r="16207" spans="6:6" x14ac:dyDescent="0.25">
      <c r="F16207"/>
    </row>
    <row r="16208" spans="6:6" x14ac:dyDescent="0.25">
      <c r="F16208"/>
    </row>
    <row r="16209" spans="6:6" x14ac:dyDescent="0.25">
      <c r="F16209"/>
    </row>
    <row r="16210" spans="6:6" x14ac:dyDescent="0.25">
      <c r="F16210"/>
    </row>
    <row r="16211" spans="6:6" x14ac:dyDescent="0.25">
      <c r="F16211"/>
    </row>
    <row r="16212" spans="6:6" x14ac:dyDescent="0.25">
      <c r="F16212"/>
    </row>
    <row r="16213" spans="6:6" x14ac:dyDescent="0.25">
      <c r="F16213"/>
    </row>
    <row r="16214" spans="6:6" x14ac:dyDescent="0.25">
      <c r="F16214"/>
    </row>
    <row r="16215" spans="6:6" x14ac:dyDescent="0.25">
      <c r="F16215"/>
    </row>
    <row r="16216" spans="6:6" x14ac:dyDescent="0.25">
      <c r="F16216"/>
    </row>
    <row r="16217" spans="6:6" x14ac:dyDescent="0.25">
      <c r="F16217"/>
    </row>
    <row r="16218" spans="6:6" x14ac:dyDescent="0.25">
      <c r="F16218"/>
    </row>
    <row r="16219" spans="6:6" x14ac:dyDescent="0.25">
      <c r="F16219"/>
    </row>
    <row r="16220" spans="6:6" x14ac:dyDescent="0.25">
      <c r="F16220"/>
    </row>
    <row r="16221" spans="6:6" x14ac:dyDescent="0.25">
      <c r="F16221"/>
    </row>
    <row r="16222" spans="6:6" x14ac:dyDescent="0.25">
      <c r="F16222"/>
    </row>
    <row r="16223" spans="6:6" x14ac:dyDescent="0.25">
      <c r="F16223"/>
    </row>
    <row r="16224" spans="6:6" x14ac:dyDescent="0.25">
      <c r="F16224"/>
    </row>
    <row r="16225" spans="6:6" x14ac:dyDescent="0.25">
      <c r="F16225"/>
    </row>
    <row r="16226" spans="6:6" x14ac:dyDescent="0.25">
      <c r="F16226"/>
    </row>
    <row r="16227" spans="6:6" x14ac:dyDescent="0.25">
      <c r="F16227"/>
    </row>
    <row r="16228" spans="6:6" x14ac:dyDescent="0.25">
      <c r="F16228"/>
    </row>
    <row r="16229" spans="6:6" x14ac:dyDescent="0.25">
      <c r="F16229"/>
    </row>
    <row r="16230" spans="6:6" x14ac:dyDescent="0.25">
      <c r="F16230"/>
    </row>
    <row r="16231" spans="6:6" x14ac:dyDescent="0.25">
      <c r="F16231"/>
    </row>
    <row r="16232" spans="6:6" x14ac:dyDescent="0.25">
      <c r="F16232"/>
    </row>
    <row r="16233" spans="6:6" x14ac:dyDescent="0.25">
      <c r="F16233"/>
    </row>
    <row r="16234" spans="6:6" x14ac:dyDescent="0.25">
      <c r="F16234"/>
    </row>
    <row r="16235" spans="6:6" x14ac:dyDescent="0.25">
      <c r="F16235"/>
    </row>
    <row r="16236" spans="6:6" x14ac:dyDescent="0.25">
      <c r="F16236"/>
    </row>
    <row r="16237" spans="6:6" x14ac:dyDescent="0.25">
      <c r="F16237"/>
    </row>
    <row r="16238" spans="6:6" x14ac:dyDescent="0.25">
      <c r="F16238"/>
    </row>
    <row r="16239" spans="6:6" x14ac:dyDescent="0.25">
      <c r="F16239"/>
    </row>
    <row r="16240" spans="6:6" x14ac:dyDescent="0.25">
      <c r="F16240"/>
    </row>
    <row r="16241" spans="6:6" x14ac:dyDescent="0.25">
      <c r="F16241"/>
    </row>
    <row r="16242" spans="6:6" x14ac:dyDescent="0.25">
      <c r="F16242"/>
    </row>
    <row r="16243" spans="6:6" x14ac:dyDescent="0.25">
      <c r="F16243"/>
    </row>
    <row r="16244" spans="6:6" x14ac:dyDescent="0.25">
      <c r="F16244"/>
    </row>
    <row r="16245" spans="6:6" x14ac:dyDescent="0.25">
      <c r="F16245"/>
    </row>
    <row r="16246" spans="6:6" x14ac:dyDescent="0.25">
      <c r="F16246"/>
    </row>
    <row r="16247" spans="6:6" x14ac:dyDescent="0.25">
      <c r="F16247"/>
    </row>
    <row r="16248" spans="6:6" x14ac:dyDescent="0.25">
      <c r="F16248"/>
    </row>
    <row r="16249" spans="6:6" x14ac:dyDescent="0.25">
      <c r="F16249"/>
    </row>
    <row r="16250" spans="6:6" x14ac:dyDescent="0.25">
      <c r="F16250"/>
    </row>
    <row r="16251" spans="6:6" x14ac:dyDescent="0.25">
      <c r="F16251"/>
    </row>
    <row r="16252" spans="6:6" x14ac:dyDescent="0.25">
      <c r="F16252"/>
    </row>
    <row r="16253" spans="6:6" x14ac:dyDescent="0.25">
      <c r="F16253"/>
    </row>
    <row r="16254" spans="6:6" x14ac:dyDescent="0.25">
      <c r="F16254"/>
    </row>
    <row r="16255" spans="6:6" x14ac:dyDescent="0.25">
      <c r="F16255"/>
    </row>
    <row r="16256" spans="6:6" x14ac:dyDescent="0.25">
      <c r="F16256"/>
    </row>
    <row r="16257" spans="6:6" x14ac:dyDescent="0.25">
      <c r="F16257"/>
    </row>
    <row r="16258" spans="6:6" x14ac:dyDescent="0.25">
      <c r="F16258"/>
    </row>
    <row r="16259" spans="6:6" x14ac:dyDescent="0.25">
      <c r="F16259"/>
    </row>
    <row r="16260" spans="6:6" x14ac:dyDescent="0.25">
      <c r="F16260"/>
    </row>
    <row r="16261" spans="6:6" x14ac:dyDescent="0.25">
      <c r="F16261"/>
    </row>
    <row r="16262" spans="6:6" x14ac:dyDescent="0.25">
      <c r="F16262"/>
    </row>
    <row r="16263" spans="6:6" x14ac:dyDescent="0.25">
      <c r="F16263"/>
    </row>
    <row r="16264" spans="6:6" x14ac:dyDescent="0.25">
      <c r="F16264"/>
    </row>
    <row r="16265" spans="6:6" x14ac:dyDescent="0.25">
      <c r="F16265"/>
    </row>
    <row r="16266" spans="6:6" x14ac:dyDescent="0.25">
      <c r="F16266"/>
    </row>
    <row r="16267" spans="6:6" x14ac:dyDescent="0.25">
      <c r="F16267"/>
    </row>
    <row r="16268" spans="6:6" x14ac:dyDescent="0.25">
      <c r="F16268"/>
    </row>
    <row r="16269" spans="6:6" x14ac:dyDescent="0.25">
      <c r="F16269"/>
    </row>
    <row r="16270" spans="6:6" x14ac:dyDescent="0.25">
      <c r="F16270"/>
    </row>
    <row r="16271" spans="6:6" x14ac:dyDescent="0.25">
      <c r="F16271"/>
    </row>
    <row r="16272" spans="6:6" x14ac:dyDescent="0.25">
      <c r="F16272"/>
    </row>
    <row r="16273" spans="6:6" x14ac:dyDescent="0.25">
      <c r="F16273"/>
    </row>
    <row r="16274" spans="6:6" x14ac:dyDescent="0.25">
      <c r="F16274"/>
    </row>
    <row r="16275" spans="6:6" x14ac:dyDescent="0.25">
      <c r="F16275"/>
    </row>
    <row r="16276" spans="6:6" x14ac:dyDescent="0.25">
      <c r="F16276"/>
    </row>
    <row r="16277" spans="6:6" x14ac:dyDescent="0.25">
      <c r="F16277"/>
    </row>
    <row r="16278" spans="6:6" x14ac:dyDescent="0.25">
      <c r="F16278"/>
    </row>
    <row r="16279" spans="6:6" x14ac:dyDescent="0.25">
      <c r="F16279"/>
    </row>
    <row r="16280" spans="6:6" x14ac:dyDescent="0.25">
      <c r="F16280"/>
    </row>
    <row r="16281" spans="6:6" x14ac:dyDescent="0.25">
      <c r="F16281"/>
    </row>
    <row r="16282" spans="6:6" x14ac:dyDescent="0.25">
      <c r="F16282"/>
    </row>
    <row r="16283" spans="6:6" x14ac:dyDescent="0.25">
      <c r="F16283"/>
    </row>
    <row r="16284" spans="6:6" x14ac:dyDescent="0.25">
      <c r="F16284"/>
    </row>
    <row r="16285" spans="6:6" x14ac:dyDescent="0.25">
      <c r="F16285"/>
    </row>
    <row r="16286" spans="6:6" x14ac:dyDescent="0.25">
      <c r="F16286"/>
    </row>
    <row r="16287" spans="6:6" x14ac:dyDescent="0.25">
      <c r="F16287"/>
    </row>
    <row r="16288" spans="6:6" x14ac:dyDescent="0.25">
      <c r="F16288"/>
    </row>
    <row r="16289" spans="6:6" x14ac:dyDescent="0.25">
      <c r="F16289"/>
    </row>
    <row r="16290" spans="6:6" x14ac:dyDescent="0.25">
      <c r="F16290"/>
    </row>
    <row r="16291" spans="6:6" x14ac:dyDescent="0.25">
      <c r="F16291"/>
    </row>
    <row r="16292" spans="6:6" x14ac:dyDescent="0.25">
      <c r="F16292"/>
    </row>
    <row r="16293" spans="6:6" x14ac:dyDescent="0.25">
      <c r="F16293"/>
    </row>
    <row r="16294" spans="6:6" x14ac:dyDescent="0.25">
      <c r="F16294"/>
    </row>
    <row r="16295" spans="6:6" x14ac:dyDescent="0.25">
      <c r="F16295"/>
    </row>
    <row r="16296" spans="6:6" x14ac:dyDescent="0.25">
      <c r="F16296"/>
    </row>
    <row r="16297" spans="6:6" x14ac:dyDescent="0.25">
      <c r="F16297"/>
    </row>
    <row r="16298" spans="6:6" x14ac:dyDescent="0.25">
      <c r="F16298"/>
    </row>
    <row r="16299" spans="6:6" x14ac:dyDescent="0.25">
      <c r="F16299"/>
    </row>
    <row r="16300" spans="6:6" x14ac:dyDescent="0.25">
      <c r="F16300"/>
    </row>
    <row r="16301" spans="6:6" x14ac:dyDescent="0.25">
      <c r="F16301"/>
    </row>
    <row r="16302" spans="6:6" x14ac:dyDescent="0.25">
      <c r="F16302"/>
    </row>
    <row r="16303" spans="6:6" x14ac:dyDescent="0.25">
      <c r="F16303"/>
    </row>
    <row r="16304" spans="6:6" x14ac:dyDescent="0.25">
      <c r="F16304"/>
    </row>
    <row r="16305" spans="6:6" x14ac:dyDescent="0.25">
      <c r="F16305"/>
    </row>
    <row r="16306" spans="6:6" x14ac:dyDescent="0.25">
      <c r="F16306"/>
    </row>
    <row r="16307" spans="6:6" x14ac:dyDescent="0.25">
      <c r="F16307"/>
    </row>
    <row r="16308" spans="6:6" x14ac:dyDescent="0.25">
      <c r="F16308"/>
    </row>
    <row r="16309" spans="6:6" x14ac:dyDescent="0.25">
      <c r="F16309"/>
    </row>
    <row r="16310" spans="6:6" x14ac:dyDescent="0.25">
      <c r="F16310"/>
    </row>
    <row r="16311" spans="6:6" x14ac:dyDescent="0.25">
      <c r="F16311"/>
    </row>
    <row r="16312" spans="6:6" x14ac:dyDescent="0.25">
      <c r="F16312"/>
    </row>
    <row r="16313" spans="6:6" x14ac:dyDescent="0.25">
      <c r="F16313"/>
    </row>
    <row r="16314" spans="6:6" x14ac:dyDescent="0.25">
      <c r="F16314"/>
    </row>
    <row r="16315" spans="6:6" x14ac:dyDescent="0.25">
      <c r="F16315"/>
    </row>
    <row r="16316" spans="6:6" x14ac:dyDescent="0.25">
      <c r="F16316"/>
    </row>
    <row r="16317" spans="6:6" x14ac:dyDescent="0.25">
      <c r="F16317"/>
    </row>
    <row r="16318" spans="6:6" x14ac:dyDescent="0.25">
      <c r="F16318"/>
    </row>
    <row r="16319" spans="6:6" x14ac:dyDescent="0.25">
      <c r="F16319"/>
    </row>
    <row r="16320" spans="6:6" x14ac:dyDescent="0.25">
      <c r="F16320"/>
    </row>
    <row r="16321" spans="6:6" x14ac:dyDescent="0.25">
      <c r="F16321"/>
    </row>
    <row r="16322" spans="6:6" x14ac:dyDescent="0.25">
      <c r="F16322"/>
    </row>
    <row r="16323" spans="6:6" x14ac:dyDescent="0.25">
      <c r="F16323"/>
    </row>
    <row r="16324" spans="6:6" x14ac:dyDescent="0.25">
      <c r="F16324"/>
    </row>
    <row r="16325" spans="6:6" x14ac:dyDescent="0.25">
      <c r="F16325"/>
    </row>
    <row r="16326" spans="6:6" x14ac:dyDescent="0.25">
      <c r="F16326"/>
    </row>
    <row r="16327" spans="6:6" x14ac:dyDescent="0.25">
      <c r="F16327"/>
    </row>
    <row r="16328" spans="6:6" x14ac:dyDescent="0.25">
      <c r="F16328"/>
    </row>
    <row r="16329" spans="6:6" x14ac:dyDescent="0.25">
      <c r="F16329"/>
    </row>
    <row r="16330" spans="6:6" x14ac:dyDescent="0.25">
      <c r="F16330"/>
    </row>
    <row r="16331" spans="6:6" x14ac:dyDescent="0.25">
      <c r="F16331"/>
    </row>
    <row r="16332" spans="6:6" x14ac:dyDescent="0.25">
      <c r="F16332"/>
    </row>
    <row r="16333" spans="6:6" x14ac:dyDescent="0.25">
      <c r="F16333"/>
    </row>
    <row r="16334" spans="6:6" x14ac:dyDescent="0.25">
      <c r="F16334"/>
    </row>
    <row r="16335" spans="6:6" x14ac:dyDescent="0.25">
      <c r="F16335"/>
    </row>
    <row r="16336" spans="6:6" x14ac:dyDescent="0.25">
      <c r="F16336"/>
    </row>
    <row r="16337" spans="6:6" x14ac:dyDescent="0.25">
      <c r="F16337"/>
    </row>
    <row r="16338" spans="6:6" x14ac:dyDescent="0.25">
      <c r="F16338"/>
    </row>
    <row r="16339" spans="6:6" x14ac:dyDescent="0.25">
      <c r="F16339"/>
    </row>
    <row r="16340" spans="6:6" x14ac:dyDescent="0.25">
      <c r="F16340"/>
    </row>
    <row r="16341" spans="6:6" x14ac:dyDescent="0.25">
      <c r="F16341"/>
    </row>
    <row r="16342" spans="6:6" x14ac:dyDescent="0.25">
      <c r="F16342"/>
    </row>
    <row r="16343" spans="6:6" x14ac:dyDescent="0.25">
      <c r="F16343"/>
    </row>
    <row r="16344" spans="6:6" x14ac:dyDescent="0.25">
      <c r="F16344"/>
    </row>
    <row r="16345" spans="6:6" x14ac:dyDescent="0.25">
      <c r="F16345"/>
    </row>
    <row r="16346" spans="6:6" x14ac:dyDescent="0.25">
      <c r="F16346"/>
    </row>
    <row r="16347" spans="6:6" x14ac:dyDescent="0.25">
      <c r="F16347"/>
    </row>
    <row r="16348" spans="6:6" x14ac:dyDescent="0.25">
      <c r="F16348"/>
    </row>
    <row r="16349" spans="6:6" x14ac:dyDescent="0.25">
      <c r="F16349"/>
    </row>
    <row r="16350" spans="6:6" x14ac:dyDescent="0.25">
      <c r="F16350"/>
    </row>
    <row r="16351" spans="6:6" x14ac:dyDescent="0.25">
      <c r="F16351"/>
    </row>
    <row r="16352" spans="6:6" x14ac:dyDescent="0.25">
      <c r="F16352"/>
    </row>
    <row r="16353" spans="6:6" x14ac:dyDescent="0.25">
      <c r="F16353"/>
    </row>
    <row r="16354" spans="6:6" x14ac:dyDescent="0.25">
      <c r="F16354"/>
    </row>
    <row r="16355" spans="6:6" x14ac:dyDescent="0.25">
      <c r="F16355"/>
    </row>
    <row r="16356" spans="6:6" x14ac:dyDescent="0.25">
      <c r="F16356"/>
    </row>
    <row r="16357" spans="6:6" x14ac:dyDescent="0.25">
      <c r="F16357"/>
    </row>
    <row r="16358" spans="6:6" x14ac:dyDescent="0.25">
      <c r="F16358"/>
    </row>
    <row r="16359" spans="6:6" x14ac:dyDescent="0.25">
      <c r="F16359"/>
    </row>
    <row r="16360" spans="6:6" x14ac:dyDescent="0.25">
      <c r="F16360"/>
    </row>
    <row r="16361" spans="6:6" x14ac:dyDescent="0.25">
      <c r="F16361"/>
    </row>
    <row r="16362" spans="6:6" x14ac:dyDescent="0.25">
      <c r="F16362"/>
    </row>
    <row r="16363" spans="6:6" x14ac:dyDescent="0.25">
      <c r="F16363"/>
    </row>
    <row r="16364" spans="6:6" x14ac:dyDescent="0.25">
      <c r="F16364"/>
    </row>
    <row r="16365" spans="6:6" x14ac:dyDescent="0.25">
      <c r="F16365"/>
    </row>
    <row r="16366" spans="6:6" x14ac:dyDescent="0.25">
      <c r="F16366"/>
    </row>
    <row r="16367" spans="6:6" x14ac:dyDescent="0.25">
      <c r="F16367"/>
    </row>
    <row r="16368" spans="6:6" x14ac:dyDescent="0.25">
      <c r="F16368"/>
    </row>
    <row r="16369" spans="6:6" x14ac:dyDescent="0.25">
      <c r="F16369"/>
    </row>
    <row r="16370" spans="6:6" x14ac:dyDescent="0.25">
      <c r="F16370"/>
    </row>
    <row r="16371" spans="6:6" x14ac:dyDescent="0.25">
      <c r="F16371"/>
    </row>
    <row r="16372" spans="6:6" x14ac:dyDescent="0.25">
      <c r="F16372"/>
    </row>
    <row r="16373" spans="6:6" x14ac:dyDescent="0.25">
      <c r="F16373"/>
    </row>
    <row r="16374" spans="6:6" x14ac:dyDescent="0.25">
      <c r="F16374"/>
    </row>
    <row r="16375" spans="6:6" x14ac:dyDescent="0.25">
      <c r="F16375"/>
    </row>
    <row r="16376" spans="6:6" x14ac:dyDescent="0.25">
      <c r="F16376"/>
    </row>
    <row r="16377" spans="6:6" x14ac:dyDescent="0.25">
      <c r="F16377"/>
    </row>
    <row r="16378" spans="6:6" x14ac:dyDescent="0.25">
      <c r="F16378"/>
    </row>
    <row r="16379" spans="6:6" x14ac:dyDescent="0.25">
      <c r="F16379"/>
    </row>
    <row r="16380" spans="6:6" x14ac:dyDescent="0.25">
      <c r="F16380"/>
    </row>
    <row r="16381" spans="6:6" x14ac:dyDescent="0.25">
      <c r="F16381"/>
    </row>
    <row r="16382" spans="6:6" x14ac:dyDescent="0.25">
      <c r="F16382"/>
    </row>
    <row r="16383" spans="6:6" x14ac:dyDescent="0.25">
      <c r="F16383"/>
    </row>
    <row r="16384" spans="6:6" x14ac:dyDescent="0.25">
      <c r="F16384"/>
    </row>
    <row r="16385" spans="6:6" x14ac:dyDescent="0.25">
      <c r="F16385"/>
    </row>
    <row r="16386" spans="6:6" x14ac:dyDescent="0.25">
      <c r="F16386"/>
    </row>
    <row r="16387" spans="6:6" x14ac:dyDescent="0.25">
      <c r="F16387"/>
    </row>
    <row r="16388" spans="6:6" x14ac:dyDescent="0.25">
      <c r="F16388"/>
    </row>
    <row r="16389" spans="6:6" x14ac:dyDescent="0.25">
      <c r="F16389"/>
    </row>
    <row r="16390" spans="6:6" x14ac:dyDescent="0.25">
      <c r="F16390"/>
    </row>
    <row r="16391" spans="6:6" x14ac:dyDescent="0.25">
      <c r="F16391"/>
    </row>
    <row r="16392" spans="6:6" x14ac:dyDescent="0.25">
      <c r="F16392"/>
    </row>
    <row r="16393" spans="6:6" x14ac:dyDescent="0.25">
      <c r="F16393"/>
    </row>
    <row r="16394" spans="6:6" x14ac:dyDescent="0.25">
      <c r="F16394"/>
    </row>
    <row r="16395" spans="6:6" x14ac:dyDescent="0.25">
      <c r="F16395"/>
    </row>
    <row r="16396" spans="6:6" x14ac:dyDescent="0.25">
      <c r="F16396"/>
    </row>
    <row r="16397" spans="6:6" x14ac:dyDescent="0.25">
      <c r="F16397"/>
    </row>
    <row r="16398" spans="6:6" x14ac:dyDescent="0.25">
      <c r="F16398"/>
    </row>
    <row r="16399" spans="6:6" x14ac:dyDescent="0.25">
      <c r="F16399"/>
    </row>
    <row r="16400" spans="6:6" x14ac:dyDescent="0.25">
      <c r="F16400"/>
    </row>
    <row r="16401" spans="6:6" x14ac:dyDescent="0.25">
      <c r="F16401"/>
    </row>
    <row r="16402" spans="6:6" x14ac:dyDescent="0.25">
      <c r="F16402"/>
    </row>
    <row r="16403" spans="6:6" x14ac:dyDescent="0.25">
      <c r="F16403"/>
    </row>
    <row r="16404" spans="6:6" x14ac:dyDescent="0.25">
      <c r="F16404"/>
    </row>
    <row r="16405" spans="6:6" x14ac:dyDescent="0.25">
      <c r="F16405"/>
    </row>
    <row r="16406" spans="6:6" x14ac:dyDescent="0.25">
      <c r="F16406"/>
    </row>
    <row r="16407" spans="6:6" x14ac:dyDescent="0.25">
      <c r="F16407"/>
    </row>
    <row r="16408" spans="6:6" x14ac:dyDescent="0.25">
      <c r="F16408"/>
    </row>
    <row r="16409" spans="6:6" x14ac:dyDescent="0.25">
      <c r="F16409"/>
    </row>
    <row r="16410" spans="6:6" x14ac:dyDescent="0.25">
      <c r="F16410"/>
    </row>
    <row r="16411" spans="6:6" x14ac:dyDescent="0.25">
      <c r="F16411"/>
    </row>
    <row r="16412" spans="6:6" x14ac:dyDescent="0.25">
      <c r="F16412"/>
    </row>
    <row r="16413" spans="6:6" x14ac:dyDescent="0.25">
      <c r="F16413"/>
    </row>
    <row r="16414" spans="6:6" x14ac:dyDescent="0.25">
      <c r="F16414"/>
    </row>
    <row r="16415" spans="6:6" x14ac:dyDescent="0.25">
      <c r="F16415"/>
    </row>
    <row r="16416" spans="6:6" x14ac:dyDescent="0.25">
      <c r="F16416"/>
    </row>
    <row r="16417" spans="6:6" x14ac:dyDescent="0.25">
      <c r="F16417"/>
    </row>
    <row r="16418" spans="6:6" x14ac:dyDescent="0.25">
      <c r="F16418"/>
    </row>
    <row r="16419" spans="6:6" x14ac:dyDescent="0.25">
      <c r="F16419"/>
    </row>
    <row r="16420" spans="6:6" x14ac:dyDescent="0.25">
      <c r="F16420"/>
    </row>
    <row r="16421" spans="6:6" x14ac:dyDescent="0.25">
      <c r="F16421"/>
    </row>
    <row r="16422" spans="6:6" x14ac:dyDescent="0.25">
      <c r="F16422"/>
    </row>
    <row r="16423" spans="6:6" x14ac:dyDescent="0.25">
      <c r="F16423"/>
    </row>
    <row r="16424" spans="6:6" x14ac:dyDescent="0.25">
      <c r="F16424"/>
    </row>
    <row r="16425" spans="6:6" x14ac:dyDescent="0.25">
      <c r="F16425"/>
    </row>
    <row r="16426" spans="6:6" x14ac:dyDescent="0.25">
      <c r="F16426"/>
    </row>
    <row r="16427" spans="6:6" x14ac:dyDescent="0.25">
      <c r="F16427"/>
    </row>
    <row r="16428" spans="6:6" x14ac:dyDescent="0.25">
      <c r="F16428"/>
    </row>
    <row r="16429" spans="6:6" x14ac:dyDescent="0.25">
      <c r="F16429"/>
    </row>
    <row r="16430" spans="6:6" x14ac:dyDescent="0.25">
      <c r="F16430"/>
    </row>
    <row r="16431" spans="6:6" x14ac:dyDescent="0.25">
      <c r="F16431"/>
    </row>
    <row r="16432" spans="6:6" x14ac:dyDescent="0.25">
      <c r="F16432"/>
    </row>
    <row r="16433" spans="6:6" x14ac:dyDescent="0.25">
      <c r="F16433"/>
    </row>
    <row r="16434" spans="6:6" x14ac:dyDescent="0.25">
      <c r="F16434"/>
    </row>
    <row r="16435" spans="6:6" x14ac:dyDescent="0.25">
      <c r="F16435"/>
    </row>
    <row r="16436" spans="6:6" x14ac:dyDescent="0.25">
      <c r="F16436"/>
    </row>
    <row r="16437" spans="6:6" x14ac:dyDescent="0.25">
      <c r="F16437"/>
    </row>
    <row r="16438" spans="6:6" x14ac:dyDescent="0.25">
      <c r="F16438"/>
    </row>
    <row r="16439" spans="6:6" x14ac:dyDescent="0.25">
      <c r="F16439"/>
    </row>
    <row r="16440" spans="6:6" x14ac:dyDescent="0.25">
      <c r="F16440"/>
    </row>
    <row r="16441" spans="6:6" x14ac:dyDescent="0.25">
      <c r="F16441"/>
    </row>
    <row r="16442" spans="6:6" x14ac:dyDescent="0.25">
      <c r="F16442"/>
    </row>
    <row r="16443" spans="6:6" x14ac:dyDescent="0.25">
      <c r="F16443"/>
    </row>
    <row r="16444" spans="6:6" x14ac:dyDescent="0.25">
      <c r="F16444"/>
    </row>
    <row r="16445" spans="6:6" x14ac:dyDescent="0.25">
      <c r="F16445"/>
    </row>
    <row r="16446" spans="6:6" x14ac:dyDescent="0.25">
      <c r="F16446"/>
    </row>
    <row r="16447" spans="6:6" x14ac:dyDescent="0.25">
      <c r="F16447"/>
    </row>
    <row r="16448" spans="6:6" x14ac:dyDescent="0.25">
      <c r="F16448"/>
    </row>
    <row r="16449" spans="6:6" x14ac:dyDescent="0.25">
      <c r="F16449"/>
    </row>
    <row r="16450" spans="6:6" x14ac:dyDescent="0.25">
      <c r="F16450"/>
    </row>
    <row r="16451" spans="6:6" x14ac:dyDescent="0.25">
      <c r="F16451"/>
    </row>
    <row r="16452" spans="6:6" x14ac:dyDescent="0.25">
      <c r="F16452"/>
    </row>
    <row r="16453" spans="6:6" x14ac:dyDescent="0.25">
      <c r="F16453"/>
    </row>
    <row r="16454" spans="6:6" x14ac:dyDescent="0.25">
      <c r="F16454"/>
    </row>
    <row r="16455" spans="6:6" x14ac:dyDescent="0.25">
      <c r="F16455"/>
    </row>
    <row r="16456" spans="6:6" x14ac:dyDescent="0.25">
      <c r="F16456"/>
    </row>
    <row r="16457" spans="6:6" x14ac:dyDescent="0.25">
      <c r="F16457"/>
    </row>
    <row r="16458" spans="6:6" x14ac:dyDescent="0.25">
      <c r="F16458"/>
    </row>
    <row r="16459" spans="6:6" x14ac:dyDescent="0.25">
      <c r="F16459"/>
    </row>
    <row r="16460" spans="6:6" x14ac:dyDescent="0.25">
      <c r="F16460"/>
    </row>
    <row r="16461" spans="6:6" x14ac:dyDescent="0.25">
      <c r="F16461"/>
    </row>
    <row r="16462" spans="6:6" x14ac:dyDescent="0.25">
      <c r="F16462"/>
    </row>
    <row r="16463" spans="6:6" x14ac:dyDescent="0.25">
      <c r="F16463"/>
    </row>
    <row r="16464" spans="6:6" x14ac:dyDescent="0.25">
      <c r="F16464"/>
    </row>
    <row r="16465" spans="6:6" x14ac:dyDescent="0.25">
      <c r="F16465"/>
    </row>
    <row r="16466" spans="6:6" x14ac:dyDescent="0.25">
      <c r="F16466"/>
    </row>
    <row r="16467" spans="6:6" x14ac:dyDescent="0.25">
      <c r="F16467"/>
    </row>
    <row r="16468" spans="6:6" x14ac:dyDescent="0.25">
      <c r="F16468"/>
    </row>
    <row r="16469" spans="6:6" x14ac:dyDescent="0.25">
      <c r="F16469"/>
    </row>
    <row r="16470" spans="6:6" x14ac:dyDescent="0.25">
      <c r="F16470"/>
    </row>
    <row r="16471" spans="6:6" x14ac:dyDescent="0.25">
      <c r="F16471"/>
    </row>
    <row r="16472" spans="6:6" x14ac:dyDescent="0.25">
      <c r="F16472"/>
    </row>
    <row r="16473" spans="6:6" x14ac:dyDescent="0.25">
      <c r="F16473"/>
    </row>
    <row r="16474" spans="6:6" x14ac:dyDescent="0.25">
      <c r="F16474"/>
    </row>
    <row r="16475" spans="6:6" x14ac:dyDescent="0.25">
      <c r="F16475"/>
    </row>
    <row r="16476" spans="6:6" x14ac:dyDescent="0.25">
      <c r="F16476"/>
    </row>
    <row r="16477" spans="6:6" x14ac:dyDescent="0.25">
      <c r="F16477"/>
    </row>
    <row r="16478" spans="6:6" x14ac:dyDescent="0.25">
      <c r="F16478"/>
    </row>
    <row r="16479" spans="6:6" x14ac:dyDescent="0.25">
      <c r="F16479"/>
    </row>
    <row r="16480" spans="6:6" x14ac:dyDescent="0.25">
      <c r="F16480"/>
    </row>
    <row r="16481" spans="6:6" x14ac:dyDescent="0.25">
      <c r="F16481"/>
    </row>
    <row r="16482" spans="6:6" x14ac:dyDescent="0.25">
      <c r="F16482"/>
    </row>
    <row r="16483" spans="6:6" x14ac:dyDescent="0.25">
      <c r="F16483"/>
    </row>
    <row r="16484" spans="6:6" x14ac:dyDescent="0.25">
      <c r="F16484"/>
    </row>
    <row r="16485" spans="6:6" x14ac:dyDescent="0.25">
      <c r="F16485"/>
    </row>
    <row r="16486" spans="6:6" x14ac:dyDescent="0.25">
      <c r="F16486"/>
    </row>
    <row r="16487" spans="6:6" x14ac:dyDescent="0.25">
      <c r="F16487"/>
    </row>
    <row r="16488" spans="6:6" x14ac:dyDescent="0.25">
      <c r="F16488"/>
    </row>
    <row r="16489" spans="6:6" x14ac:dyDescent="0.25">
      <c r="F16489"/>
    </row>
    <row r="16490" spans="6:6" x14ac:dyDescent="0.25">
      <c r="F16490"/>
    </row>
    <row r="16491" spans="6:6" x14ac:dyDescent="0.25">
      <c r="F16491"/>
    </row>
    <row r="16492" spans="6:6" x14ac:dyDescent="0.25">
      <c r="F16492"/>
    </row>
    <row r="16493" spans="6:6" x14ac:dyDescent="0.25">
      <c r="F16493"/>
    </row>
    <row r="16494" spans="6:6" x14ac:dyDescent="0.25">
      <c r="F16494"/>
    </row>
    <row r="16495" spans="6:6" x14ac:dyDescent="0.25">
      <c r="F16495"/>
    </row>
    <row r="16496" spans="6:6" x14ac:dyDescent="0.25">
      <c r="F16496"/>
    </row>
    <row r="16497" spans="6:6" x14ac:dyDescent="0.25">
      <c r="F16497"/>
    </row>
    <row r="16498" spans="6:6" x14ac:dyDescent="0.25">
      <c r="F16498"/>
    </row>
    <row r="16499" spans="6:6" x14ac:dyDescent="0.25">
      <c r="F16499"/>
    </row>
    <row r="16500" spans="6:6" x14ac:dyDescent="0.25">
      <c r="F16500"/>
    </row>
    <row r="16501" spans="6:6" x14ac:dyDescent="0.25">
      <c r="F16501"/>
    </row>
    <row r="16502" spans="6:6" x14ac:dyDescent="0.25">
      <c r="F16502"/>
    </row>
    <row r="16503" spans="6:6" x14ac:dyDescent="0.25">
      <c r="F16503"/>
    </row>
    <row r="16504" spans="6:6" x14ac:dyDescent="0.25">
      <c r="F16504"/>
    </row>
    <row r="16505" spans="6:6" x14ac:dyDescent="0.25">
      <c r="F16505"/>
    </row>
    <row r="16506" spans="6:6" x14ac:dyDescent="0.25">
      <c r="F16506"/>
    </row>
    <row r="16507" spans="6:6" x14ac:dyDescent="0.25">
      <c r="F16507"/>
    </row>
    <row r="16508" spans="6:6" x14ac:dyDescent="0.25">
      <c r="F16508"/>
    </row>
    <row r="16509" spans="6:6" x14ac:dyDescent="0.25">
      <c r="F16509"/>
    </row>
    <row r="16510" spans="6:6" x14ac:dyDescent="0.25">
      <c r="F16510"/>
    </row>
    <row r="16511" spans="6:6" x14ac:dyDescent="0.25">
      <c r="F16511"/>
    </row>
    <row r="16512" spans="6:6" x14ac:dyDescent="0.25">
      <c r="F16512"/>
    </row>
    <row r="16513" spans="6:6" x14ac:dyDescent="0.25">
      <c r="F16513"/>
    </row>
    <row r="16514" spans="6:6" x14ac:dyDescent="0.25">
      <c r="F16514"/>
    </row>
    <row r="16515" spans="6:6" x14ac:dyDescent="0.25">
      <c r="F16515"/>
    </row>
    <row r="16516" spans="6:6" x14ac:dyDescent="0.25">
      <c r="F16516"/>
    </row>
    <row r="16517" spans="6:6" x14ac:dyDescent="0.25">
      <c r="F16517"/>
    </row>
    <row r="16518" spans="6:6" x14ac:dyDescent="0.25">
      <c r="F16518"/>
    </row>
    <row r="16519" spans="6:6" x14ac:dyDescent="0.25">
      <c r="F16519"/>
    </row>
    <row r="16520" spans="6:6" x14ac:dyDescent="0.25">
      <c r="F16520"/>
    </row>
    <row r="16521" spans="6:6" x14ac:dyDescent="0.25">
      <c r="F16521"/>
    </row>
    <row r="16522" spans="6:6" x14ac:dyDescent="0.25">
      <c r="F16522"/>
    </row>
    <row r="16523" spans="6:6" x14ac:dyDescent="0.25">
      <c r="F16523"/>
    </row>
    <row r="16524" spans="6:6" x14ac:dyDescent="0.25">
      <c r="F16524"/>
    </row>
    <row r="16525" spans="6:6" x14ac:dyDescent="0.25">
      <c r="F16525"/>
    </row>
    <row r="16526" spans="6:6" x14ac:dyDescent="0.25">
      <c r="F16526"/>
    </row>
    <row r="16527" spans="6:6" x14ac:dyDescent="0.25">
      <c r="F16527"/>
    </row>
    <row r="16528" spans="6:6" x14ac:dyDescent="0.25">
      <c r="F16528"/>
    </row>
    <row r="16529" spans="6:6" x14ac:dyDescent="0.25">
      <c r="F16529"/>
    </row>
    <row r="16530" spans="6:6" x14ac:dyDescent="0.25">
      <c r="F16530"/>
    </row>
    <row r="16531" spans="6:6" x14ac:dyDescent="0.25">
      <c r="F16531"/>
    </row>
    <row r="16532" spans="6:6" x14ac:dyDescent="0.25">
      <c r="F16532"/>
    </row>
    <row r="16533" spans="6:6" x14ac:dyDescent="0.25">
      <c r="F16533"/>
    </row>
    <row r="16534" spans="6:6" x14ac:dyDescent="0.25">
      <c r="F16534"/>
    </row>
    <row r="16535" spans="6:6" x14ac:dyDescent="0.25">
      <c r="F16535"/>
    </row>
    <row r="16536" spans="6:6" x14ac:dyDescent="0.25">
      <c r="F16536"/>
    </row>
    <row r="16537" spans="6:6" x14ac:dyDescent="0.25">
      <c r="F16537"/>
    </row>
    <row r="16538" spans="6:6" x14ac:dyDescent="0.25">
      <c r="F16538"/>
    </row>
    <row r="16539" spans="6:6" x14ac:dyDescent="0.25">
      <c r="F16539"/>
    </row>
    <row r="16540" spans="6:6" x14ac:dyDescent="0.25">
      <c r="F16540"/>
    </row>
    <row r="16541" spans="6:6" x14ac:dyDescent="0.25">
      <c r="F16541"/>
    </row>
    <row r="16542" spans="6:6" x14ac:dyDescent="0.25">
      <c r="F16542"/>
    </row>
    <row r="16543" spans="6:6" x14ac:dyDescent="0.25">
      <c r="F16543"/>
    </row>
    <row r="16544" spans="6:6" x14ac:dyDescent="0.25">
      <c r="F16544"/>
    </row>
    <row r="16545" spans="6:6" x14ac:dyDescent="0.25">
      <c r="F16545"/>
    </row>
    <row r="16546" spans="6:6" x14ac:dyDescent="0.25">
      <c r="F16546"/>
    </row>
    <row r="16547" spans="6:6" x14ac:dyDescent="0.25">
      <c r="F16547"/>
    </row>
    <row r="16548" spans="6:6" x14ac:dyDescent="0.25">
      <c r="F16548"/>
    </row>
    <row r="16549" spans="6:6" x14ac:dyDescent="0.25">
      <c r="F16549"/>
    </row>
    <row r="16550" spans="6:6" x14ac:dyDescent="0.25">
      <c r="F16550"/>
    </row>
    <row r="16551" spans="6:6" x14ac:dyDescent="0.25">
      <c r="F16551"/>
    </row>
    <row r="16552" spans="6:6" x14ac:dyDescent="0.25">
      <c r="F16552"/>
    </row>
    <row r="16553" spans="6:6" x14ac:dyDescent="0.25">
      <c r="F16553"/>
    </row>
    <row r="16554" spans="6:6" x14ac:dyDescent="0.25">
      <c r="F16554"/>
    </row>
    <row r="16555" spans="6:6" x14ac:dyDescent="0.25">
      <c r="F16555"/>
    </row>
    <row r="16556" spans="6:6" x14ac:dyDescent="0.25">
      <c r="F16556"/>
    </row>
    <row r="16557" spans="6:6" x14ac:dyDescent="0.25">
      <c r="F16557"/>
    </row>
    <row r="16558" spans="6:6" x14ac:dyDescent="0.25">
      <c r="F16558"/>
    </row>
    <row r="16559" spans="6:6" x14ac:dyDescent="0.25">
      <c r="F16559"/>
    </row>
    <row r="16560" spans="6:6" x14ac:dyDescent="0.25">
      <c r="F16560"/>
    </row>
    <row r="16561" spans="6:6" x14ac:dyDescent="0.25">
      <c r="F16561"/>
    </row>
    <row r="16562" spans="6:6" x14ac:dyDescent="0.25">
      <c r="F16562"/>
    </row>
    <row r="16563" spans="6:6" x14ac:dyDescent="0.25">
      <c r="F16563"/>
    </row>
    <row r="16564" spans="6:6" x14ac:dyDescent="0.25">
      <c r="F16564"/>
    </row>
    <row r="16565" spans="6:6" x14ac:dyDescent="0.25">
      <c r="F16565"/>
    </row>
    <row r="16566" spans="6:6" x14ac:dyDescent="0.25">
      <c r="F16566"/>
    </row>
    <row r="16567" spans="6:6" x14ac:dyDescent="0.25">
      <c r="F16567"/>
    </row>
    <row r="16568" spans="6:6" x14ac:dyDescent="0.25">
      <c r="F16568"/>
    </row>
    <row r="16569" spans="6:6" x14ac:dyDescent="0.25">
      <c r="F16569"/>
    </row>
    <row r="16570" spans="6:6" x14ac:dyDescent="0.25">
      <c r="F16570"/>
    </row>
    <row r="16571" spans="6:6" x14ac:dyDescent="0.25">
      <c r="F16571"/>
    </row>
    <row r="16572" spans="6:6" x14ac:dyDescent="0.25">
      <c r="F16572"/>
    </row>
    <row r="16573" spans="6:6" x14ac:dyDescent="0.25">
      <c r="F16573"/>
    </row>
    <row r="16574" spans="6:6" x14ac:dyDescent="0.25">
      <c r="F16574"/>
    </row>
    <row r="16575" spans="6:6" x14ac:dyDescent="0.25">
      <c r="F16575"/>
    </row>
    <row r="16576" spans="6:6" x14ac:dyDescent="0.25">
      <c r="F16576"/>
    </row>
    <row r="16577" spans="6:6" x14ac:dyDescent="0.25">
      <c r="F16577"/>
    </row>
    <row r="16578" spans="6:6" x14ac:dyDescent="0.25">
      <c r="F16578"/>
    </row>
    <row r="16579" spans="6:6" x14ac:dyDescent="0.25">
      <c r="F16579"/>
    </row>
    <row r="16580" spans="6:6" x14ac:dyDescent="0.25">
      <c r="F16580"/>
    </row>
    <row r="16581" spans="6:6" x14ac:dyDescent="0.25">
      <c r="F16581"/>
    </row>
    <row r="16582" spans="6:6" x14ac:dyDescent="0.25">
      <c r="F16582"/>
    </row>
    <row r="16583" spans="6:6" x14ac:dyDescent="0.25">
      <c r="F16583"/>
    </row>
    <row r="16584" spans="6:6" x14ac:dyDescent="0.25">
      <c r="F16584"/>
    </row>
    <row r="16585" spans="6:6" x14ac:dyDescent="0.25">
      <c r="F16585"/>
    </row>
    <row r="16586" spans="6:6" x14ac:dyDescent="0.25">
      <c r="F16586"/>
    </row>
    <row r="16587" spans="6:6" x14ac:dyDescent="0.25">
      <c r="F16587"/>
    </row>
    <row r="16588" spans="6:6" x14ac:dyDescent="0.25">
      <c r="F16588"/>
    </row>
    <row r="16589" spans="6:6" x14ac:dyDescent="0.25">
      <c r="F16589"/>
    </row>
    <row r="16590" spans="6:6" x14ac:dyDescent="0.25">
      <c r="F16590"/>
    </row>
    <row r="16591" spans="6:6" x14ac:dyDescent="0.25">
      <c r="F16591"/>
    </row>
    <row r="16592" spans="6:6" x14ac:dyDescent="0.25">
      <c r="F16592"/>
    </row>
    <row r="16593" spans="6:6" x14ac:dyDescent="0.25">
      <c r="F16593"/>
    </row>
    <row r="16594" spans="6:6" x14ac:dyDescent="0.25">
      <c r="F16594"/>
    </row>
    <row r="16595" spans="6:6" x14ac:dyDescent="0.25">
      <c r="F16595"/>
    </row>
    <row r="16596" spans="6:6" x14ac:dyDescent="0.25">
      <c r="F16596"/>
    </row>
    <row r="16597" spans="6:6" x14ac:dyDescent="0.25">
      <c r="F16597"/>
    </row>
    <row r="16598" spans="6:6" x14ac:dyDescent="0.25">
      <c r="F16598"/>
    </row>
    <row r="16599" spans="6:6" x14ac:dyDescent="0.25">
      <c r="F16599"/>
    </row>
    <row r="16600" spans="6:6" x14ac:dyDescent="0.25">
      <c r="F16600"/>
    </row>
    <row r="16601" spans="6:6" x14ac:dyDescent="0.25">
      <c r="F16601"/>
    </row>
    <row r="16602" spans="6:6" x14ac:dyDescent="0.25">
      <c r="F16602"/>
    </row>
    <row r="16603" spans="6:6" x14ac:dyDescent="0.25">
      <c r="F16603"/>
    </row>
    <row r="16604" spans="6:6" x14ac:dyDescent="0.25">
      <c r="F16604"/>
    </row>
    <row r="16605" spans="6:6" x14ac:dyDescent="0.25">
      <c r="F16605"/>
    </row>
    <row r="16606" spans="6:6" x14ac:dyDescent="0.25">
      <c r="F16606"/>
    </row>
    <row r="16607" spans="6:6" x14ac:dyDescent="0.25">
      <c r="F16607"/>
    </row>
    <row r="16608" spans="6:6" x14ac:dyDescent="0.25">
      <c r="F16608"/>
    </row>
    <row r="16609" spans="6:6" x14ac:dyDescent="0.25">
      <c r="F16609"/>
    </row>
    <row r="16610" spans="6:6" x14ac:dyDescent="0.25">
      <c r="F16610"/>
    </row>
    <row r="16611" spans="6:6" x14ac:dyDescent="0.25">
      <c r="F16611"/>
    </row>
    <row r="16612" spans="6:6" x14ac:dyDescent="0.25">
      <c r="F16612"/>
    </row>
    <row r="16613" spans="6:6" x14ac:dyDescent="0.25">
      <c r="F16613"/>
    </row>
    <row r="16614" spans="6:6" x14ac:dyDescent="0.25">
      <c r="F16614"/>
    </row>
    <row r="16615" spans="6:6" x14ac:dyDescent="0.25">
      <c r="F16615"/>
    </row>
    <row r="16616" spans="6:6" x14ac:dyDescent="0.25">
      <c r="F16616"/>
    </row>
    <row r="16617" spans="6:6" x14ac:dyDescent="0.25">
      <c r="F16617"/>
    </row>
    <row r="16618" spans="6:6" x14ac:dyDescent="0.25">
      <c r="F16618"/>
    </row>
    <row r="16619" spans="6:6" x14ac:dyDescent="0.25">
      <c r="F16619"/>
    </row>
    <row r="16620" spans="6:6" x14ac:dyDescent="0.25">
      <c r="F16620"/>
    </row>
    <row r="16621" spans="6:6" x14ac:dyDescent="0.25">
      <c r="F16621"/>
    </row>
    <row r="16622" spans="6:6" x14ac:dyDescent="0.25">
      <c r="F16622"/>
    </row>
    <row r="16623" spans="6:6" x14ac:dyDescent="0.25">
      <c r="F16623"/>
    </row>
    <row r="16624" spans="6:6" x14ac:dyDescent="0.25">
      <c r="F16624"/>
    </row>
    <row r="16625" spans="6:6" x14ac:dyDescent="0.25">
      <c r="F16625"/>
    </row>
    <row r="16626" spans="6:6" x14ac:dyDescent="0.25">
      <c r="F16626"/>
    </row>
    <row r="16627" spans="6:6" x14ac:dyDescent="0.25">
      <c r="F16627"/>
    </row>
    <row r="16628" spans="6:6" x14ac:dyDescent="0.25">
      <c r="F16628"/>
    </row>
    <row r="16629" spans="6:6" x14ac:dyDescent="0.25">
      <c r="F16629"/>
    </row>
    <row r="16630" spans="6:6" x14ac:dyDescent="0.25">
      <c r="F16630"/>
    </row>
    <row r="16631" spans="6:6" x14ac:dyDescent="0.25">
      <c r="F16631"/>
    </row>
    <row r="16632" spans="6:6" x14ac:dyDescent="0.25">
      <c r="F16632"/>
    </row>
    <row r="16633" spans="6:6" x14ac:dyDescent="0.25">
      <c r="F16633"/>
    </row>
    <row r="16634" spans="6:6" x14ac:dyDescent="0.25">
      <c r="F16634"/>
    </row>
    <row r="16635" spans="6:6" x14ac:dyDescent="0.25">
      <c r="F16635"/>
    </row>
    <row r="16636" spans="6:6" x14ac:dyDescent="0.25">
      <c r="F16636"/>
    </row>
    <row r="16637" spans="6:6" x14ac:dyDescent="0.25">
      <c r="F16637"/>
    </row>
    <row r="16638" spans="6:6" x14ac:dyDescent="0.25">
      <c r="F16638"/>
    </row>
    <row r="16639" spans="6:6" x14ac:dyDescent="0.25">
      <c r="F16639"/>
    </row>
    <row r="16640" spans="6:6" x14ac:dyDescent="0.25">
      <c r="F16640"/>
    </row>
    <row r="16641" spans="6:6" x14ac:dyDescent="0.25">
      <c r="F16641"/>
    </row>
    <row r="16642" spans="6:6" x14ac:dyDescent="0.25">
      <c r="F16642"/>
    </row>
    <row r="16643" spans="6:6" x14ac:dyDescent="0.25">
      <c r="F16643"/>
    </row>
    <row r="16644" spans="6:6" x14ac:dyDescent="0.25">
      <c r="F16644"/>
    </row>
    <row r="16645" spans="6:6" x14ac:dyDescent="0.25">
      <c r="F16645"/>
    </row>
    <row r="16646" spans="6:6" x14ac:dyDescent="0.25">
      <c r="F16646"/>
    </row>
    <row r="16647" spans="6:6" x14ac:dyDescent="0.25">
      <c r="F16647"/>
    </row>
    <row r="16648" spans="6:6" x14ac:dyDescent="0.25">
      <c r="F16648"/>
    </row>
    <row r="16649" spans="6:6" x14ac:dyDescent="0.25">
      <c r="F16649"/>
    </row>
    <row r="16650" spans="6:6" x14ac:dyDescent="0.25">
      <c r="F16650"/>
    </row>
    <row r="16651" spans="6:6" x14ac:dyDescent="0.25">
      <c r="F16651"/>
    </row>
    <row r="16652" spans="6:6" x14ac:dyDescent="0.25">
      <c r="F16652"/>
    </row>
    <row r="16653" spans="6:6" x14ac:dyDescent="0.25">
      <c r="F16653"/>
    </row>
    <row r="16654" spans="6:6" x14ac:dyDescent="0.25">
      <c r="F16654"/>
    </row>
    <row r="16655" spans="6:6" x14ac:dyDescent="0.25">
      <c r="F16655"/>
    </row>
    <row r="16656" spans="6:6" x14ac:dyDescent="0.25">
      <c r="F16656"/>
    </row>
    <row r="16657" spans="6:6" x14ac:dyDescent="0.25">
      <c r="F16657"/>
    </row>
    <row r="16658" spans="6:6" x14ac:dyDescent="0.25">
      <c r="F16658"/>
    </row>
    <row r="16659" spans="6:6" x14ac:dyDescent="0.25">
      <c r="F16659"/>
    </row>
    <row r="16660" spans="6:6" x14ac:dyDescent="0.25">
      <c r="F16660"/>
    </row>
    <row r="16661" spans="6:6" x14ac:dyDescent="0.25">
      <c r="F16661"/>
    </row>
    <row r="16662" spans="6:6" x14ac:dyDescent="0.25">
      <c r="F16662"/>
    </row>
    <row r="16663" spans="6:6" x14ac:dyDescent="0.25">
      <c r="F16663"/>
    </row>
    <row r="16664" spans="6:6" x14ac:dyDescent="0.25">
      <c r="F16664"/>
    </row>
    <row r="16665" spans="6:6" x14ac:dyDescent="0.25">
      <c r="F16665"/>
    </row>
    <row r="16666" spans="6:6" x14ac:dyDescent="0.25">
      <c r="F16666"/>
    </row>
    <row r="16667" spans="6:6" x14ac:dyDescent="0.25">
      <c r="F16667"/>
    </row>
    <row r="16668" spans="6:6" x14ac:dyDescent="0.25">
      <c r="F16668"/>
    </row>
    <row r="16669" spans="6:6" x14ac:dyDescent="0.25">
      <c r="F16669"/>
    </row>
    <row r="16670" spans="6:6" x14ac:dyDescent="0.25">
      <c r="F16670"/>
    </row>
    <row r="16671" spans="6:6" x14ac:dyDescent="0.25">
      <c r="F16671"/>
    </row>
    <row r="16672" spans="6:6" x14ac:dyDescent="0.25">
      <c r="F16672"/>
    </row>
    <row r="16673" spans="6:6" x14ac:dyDescent="0.25">
      <c r="F16673"/>
    </row>
    <row r="16674" spans="6:6" x14ac:dyDescent="0.25">
      <c r="F16674"/>
    </row>
    <row r="16675" spans="6:6" x14ac:dyDescent="0.25">
      <c r="F16675"/>
    </row>
    <row r="16676" spans="6:6" x14ac:dyDescent="0.25">
      <c r="F16676"/>
    </row>
    <row r="16677" spans="6:6" x14ac:dyDescent="0.25">
      <c r="F16677"/>
    </row>
    <row r="16678" spans="6:6" x14ac:dyDescent="0.25">
      <c r="F16678"/>
    </row>
    <row r="16679" spans="6:6" x14ac:dyDescent="0.25">
      <c r="F16679"/>
    </row>
    <row r="16680" spans="6:6" x14ac:dyDescent="0.25">
      <c r="F16680"/>
    </row>
    <row r="16681" spans="6:6" x14ac:dyDescent="0.25">
      <c r="F16681"/>
    </row>
    <row r="16682" spans="6:6" x14ac:dyDescent="0.25">
      <c r="F16682"/>
    </row>
    <row r="16683" spans="6:6" x14ac:dyDescent="0.25">
      <c r="F16683"/>
    </row>
    <row r="16684" spans="6:6" x14ac:dyDescent="0.25">
      <c r="F16684"/>
    </row>
    <row r="16685" spans="6:6" x14ac:dyDescent="0.25">
      <c r="F16685"/>
    </row>
    <row r="16686" spans="6:6" x14ac:dyDescent="0.25">
      <c r="F16686"/>
    </row>
    <row r="16687" spans="6:6" x14ac:dyDescent="0.25">
      <c r="F16687"/>
    </row>
    <row r="16688" spans="6:6" x14ac:dyDescent="0.25">
      <c r="F16688"/>
    </row>
    <row r="16689" spans="6:6" x14ac:dyDescent="0.25">
      <c r="F16689"/>
    </row>
    <row r="16690" spans="6:6" x14ac:dyDescent="0.25">
      <c r="F16690"/>
    </row>
    <row r="16691" spans="6:6" x14ac:dyDescent="0.25">
      <c r="F16691"/>
    </row>
    <row r="16692" spans="6:6" x14ac:dyDescent="0.25">
      <c r="F16692"/>
    </row>
    <row r="16693" spans="6:6" x14ac:dyDescent="0.25">
      <c r="F16693"/>
    </row>
    <row r="16694" spans="6:6" x14ac:dyDescent="0.25">
      <c r="F16694"/>
    </row>
    <row r="16695" spans="6:6" x14ac:dyDescent="0.25">
      <c r="F16695"/>
    </row>
    <row r="16696" spans="6:6" x14ac:dyDescent="0.25">
      <c r="F16696"/>
    </row>
    <row r="16697" spans="6:6" x14ac:dyDescent="0.25">
      <c r="F16697"/>
    </row>
    <row r="16698" spans="6:6" x14ac:dyDescent="0.25">
      <c r="F16698"/>
    </row>
    <row r="16699" spans="6:6" x14ac:dyDescent="0.25">
      <c r="F16699"/>
    </row>
    <row r="16700" spans="6:6" x14ac:dyDescent="0.25">
      <c r="F16700"/>
    </row>
    <row r="16701" spans="6:6" x14ac:dyDescent="0.25">
      <c r="F16701"/>
    </row>
    <row r="16702" spans="6:6" x14ac:dyDescent="0.25">
      <c r="F16702"/>
    </row>
    <row r="16703" spans="6:6" x14ac:dyDescent="0.25">
      <c r="F16703"/>
    </row>
    <row r="16704" spans="6:6" x14ac:dyDescent="0.25">
      <c r="F16704"/>
    </row>
    <row r="16705" spans="6:6" x14ac:dyDescent="0.25">
      <c r="F16705"/>
    </row>
    <row r="16706" spans="6:6" x14ac:dyDescent="0.25">
      <c r="F16706"/>
    </row>
    <row r="16707" spans="6:6" x14ac:dyDescent="0.25">
      <c r="F16707"/>
    </row>
    <row r="16708" spans="6:6" x14ac:dyDescent="0.25">
      <c r="F16708"/>
    </row>
    <row r="16709" spans="6:6" x14ac:dyDescent="0.25">
      <c r="F16709"/>
    </row>
    <row r="16710" spans="6:6" x14ac:dyDescent="0.25">
      <c r="F16710"/>
    </row>
    <row r="16711" spans="6:6" x14ac:dyDescent="0.25">
      <c r="F16711"/>
    </row>
    <row r="16712" spans="6:6" x14ac:dyDescent="0.25">
      <c r="F16712"/>
    </row>
    <row r="16713" spans="6:6" x14ac:dyDescent="0.25">
      <c r="F16713"/>
    </row>
    <row r="16714" spans="6:6" x14ac:dyDescent="0.25">
      <c r="F16714"/>
    </row>
    <row r="16715" spans="6:6" x14ac:dyDescent="0.25">
      <c r="F16715"/>
    </row>
    <row r="16716" spans="6:6" x14ac:dyDescent="0.25">
      <c r="F16716"/>
    </row>
    <row r="16717" spans="6:6" x14ac:dyDescent="0.25">
      <c r="F16717"/>
    </row>
    <row r="16718" spans="6:6" x14ac:dyDescent="0.25">
      <c r="F16718"/>
    </row>
    <row r="16719" spans="6:6" x14ac:dyDescent="0.25">
      <c r="F16719"/>
    </row>
    <row r="16720" spans="6:6" x14ac:dyDescent="0.25">
      <c r="F16720"/>
    </row>
    <row r="16721" spans="6:6" x14ac:dyDescent="0.25">
      <c r="F16721"/>
    </row>
    <row r="16722" spans="6:6" x14ac:dyDescent="0.25">
      <c r="F16722"/>
    </row>
    <row r="16723" spans="6:6" x14ac:dyDescent="0.25">
      <c r="F16723"/>
    </row>
    <row r="16724" spans="6:6" x14ac:dyDescent="0.25">
      <c r="F16724"/>
    </row>
    <row r="16725" spans="6:6" x14ac:dyDescent="0.25">
      <c r="F16725"/>
    </row>
    <row r="16726" spans="6:6" x14ac:dyDescent="0.25">
      <c r="F16726"/>
    </row>
    <row r="16727" spans="6:6" x14ac:dyDescent="0.25">
      <c r="F16727"/>
    </row>
    <row r="16728" spans="6:6" x14ac:dyDescent="0.25">
      <c r="F16728"/>
    </row>
    <row r="16729" spans="6:6" x14ac:dyDescent="0.25">
      <c r="F16729"/>
    </row>
    <row r="16730" spans="6:6" x14ac:dyDescent="0.25">
      <c r="F16730"/>
    </row>
    <row r="16731" spans="6:6" x14ac:dyDescent="0.25">
      <c r="F16731"/>
    </row>
    <row r="16732" spans="6:6" x14ac:dyDescent="0.25">
      <c r="F16732"/>
    </row>
    <row r="16733" spans="6:6" x14ac:dyDescent="0.25">
      <c r="F16733"/>
    </row>
    <row r="16734" spans="6:6" x14ac:dyDescent="0.25">
      <c r="F16734"/>
    </row>
    <row r="16735" spans="6:6" x14ac:dyDescent="0.25">
      <c r="F16735"/>
    </row>
    <row r="16736" spans="6:6" x14ac:dyDescent="0.25">
      <c r="F16736"/>
    </row>
    <row r="16737" spans="6:6" x14ac:dyDescent="0.25">
      <c r="F16737"/>
    </row>
    <row r="16738" spans="6:6" x14ac:dyDescent="0.25">
      <c r="F16738"/>
    </row>
    <row r="16739" spans="6:6" x14ac:dyDescent="0.25">
      <c r="F16739"/>
    </row>
    <row r="16740" spans="6:6" x14ac:dyDescent="0.25">
      <c r="F16740"/>
    </row>
    <row r="16741" spans="6:6" x14ac:dyDescent="0.25">
      <c r="F16741"/>
    </row>
    <row r="16742" spans="6:6" x14ac:dyDescent="0.25">
      <c r="F16742"/>
    </row>
    <row r="16743" spans="6:6" x14ac:dyDescent="0.25">
      <c r="F16743"/>
    </row>
    <row r="16744" spans="6:6" x14ac:dyDescent="0.25">
      <c r="F16744"/>
    </row>
    <row r="16745" spans="6:6" x14ac:dyDescent="0.25">
      <c r="F16745"/>
    </row>
    <row r="16746" spans="6:6" x14ac:dyDescent="0.25">
      <c r="F16746"/>
    </row>
    <row r="16747" spans="6:6" x14ac:dyDescent="0.25">
      <c r="F16747"/>
    </row>
    <row r="16748" spans="6:6" x14ac:dyDescent="0.25">
      <c r="F16748"/>
    </row>
    <row r="16749" spans="6:6" x14ac:dyDescent="0.25">
      <c r="F16749"/>
    </row>
    <row r="16750" spans="6:6" x14ac:dyDescent="0.25">
      <c r="F16750"/>
    </row>
    <row r="16751" spans="6:6" x14ac:dyDescent="0.25">
      <c r="F16751"/>
    </row>
    <row r="16752" spans="6:6" x14ac:dyDescent="0.25">
      <c r="F16752"/>
    </row>
    <row r="16753" spans="6:6" x14ac:dyDescent="0.25">
      <c r="F16753"/>
    </row>
    <row r="16754" spans="6:6" x14ac:dyDescent="0.25">
      <c r="F16754"/>
    </row>
    <row r="16755" spans="6:6" x14ac:dyDescent="0.25">
      <c r="F16755"/>
    </row>
    <row r="16756" spans="6:6" x14ac:dyDescent="0.25">
      <c r="F16756"/>
    </row>
    <row r="16757" spans="6:6" x14ac:dyDescent="0.25">
      <c r="F16757"/>
    </row>
    <row r="16758" spans="6:6" x14ac:dyDescent="0.25">
      <c r="F16758"/>
    </row>
    <row r="16759" spans="6:6" x14ac:dyDescent="0.25">
      <c r="F16759"/>
    </row>
    <row r="16760" spans="6:6" x14ac:dyDescent="0.25">
      <c r="F16760"/>
    </row>
    <row r="16761" spans="6:6" x14ac:dyDescent="0.25">
      <c r="F16761"/>
    </row>
    <row r="16762" spans="6:6" x14ac:dyDescent="0.25">
      <c r="F16762"/>
    </row>
    <row r="16763" spans="6:6" x14ac:dyDescent="0.25">
      <c r="F16763"/>
    </row>
    <row r="16764" spans="6:6" x14ac:dyDescent="0.25">
      <c r="F16764"/>
    </row>
    <row r="16765" spans="6:6" x14ac:dyDescent="0.25">
      <c r="F16765"/>
    </row>
    <row r="16766" spans="6:6" x14ac:dyDescent="0.25">
      <c r="F16766"/>
    </row>
    <row r="16767" spans="6:6" x14ac:dyDescent="0.25">
      <c r="F16767"/>
    </row>
    <row r="16768" spans="6:6" x14ac:dyDescent="0.25">
      <c r="F16768"/>
    </row>
    <row r="16769" spans="6:6" x14ac:dyDescent="0.25">
      <c r="F16769"/>
    </row>
    <row r="16770" spans="6:6" x14ac:dyDescent="0.25">
      <c r="F16770"/>
    </row>
    <row r="16771" spans="6:6" x14ac:dyDescent="0.25">
      <c r="F16771"/>
    </row>
    <row r="16772" spans="6:6" x14ac:dyDescent="0.25">
      <c r="F16772"/>
    </row>
    <row r="16773" spans="6:6" x14ac:dyDescent="0.25">
      <c r="F16773"/>
    </row>
    <row r="16774" spans="6:6" x14ac:dyDescent="0.25">
      <c r="F16774"/>
    </row>
    <row r="16775" spans="6:6" x14ac:dyDescent="0.25">
      <c r="F16775"/>
    </row>
    <row r="16776" spans="6:6" x14ac:dyDescent="0.25">
      <c r="F16776"/>
    </row>
    <row r="16777" spans="6:6" x14ac:dyDescent="0.25">
      <c r="F16777"/>
    </row>
    <row r="16778" spans="6:6" x14ac:dyDescent="0.25">
      <c r="F16778"/>
    </row>
    <row r="16779" spans="6:6" x14ac:dyDescent="0.25">
      <c r="F16779"/>
    </row>
    <row r="16780" spans="6:6" x14ac:dyDescent="0.25">
      <c r="F16780"/>
    </row>
    <row r="16781" spans="6:6" x14ac:dyDescent="0.25">
      <c r="F16781"/>
    </row>
    <row r="16782" spans="6:6" x14ac:dyDescent="0.25">
      <c r="F16782"/>
    </row>
    <row r="16783" spans="6:6" x14ac:dyDescent="0.25">
      <c r="F16783"/>
    </row>
    <row r="16784" spans="6:6" x14ac:dyDescent="0.25">
      <c r="F16784"/>
    </row>
    <row r="16785" spans="6:6" x14ac:dyDescent="0.25">
      <c r="F16785"/>
    </row>
    <row r="16786" spans="6:6" x14ac:dyDescent="0.25">
      <c r="F16786"/>
    </row>
    <row r="16787" spans="6:6" x14ac:dyDescent="0.25">
      <c r="F16787"/>
    </row>
    <row r="16788" spans="6:6" x14ac:dyDescent="0.25">
      <c r="F16788"/>
    </row>
    <row r="16789" spans="6:6" x14ac:dyDescent="0.25">
      <c r="F16789"/>
    </row>
    <row r="16790" spans="6:6" x14ac:dyDescent="0.25">
      <c r="F16790"/>
    </row>
    <row r="16791" spans="6:6" x14ac:dyDescent="0.25">
      <c r="F16791"/>
    </row>
    <row r="16792" spans="6:6" x14ac:dyDescent="0.25">
      <c r="F16792"/>
    </row>
    <row r="16793" spans="6:6" x14ac:dyDescent="0.25">
      <c r="F16793"/>
    </row>
    <row r="16794" spans="6:6" x14ac:dyDescent="0.25">
      <c r="F16794"/>
    </row>
    <row r="16795" spans="6:6" x14ac:dyDescent="0.25">
      <c r="F16795"/>
    </row>
    <row r="16796" spans="6:6" x14ac:dyDescent="0.25">
      <c r="F16796"/>
    </row>
    <row r="16797" spans="6:6" x14ac:dyDescent="0.25">
      <c r="F16797"/>
    </row>
    <row r="16798" spans="6:6" x14ac:dyDescent="0.25">
      <c r="F16798"/>
    </row>
    <row r="16799" spans="6:6" x14ac:dyDescent="0.25">
      <c r="F16799"/>
    </row>
    <row r="16800" spans="6:6" x14ac:dyDescent="0.25">
      <c r="F16800"/>
    </row>
    <row r="16801" spans="6:6" x14ac:dyDescent="0.25">
      <c r="F16801"/>
    </row>
    <row r="16802" spans="6:6" x14ac:dyDescent="0.25">
      <c r="F16802"/>
    </row>
    <row r="16803" spans="6:6" x14ac:dyDescent="0.25">
      <c r="F16803"/>
    </row>
    <row r="16804" spans="6:6" x14ac:dyDescent="0.25">
      <c r="F16804"/>
    </row>
    <row r="16805" spans="6:6" x14ac:dyDescent="0.25">
      <c r="F16805"/>
    </row>
    <row r="16806" spans="6:6" x14ac:dyDescent="0.25">
      <c r="F16806"/>
    </row>
    <row r="16807" spans="6:6" x14ac:dyDescent="0.25">
      <c r="F16807"/>
    </row>
    <row r="16808" spans="6:6" x14ac:dyDescent="0.25">
      <c r="F16808"/>
    </row>
    <row r="16809" spans="6:6" x14ac:dyDescent="0.25">
      <c r="F16809"/>
    </row>
    <row r="16810" spans="6:6" x14ac:dyDescent="0.25">
      <c r="F16810"/>
    </row>
    <row r="16811" spans="6:6" x14ac:dyDescent="0.25">
      <c r="F16811"/>
    </row>
    <row r="16812" spans="6:6" x14ac:dyDescent="0.25">
      <c r="F16812"/>
    </row>
    <row r="16813" spans="6:6" x14ac:dyDescent="0.25">
      <c r="F16813"/>
    </row>
    <row r="16814" spans="6:6" x14ac:dyDescent="0.25">
      <c r="F16814"/>
    </row>
    <row r="16815" spans="6:6" x14ac:dyDescent="0.25">
      <c r="F16815"/>
    </row>
    <row r="16816" spans="6:6" x14ac:dyDescent="0.25">
      <c r="F16816"/>
    </row>
    <row r="16817" spans="6:6" x14ac:dyDescent="0.25">
      <c r="F16817"/>
    </row>
    <row r="16818" spans="6:6" x14ac:dyDescent="0.25">
      <c r="F16818"/>
    </row>
    <row r="16819" spans="6:6" x14ac:dyDescent="0.25">
      <c r="F16819"/>
    </row>
    <row r="16820" spans="6:6" x14ac:dyDescent="0.25">
      <c r="F16820"/>
    </row>
    <row r="16821" spans="6:6" x14ac:dyDescent="0.25">
      <c r="F16821"/>
    </row>
    <row r="16822" spans="6:6" x14ac:dyDescent="0.25">
      <c r="F16822"/>
    </row>
    <row r="16823" spans="6:6" x14ac:dyDescent="0.25">
      <c r="F16823"/>
    </row>
    <row r="16824" spans="6:6" x14ac:dyDescent="0.25">
      <c r="F16824"/>
    </row>
    <row r="16825" spans="6:6" x14ac:dyDescent="0.25">
      <c r="F16825"/>
    </row>
    <row r="16826" spans="6:6" x14ac:dyDescent="0.25">
      <c r="F16826"/>
    </row>
    <row r="16827" spans="6:6" x14ac:dyDescent="0.25">
      <c r="F16827"/>
    </row>
    <row r="16828" spans="6:6" x14ac:dyDescent="0.25">
      <c r="F16828"/>
    </row>
    <row r="16829" spans="6:6" x14ac:dyDescent="0.25">
      <c r="F16829"/>
    </row>
    <row r="16830" spans="6:6" x14ac:dyDescent="0.25">
      <c r="F16830"/>
    </row>
    <row r="16831" spans="6:6" x14ac:dyDescent="0.25">
      <c r="F16831"/>
    </row>
    <row r="16832" spans="6:6" x14ac:dyDescent="0.25">
      <c r="F16832"/>
    </row>
    <row r="16833" spans="6:6" x14ac:dyDescent="0.25">
      <c r="F16833"/>
    </row>
    <row r="16834" spans="6:6" x14ac:dyDescent="0.25">
      <c r="F16834"/>
    </row>
    <row r="16835" spans="6:6" x14ac:dyDescent="0.25">
      <c r="F16835"/>
    </row>
    <row r="16836" spans="6:6" x14ac:dyDescent="0.25">
      <c r="F16836"/>
    </row>
    <row r="16837" spans="6:6" x14ac:dyDescent="0.25">
      <c r="F16837"/>
    </row>
    <row r="16838" spans="6:6" x14ac:dyDescent="0.25">
      <c r="F16838"/>
    </row>
    <row r="16839" spans="6:6" x14ac:dyDescent="0.25">
      <c r="F16839"/>
    </row>
    <row r="16840" spans="6:6" x14ac:dyDescent="0.25">
      <c r="F16840"/>
    </row>
    <row r="16841" spans="6:6" x14ac:dyDescent="0.25">
      <c r="F16841"/>
    </row>
    <row r="16842" spans="6:6" x14ac:dyDescent="0.25">
      <c r="F16842"/>
    </row>
    <row r="16843" spans="6:6" x14ac:dyDescent="0.25">
      <c r="F16843"/>
    </row>
    <row r="16844" spans="6:6" x14ac:dyDescent="0.25">
      <c r="F16844"/>
    </row>
    <row r="16845" spans="6:6" x14ac:dyDescent="0.25">
      <c r="F16845"/>
    </row>
    <row r="16846" spans="6:6" x14ac:dyDescent="0.25">
      <c r="F16846"/>
    </row>
    <row r="16847" spans="6:6" x14ac:dyDescent="0.25">
      <c r="F16847"/>
    </row>
    <row r="16848" spans="6:6" x14ac:dyDescent="0.25">
      <c r="F16848"/>
    </row>
    <row r="16849" spans="6:6" x14ac:dyDescent="0.25">
      <c r="F16849"/>
    </row>
    <row r="16850" spans="6:6" x14ac:dyDescent="0.25">
      <c r="F16850"/>
    </row>
    <row r="16851" spans="6:6" x14ac:dyDescent="0.25">
      <c r="F16851"/>
    </row>
    <row r="16852" spans="6:6" x14ac:dyDescent="0.25">
      <c r="F16852"/>
    </row>
    <row r="16853" spans="6:6" x14ac:dyDescent="0.25">
      <c r="F16853"/>
    </row>
    <row r="16854" spans="6:6" x14ac:dyDescent="0.25">
      <c r="F16854"/>
    </row>
    <row r="16855" spans="6:6" x14ac:dyDescent="0.25">
      <c r="F16855"/>
    </row>
    <row r="16856" spans="6:6" x14ac:dyDescent="0.25">
      <c r="F16856"/>
    </row>
    <row r="16857" spans="6:6" x14ac:dyDescent="0.25">
      <c r="F16857"/>
    </row>
    <row r="16858" spans="6:6" x14ac:dyDescent="0.25">
      <c r="F16858"/>
    </row>
    <row r="16859" spans="6:6" x14ac:dyDescent="0.25">
      <c r="F16859"/>
    </row>
    <row r="16860" spans="6:6" x14ac:dyDescent="0.25">
      <c r="F16860"/>
    </row>
    <row r="16861" spans="6:6" x14ac:dyDescent="0.25">
      <c r="F16861"/>
    </row>
    <row r="16862" spans="6:6" x14ac:dyDescent="0.25">
      <c r="F16862"/>
    </row>
    <row r="16863" spans="6:6" x14ac:dyDescent="0.25">
      <c r="F16863"/>
    </row>
    <row r="16864" spans="6:6" x14ac:dyDescent="0.25">
      <c r="F16864"/>
    </row>
    <row r="16865" spans="6:6" x14ac:dyDescent="0.25">
      <c r="F16865"/>
    </row>
    <row r="16866" spans="6:6" x14ac:dyDescent="0.25">
      <c r="F16866"/>
    </row>
    <row r="16867" spans="6:6" x14ac:dyDescent="0.25">
      <c r="F16867"/>
    </row>
    <row r="16868" spans="6:6" x14ac:dyDescent="0.25">
      <c r="F16868"/>
    </row>
    <row r="16869" spans="6:6" x14ac:dyDescent="0.25">
      <c r="F16869"/>
    </row>
    <row r="16870" spans="6:6" x14ac:dyDescent="0.25">
      <c r="F16870"/>
    </row>
    <row r="16871" spans="6:6" x14ac:dyDescent="0.25">
      <c r="F16871"/>
    </row>
    <row r="16872" spans="6:6" x14ac:dyDescent="0.25">
      <c r="F16872"/>
    </row>
    <row r="16873" spans="6:6" x14ac:dyDescent="0.25">
      <c r="F16873"/>
    </row>
    <row r="16874" spans="6:6" x14ac:dyDescent="0.25">
      <c r="F16874"/>
    </row>
    <row r="16875" spans="6:6" x14ac:dyDescent="0.25">
      <c r="F16875"/>
    </row>
    <row r="16876" spans="6:6" x14ac:dyDescent="0.25">
      <c r="F16876"/>
    </row>
    <row r="16877" spans="6:6" x14ac:dyDescent="0.25">
      <c r="F16877"/>
    </row>
    <row r="16878" spans="6:6" x14ac:dyDescent="0.25">
      <c r="F16878"/>
    </row>
    <row r="16879" spans="6:6" x14ac:dyDescent="0.25">
      <c r="F16879"/>
    </row>
    <row r="16880" spans="6:6" x14ac:dyDescent="0.25">
      <c r="F16880"/>
    </row>
    <row r="16881" spans="6:6" x14ac:dyDescent="0.25">
      <c r="F16881"/>
    </row>
    <row r="16882" spans="6:6" x14ac:dyDescent="0.25">
      <c r="F16882"/>
    </row>
    <row r="16883" spans="6:6" x14ac:dyDescent="0.25">
      <c r="F16883"/>
    </row>
    <row r="16884" spans="6:6" x14ac:dyDescent="0.25">
      <c r="F16884"/>
    </row>
    <row r="16885" spans="6:6" x14ac:dyDescent="0.25">
      <c r="F16885"/>
    </row>
    <row r="16886" spans="6:6" x14ac:dyDescent="0.25">
      <c r="F16886"/>
    </row>
    <row r="16887" spans="6:6" x14ac:dyDescent="0.25">
      <c r="F16887"/>
    </row>
    <row r="16888" spans="6:6" x14ac:dyDescent="0.25">
      <c r="F16888"/>
    </row>
    <row r="16889" spans="6:6" x14ac:dyDescent="0.25">
      <c r="F16889"/>
    </row>
    <row r="16890" spans="6:6" x14ac:dyDescent="0.25">
      <c r="F16890"/>
    </row>
    <row r="16891" spans="6:6" x14ac:dyDescent="0.25">
      <c r="F16891"/>
    </row>
    <row r="16892" spans="6:6" x14ac:dyDescent="0.25">
      <c r="F16892"/>
    </row>
    <row r="16893" spans="6:6" x14ac:dyDescent="0.25">
      <c r="F16893"/>
    </row>
    <row r="16894" spans="6:6" x14ac:dyDescent="0.25">
      <c r="F16894"/>
    </row>
    <row r="16895" spans="6:6" x14ac:dyDescent="0.25">
      <c r="F16895"/>
    </row>
    <row r="16896" spans="6:6" x14ac:dyDescent="0.25">
      <c r="F16896"/>
    </row>
    <row r="16897" spans="6:6" x14ac:dyDescent="0.25">
      <c r="F16897"/>
    </row>
    <row r="16898" spans="6:6" x14ac:dyDescent="0.25">
      <c r="F16898"/>
    </row>
    <row r="16899" spans="6:6" x14ac:dyDescent="0.25">
      <c r="F16899"/>
    </row>
    <row r="16900" spans="6:6" x14ac:dyDescent="0.25">
      <c r="F16900"/>
    </row>
    <row r="16901" spans="6:6" x14ac:dyDescent="0.25">
      <c r="F16901"/>
    </row>
    <row r="16902" spans="6:6" x14ac:dyDescent="0.25">
      <c r="F16902"/>
    </row>
    <row r="16903" spans="6:6" x14ac:dyDescent="0.25">
      <c r="F16903"/>
    </row>
    <row r="16904" spans="6:6" x14ac:dyDescent="0.25">
      <c r="F16904"/>
    </row>
    <row r="16905" spans="6:6" x14ac:dyDescent="0.25">
      <c r="F16905"/>
    </row>
    <row r="16906" spans="6:6" x14ac:dyDescent="0.25">
      <c r="F16906"/>
    </row>
    <row r="16907" spans="6:6" x14ac:dyDescent="0.25">
      <c r="F16907"/>
    </row>
    <row r="16908" spans="6:6" x14ac:dyDescent="0.25">
      <c r="F16908"/>
    </row>
    <row r="16909" spans="6:6" x14ac:dyDescent="0.25">
      <c r="F16909"/>
    </row>
    <row r="16910" spans="6:6" x14ac:dyDescent="0.25">
      <c r="F16910"/>
    </row>
    <row r="16911" spans="6:6" x14ac:dyDescent="0.25">
      <c r="F16911"/>
    </row>
    <row r="16912" spans="6:6" x14ac:dyDescent="0.25">
      <c r="F16912"/>
    </row>
    <row r="16913" spans="6:6" x14ac:dyDescent="0.25">
      <c r="F16913"/>
    </row>
    <row r="16914" spans="6:6" x14ac:dyDescent="0.25">
      <c r="F16914"/>
    </row>
    <row r="16915" spans="6:6" x14ac:dyDescent="0.25">
      <c r="F16915"/>
    </row>
    <row r="16916" spans="6:6" x14ac:dyDescent="0.25">
      <c r="F16916"/>
    </row>
    <row r="16917" spans="6:6" x14ac:dyDescent="0.25">
      <c r="F16917"/>
    </row>
    <row r="16918" spans="6:6" x14ac:dyDescent="0.25">
      <c r="F16918"/>
    </row>
    <row r="16919" spans="6:6" x14ac:dyDescent="0.25">
      <c r="F16919"/>
    </row>
    <row r="16920" spans="6:6" x14ac:dyDescent="0.25">
      <c r="F16920"/>
    </row>
    <row r="16921" spans="6:6" x14ac:dyDescent="0.25">
      <c r="F16921"/>
    </row>
    <row r="16922" spans="6:6" x14ac:dyDescent="0.25">
      <c r="F16922"/>
    </row>
    <row r="16923" spans="6:6" x14ac:dyDescent="0.25">
      <c r="F16923"/>
    </row>
    <row r="16924" spans="6:6" x14ac:dyDescent="0.25">
      <c r="F16924"/>
    </row>
    <row r="16925" spans="6:6" x14ac:dyDescent="0.25">
      <c r="F16925"/>
    </row>
    <row r="16926" spans="6:6" x14ac:dyDescent="0.25">
      <c r="F16926"/>
    </row>
    <row r="16927" spans="6:6" x14ac:dyDescent="0.25">
      <c r="F16927"/>
    </row>
    <row r="16928" spans="6:6" x14ac:dyDescent="0.25">
      <c r="F16928"/>
    </row>
    <row r="16929" spans="6:6" x14ac:dyDescent="0.25">
      <c r="F16929"/>
    </row>
    <row r="16930" spans="6:6" x14ac:dyDescent="0.25">
      <c r="F16930"/>
    </row>
    <row r="16931" spans="6:6" x14ac:dyDescent="0.25">
      <c r="F16931"/>
    </row>
    <row r="16932" spans="6:6" x14ac:dyDescent="0.25">
      <c r="F16932"/>
    </row>
    <row r="16933" spans="6:6" x14ac:dyDescent="0.25">
      <c r="F16933"/>
    </row>
    <row r="16934" spans="6:6" x14ac:dyDescent="0.25">
      <c r="F16934"/>
    </row>
    <row r="16935" spans="6:6" x14ac:dyDescent="0.25">
      <c r="F16935"/>
    </row>
    <row r="16936" spans="6:6" x14ac:dyDescent="0.25">
      <c r="F16936"/>
    </row>
    <row r="16937" spans="6:6" x14ac:dyDescent="0.25">
      <c r="F16937"/>
    </row>
    <row r="16938" spans="6:6" x14ac:dyDescent="0.25">
      <c r="F16938"/>
    </row>
    <row r="16939" spans="6:6" x14ac:dyDescent="0.25">
      <c r="F16939"/>
    </row>
    <row r="16940" spans="6:6" x14ac:dyDescent="0.25">
      <c r="F16940"/>
    </row>
    <row r="16941" spans="6:6" x14ac:dyDescent="0.25">
      <c r="F16941"/>
    </row>
    <row r="16942" spans="6:6" x14ac:dyDescent="0.25">
      <c r="F16942"/>
    </row>
    <row r="16943" spans="6:6" x14ac:dyDescent="0.25">
      <c r="F16943"/>
    </row>
    <row r="16944" spans="6:6" x14ac:dyDescent="0.25">
      <c r="F16944"/>
    </row>
    <row r="16945" spans="6:6" x14ac:dyDescent="0.25">
      <c r="F16945"/>
    </row>
    <row r="16946" spans="6:6" x14ac:dyDescent="0.25">
      <c r="F16946"/>
    </row>
    <row r="16947" spans="6:6" x14ac:dyDescent="0.25">
      <c r="F16947"/>
    </row>
    <row r="16948" spans="6:6" x14ac:dyDescent="0.25">
      <c r="F16948"/>
    </row>
    <row r="16949" spans="6:6" x14ac:dyDescent="0.25">
      <c r="F16949"/>
    </row>
    <row r="16950" spans="6:6" x14ac:dyDescent="0.25">
      <c r="F16950"/>
    </row>
    <row r="16951" spans="6:6" x14ac:dyDescent="0.25">
      <c r="F16951"/>
    </row>
    <row r="16952" spans="6:6" x14ac:dyDescent="0.25">
      <c r="F16952"/>
    </row>
    <row r="16953" spans="6:6" x14ac:dyDescent="0.25">
      <c r="F16953"/>
    </row>
    <row r="16954" spans="6:6" x14ac:dyDescent="0.25">
      <c r="F16954"/>
    </row>
    <row r="16955" spans="6:6" x14ac:dyDescent="0.25">
      <c r="F16955"/>
    </row>
    <row r="16956" spans="6:6" x14ac:dyDescent="0.25">
      <c r="F16956"/>
    </row>
    <row r="16957" spans="6:6" x14ac:dyDescent="0.25">
      <c r="F16957"/>
    </row>
    <row r="16958" spans="6:6" x14ac:dyDescent="0.25">
      <c r="F16958"/>
    </row>
    <row r="16959" spans="6:6" x14ac:dyDescent="0.25">
      <c r="F16959"/>
    </row>
    <row r="16960" spans="6:6" x14ac:dyDescent="0.25">
      <c r="F16960"/>
    </row>
    <row r="16961" spans="6:6" x14ac:dyDescent="0.25">
      <c r="F16961"/>
    </row>
    <row r="16962" spans="6:6" x14ac:dyDescent="0.25">
      <c r="F16962"/>
    </row>
    <row r="16963" spans="6:6" x14ac:dyDescent="0.25">
      <c r="F16963"/>
    </row>
    <row r="16964" spans="6:6" x14ac:dyDescent="0.25">
      <c r="F16964"/>
    </row>
    <row r="16965" spans="6:6" x14ac:dyDescent="0.25">
      <c r="F16965"/>
    </row>
    <row r="16966" spans="6:6" x14ac:dyDescent="0.25">
      <c r="F16966"/>
    </row>
    <row r="16967" spans="6:6" x14ac:dyDescent="0.25">
      <c r="F16967"/>
    </row>
    <row r="16968" spans="6:6" x14ac:dyDescent="0.25">
      <c r="F16968"/>
    </row>
    <row r="16969" spans="6:6" x14ac:dyDescent="0.25">
      <c r="F16969"/>
    </row>
    <row r="16970" spans="6:6" x14ac:dyDescent="0.25">
      <c r="F16970"/>
    </row>
    <row r="16971" spans="6:6" x14ac:dyDescent="0.25">
      <c r="F16971"/>
    </row>
    <row r="16972" spans="6:6" x14ac:dyDescent="0.25">
      <c r="F16972"/>
    </row>
    <row r="16973" spans="6:6" x14ac:dyDescent="0.25">
      <c r="F16973"/>
    </row>
    <row r="16974" spans="6:6" x14ac:dyDescent="0.25">
      <c r="F16974"/>
    </row>
    <row r="16975" spans="6:6" x14ac:dyDescent="0.25">
      <c r="F16975"/>
    </row>
    <row r="16976" spans="6:6" x14ac:dyDescent="0.25">
      <c r="F16976"/>
    </row>
    <row r="16977" spans="6:6" x14ac:dyDescent="0.25">
      <c r="F16977"/>
    </row>
    <row r="16978" spans="6:6" x14ac:dyDescent="0.25">
      <c r="F16978"/>
    </row>
    <row r="16979" spans="6:6" x14ac:dyDescent="0.25">
      <c r="F16979"/>
    </row>
    <row r="16980" spans="6:6" x14ac:dyDescent="0.25">
      <c r="F16980"/>
    </row>
    <row r="16981" spans="6:6" x14ac:dyDescent="0.25">
      <c r="F16981"/>
    </row>
    <row r="16982" spans="6:6" x14ac:dyDescent="0.25">
      <c r="F16982"/>
    </row>
    <row r="16983" spans="6:6" x14ac:dyDescent="0.25">
      <c r="F16983"/>
    </row>
    <row r="16984" spans="6:6" x14ac:dyDescent="0.25">
      <c r="F16984"/>
    </row>
    <row r="16985" spans="6:6" x14ac:dyDescent="0.25">
      <c r="F16985"/>
    </row>
    <row r="16986" spans="6:6" x14ac:dyDescent="0.25">
      <c r="F16986"/>
    </row>
    <row r="16987" spans="6:6" x14ac:dyDescent="0.25">
      <c r="F16987"/>
    </row>
    <row r="16988" spans="6:6" x14ac:dyDescent="0.25">
      <c r="F16988"/>
    </row>
    <row r="16989" spans="6:6" x14ac:dyDescent="0.25">
      <c r="F16989"/>
    </row>
    <row r="16990" spans="6:6" x14ac:dyDescent="0.25">
      <c r="F16990"/>
    </row>
    <row r="16991" spans="6:6" x14ac:dyDescent="0.25">
      <c r="F16991"/>
    </row>
    <row r="16992" spans="6:6" x14ac:dyDescent="0.25">
      <c r="F16992"/>
    </row>
    <row r="16993" spans="6:6" x14ac:dyDescent="0.25">
      <c r="F16993"/>
    </row>
    <row r="16994" spans="6:6" x14ac:dyDescent="0.25">
      <c r="F16994"/>
    </row>
    <row r="16995" spans="6:6" x14ac:dyDescent="0.25">
      <c r="F16995"/>
    </row>
    <row r="16996" spans="6:6" x14ac:dyDescent="0.25">
      <c r="F16996"/>
    </row>
    <row r="16997" spans="6:6" x14ac:dyDescent="0.25">
      <c r="F16997"/>
    </row>
    <row r="16998" spans="6:6" x14ac:dyDescent="0.25">
      <c r="F16998"/>
    </row>
    <row r="16999" spans="6:6" x14ac:dyDescent="0.25">
      <c r="F16999"/>
    </row>
    <row r="17000" spans="6:6" x14ac:dyDescent="0.25">
      <c r="F17000"/>
    </row>
    <row r="17001" spans="6:6" x14ac:dyDescent="0.25">
      <c r="F17001"/>
    </row>
    <row r="17002" spans="6:6" x14ac:dyDescent="0.25">
      <c r="F17002"/>
    </row>
    <row r="17003" spans="6:6" x14ac:dyDescent="0.25">
      <c r="F17003"/>
    </row>
    <row r="17004" spans="6:6" x14ac:dyDescent="0.25">
      <c r="F17004"/>
    </row>
    <row r="17005" spans="6:6" x14ac:dyDescent="0.25">
      <c r="F17005"/>
    </row>
    <row r="17006" spans="6:6" x14ac:dyDescent="0.25">
      <c r="F17006"/>
    </row>
    <row r="17007" spans="6:6" x14ac:dyDescent="0.25">
      <c r="F17007"/>
    </row>
    <row r="17008" spans="6:6" x14ac:dyDescent="0.25">
      <c r="F17008"/>
    </row>
    <row r="17009" spans="6:6" x14ac:dyDescent="0.25">
      <c r="F17009"/>
    </row>
    <row r="17010" spans="6:6" x14ac:dyDescent="0.25">
      <c r="F17010"/>
    </row>
    <row r="17011" spans="6:6" x14ac:dyDescent="0.25">
      <c r="F17011"/>
    </row>
    <row r="17012" spans="6:6" x14ac:dyDescent="0.25">
      <c r="F17012"/>
    </row>
    <row r="17013" spans="6:6" x14ac:dyDescent="0.25">
      <c r="F17013"/>
    </row>
    <row r="17014" spans="6:6" x14ac:dyDescent="0.25">
      <c r="F17014"/>
    </row>
    <row r="17015" spans="6:6" x14ac:dyDescent="0.25">
      <c r="F17015"/>
    </row>
    <row r="17016" spans="6:6" x14ac:dyDescent="0.25">
      <c r="F17016"/>
    </row>
    <row r="17017" spans="6:6" x14ac:dyDescent="0.25">
      <c r="F17017"/>
    </row>
    <row r="17018" spans="6:6" x14ac:dyDescent="0.25">
      <c r="F17018"/>
    </row>
    <row r="17019" spans="6:6" x14ac:dyDescent="0.25">
      <c r="F17019"/>
    </row>
    <row r="17020" spans="6:6" x14ac:dyDescent="0.25">
      <c r="F17020"/>
    </row>
    <row r="17021" spans="6:6" x14ac:dyDescent="0.25">
      <c r="F17021"/>
    </row>
    <row r="17022" spans="6:6" x14ac:dyDescent="0.25">
      <c r="F17022"/>
    </row>
    <row r="17023" spans="6:6" x14ac:dyDescent="0.25">
      <c r="F17023"/>
    </row>
    <row r="17024" spans="6:6" x14ac:dyDescent="0.25">
      <c r="F17024"/>
    </row>
    <row r="17025" spans="6:6" x14ac:dyDescent="0.25">
      <c r="F17025"/>
    </row>
    <row r="17026" spans="6:6" x14ac:dyDescent="0.25">
      <c r="F17026"/>
    </row>
    <row r="17027" spans="6:6" x14ac:dyDescent="0.25">
      <c r="F17027"/>
    </row>
    <row r="17028" spans="6:6" x14ac:dyDescent="0.25">
      <c r="F17028"/>
    </row>
    <row r="17029" spans="6:6" x14ac:dyDescent="0.25">
      <c r="F17029"/>
    </row>
    <row r="17030" spans="6:6" x14ac:dyDescent="0.25">
      <c r="F17030"/>
    </row>
    <row r="17031" spans="6:6" x14ac:dyDescent="0.25">
      <c r="F17031"/>
    </row>
    <row r="17032" spans="6:6" x14ac:dyDescent="0.25">
      <c r="F17032"/>
    </row>
    <row r="17033" spans="6:6" x14ac:dyDescent="0.25">
      <c r="F17033"/>
    </row>
    <row r="17034" spans="6:6" x14ac:dyDescent="0.25">
      <c r="F17034"/>
    </row>
    <row r="17035" spans="6:6" x14ac:dyDescent="0.25">
      <c r="F17035"/>
    </row>
    <row r="17036" spans="6:6" x14ac:dyDescent="0.25">
      <c r="F17036"/>
    </row>
    <row r="17037" spans="6:6" x14ac:dyDescent="0.25">
      <c r="F17037"/>
    </row>
    <row r="17038" spans="6:6" x14ac:dyDescent="0.25">
      <c r="F17038"/>
    </row>
    <row r="17039" spans="6:6" x14ac:dyDescent="0.25">
      <c r="F17039"/>
    </row>
    <row r="17040" spans="6:6" x14ac:dyDescent="0.25">
      <c r="F17040"/>
    </row>
    <row r="17041" spans="6:6" x14ac:dyDescent="0.25">
      <c r="F17041"/>
    </row>
    <row r="17042" spans="6:6" x14ac:dyDescent="0.25">
      <c r="F17042"/>
    </row>
    <row r="17043" spans="6:6" x14ac:dyDescent="0.25">
      <c r="F17043"/>
    </row>
    <row r="17044" spans="6:6" x14ac:dyDescent="0.25">
      <c r="F17044"/>
    </row>
    <row r="17045" spans="6:6" x14ac:dyDescent="0.25">
      <c r="F17045"/>
    </row>
    <row r="17046" spans="6:6" x14ac:dyDescent="0.25">
      <c r="F17046"/>
    </row>
    <row r="17047" spans="6:6" x14ac:dyDescent="0.25">
      <c r="F17047"/>
    </row>
    <row r="17048" spans="6:6" x14ac:dyDescent="0.25">
      <c r="F17048"/>
    </row>
    <row r="17049" spans="6:6" x14ac:dyDescent="0.25">
      <c r="F17049"/>
    </row>
    <row r="17050" spans="6:6" x14ac:dyDescent="0.25">
      <c r="F17050"/>
    </row>
    <row r="17051" spans="6:6" x14ac:dyDescent="0.25">
      <c r="F17051"/>
    </row>
    <row r="17052" spans="6:6" x14ac:dyDescent="0.25">
      <c r="F17052"/>
    </row>
    <row r="17053" spans="6:6" x14ac:dyDescent="0.25">
      <c r="F17053"/>
    </row>
    <row r="17054" spans="6:6" x14ac:dyDescent="0.25">
      <c r="F17054"/>
    </row>
    <row r="17055" spans="6:6" x14ac:dyDescent="0.25">
      <c r="F17055"/>
    </row>
    <row r="17056" spans="6:6" x14ac:dyDescent="0.25">
      <c r="F17056"/>
    </row>
    <row r="17057" spans="6:6" x14ac:dyDescent="0.25">
      <c r="F17057"/>
    </row>
    <row r="17058" spans="6:6" x14ac:dyDescent="0.25">
      <c r="F17058"/>
    </row>
    <row r="17059" spans="6:6" x14ac:dyDescent="0.25">
      <c r="F17059"/>
    </row>
    <row r="17060" spans="6:6" x14ac:dyDescent="0.25">
      <c r="F17060"/>
    </row>
    <row r="17061" spans="6:6" x14ac:dyDescent="0.25">
      <c r="F17061"/>
    </row>
    <row r="17062" spans="6:6" x14ac:dyDescent="0.25">
      <c r="F17062"/>
    </row>
    <row r="17063" spans="6:6" x14ac:dyDescent="0.25">
      <c r="F17063"/>
    </row>
    <row r="17064" spans="6:6" x14ac:dyDescent="0.25">
      <c r="F17064"/>
    </row>
    <row r="17065" spans="6:6" x14ac:dyDescent="0.25">
      <c r="F17065"/>
    </row>
    <row r="17066" spans="6:6" x14ac:dyDescent="0.25">
      <c r="F17066"/>
    </row>
    <row r="17067" spans="6:6" x14ac:dyDescent="0.25">
      <c r="F17067"/>
    </row>
    <row r="17068" spans="6:6" x14ac:dyDescent="0.25">
      <c r="F17068"/>
    </row>
    <row r="17069" spans="6:6" x14ac:dyDescent="0.25">
      <c r="F17069"/>
    </row>
    <row r="17070" spans="6:6" x14ac:dyDescent="0.25">
      <c r="F17070"/>
    </row>
    <row r="17071" spans="6:6" x14ac:dyDescent="0.25">
      <c r="F17071"/>
    </row>
    <row r="17072" spans="6:6" x14ac:dyDescent="0.25">
      <c r="F17072"/>
    </row>
    <row r="17073" spans="6:6" x14ac:dyDescent="0.25">
      <c r="F17073"/>
    </row>
    <row r="17074" spans="6:6" x14ac:dyDescent="0.25">
      <c r="F17074"/>
    </row>
    <row r="17075" spans="6:6" x14ac:dyDescent="0.25">
      <c r="F17075"/>
    </row>
    <row r="17076" spans="6:6" x14ac:dyDescent="0.25">
      <c r="F17076"/>
    </row>
    <row r="17077" spans="6:6" x14ac:dyDescent="0.25">
      <c r="F17077"/>
    </row>
    <row r="17078" spans="6:6" x14ac:dyDescent="0.25">
      <c r="F17078"/>
    </row>
    <row r="17079" spans="6:6" x14ac:dyDescent="0.25">
      <c r="F17079"/>
    </row>
    <row r="17080" spans="6:6" x14ac:dyDescent="0.25">
      <c r="F17080"/>
    </row>
    <row r="17081" spans="6:6" x14ac:dyDescent="0.25">
      <c r="F17081"/>
    </row>
    <row r="17082" spans="6:6" x14ac:dyDescent="0.25">
      <c r="F17082"/>
    </row>
    <row r="17083" spans="6:6" x14ac:dyDescent="0.25">
      <c r="F17083"/>
    </row>
    <row r="17084" spans="6:6" x14ac:dyDescent="0.25">
      <c r="F17084"/>
    </row>
    <row r="17085" spans="6:6" x14ac:dyDescent="0.25">
      <c r="F17085"/>
    </row>
    <row r="17086" spans="6:6" x14ac:dyDescent="0.25">
      <c r="F17086"/>
    </row>
    <row r="17087" spans="6:6" x14ac:dyDescent="0.25">
      <c r="F17087"/>
    </row>
    <row r="17088" spans="6:6" x14ac:dyDescent="0.25">
      <c r="F17088"/>
    </row>
    <row r="17089" spans="6:6" x14ac:dyDescent="0.25">
      <c r="F17089"/>
    </row>
    <row r="17090" spans="6:6" x14ac:dyDescent="0.25">
      <c r="F17090"/>
    </row>
    <row r="17091" spans="6:6" x14ac:dyDescent="0.25">
      <c r="F17091"/>
    </row>
    <row r="17092" spans="6:6" x14ac:dyDescent="0.25">
      <c r="F17092"/>
    </row>
    <row r="17093" spans="6:6" x14ac:dyDescent="0.25">
      <c r="F17093"/>
    </row>
    <row r="17094" spans="6:6" x14ac:dyDescent="0.25">
      <c r="F17094"/>
    </row>
    <row r="17095" spans="6:6" x14ac:dyDescent="0.25">
      <c r="F17095"/>
    </row>
    <row r="17096" spans="6:6" x14ac:dyDescent="0.25">
      <c r="F17096"/>
    </row>
    <row r="17097" spans="6:6" x14ac:dyDescent="0.25">
      <c r="F17097"/>
    </row>
    <row r="17098" spans="6:6" x14ac:dyDescent="0.25">
      <c r="F17098"/>
    </row>
    <row r="17099" spans="6:6" x14ac:dyDescent="0.25">
      <c r="F17099"/>
    </row>
    <row r="17100" spans="6:6" x14ac:dyDescent="0.25">
      <c r="F17100"/>
    </row>
    <row r="17101" spans="6:6" x14ac:dyDescent="0.25">
      <c r="F17101"/>
    </row>
    <row r="17102" spans="6:6" x14ac:dyDescent="0.25">
      <c r="F17102"/>
    </row>
    <row r="17103" spans="6:6" x14ac:dyDescent="0.25">
      <c r="F17103"/>
    </row>
    <row r="17104" spans="6:6" x14ac:dyDescent="0.25">
      <c r="F17104"/>
    </row>
    <row r="17105" spans="6:6" x14ac:dyDescent="0.25">
      <c r="F17105"/>
    </row>
    <row r="17106" spans="6:6" x14ac:dyDescent="0.25">
      <c r="F17106"/>
    </row>
    <row r="17107" spans="6:6" x14ac:dyDescent="0.25">
      <c r="F17107"/>
    </row>
    <row r="17108" spans="6:6" x14ac:dyDescent="0.25">
      <c r="F17108"/>
    </row>
    <row r="17109" spans="6:6" x14ac:dyDescent="0.25">
      <c r="F17109"/>
    </row>
    <row r="17110" spans="6:6" x14ac:dyDescent="0.25">
      <c r="F17110"/>
    </row>
    <row r="17111" spans="6:6" x14ac:dyDescent="0.25">
      <c r="F17111"/>
    </row>
    <row r="17112" spans="6:6" x14ac:dyDescent="0.25">
      <c r="F17112"/>
    </row>
    <row r="17113" spans="6:6" x14ac:dyDescent="0.25">
      <c r="F17113"/>
    </row>
    <row r="17114" spans="6:6" x14ac:dyDescent="0.25">
      <c r="F17114"/>
    </row>
    <row r="17115" spans="6:6" x14ac:dyDescent="0.25">
      <c r="F17115"/>
    </row>
    <row r="17116" spans="6:6" x14ac:dyDescent="0.25">
      <c r="F17116"/>
    </row>
    <row r="17117" spans="6:6" x14ac:dyDescent="0.25">
      <c r="F17117"/>
    </row>
    <row r="17118" spans="6:6" x14ac:dyDescent="0.25">
      <c r="F17118"/>
    </row>
    <row r="17119" spans="6:6" x14ac:dyDescent="0.25">
      <c r="F17119"/>
    </row>
    <row r="17120" spans="6:6" x14ac:dyDescent="0.25">
      <c r="F17120"/>
    </row>
    <row r="17121" spans="6:6" x14ac:dyDescent="0.25">
      <c r="F17121"/>
    </row>
    <row r="17122" spans="6:6" x14ac:dyDescent="0.25">
      <c r="F17122"/>
    </row>
    <row r="17123" spans="6:6" x14ac:dyDescent="0.25">
      <c r="F17123"/>
    </row>
    <row r="17124" spans="6:6" x14ac:dyDescent="0.25">
      <c r="F17124"/>
    </row>
    <row r="17125" spans="6:6" x14ac:dyDescent="0.25">
      <c r="F17125"/>
    </row>
    <row r="17126" spans="6:6" x14ac:dyDescent="0.25">
      <c r="F17126"/>
    </row>
    <row r="17127" spans="6:6" x14ac:dyDescent="0.25">
      <c r="F17127"/>
    </row>
    <row r="17128" spans="6:6" x14ac:dyDescent="0.25">
      <c r="F17128"/>
    </row>
    <row r="17129" spans="6:6" x14ac:dyDescent="0.25">
      <c r="F17129"/>
    </row>
    <row r="17130" spans="6:6" x14ac:dyDescent="0.25">
      <c r="F17130"/>
    </row>
    <row r="17131" spans="6:6" x14ac:dyDescent="0.25">
      <c r="F17131"/>
    </row>
    <row r="17132" spans="6:6" x14ac:dyDescent="0.25">
      <c r="F17132"/>
    </row>
    <row r="17133" spans="6:6" x14ac:dyDescent="0.25">
      <c r="F17133"/>
    </row>
    <row r="17134" spans="6:6" x14ac:dyDescent="0.25">
      <c r="F17134"/>
    </row>
    <row r="17135" spans="6:6" x14ac:dyDescent="0.25">
      <c r="F17135"/>
    </row>
    <row r="17136" spans="6:6" x14ac:dyDescent="0.25">
      <c r="F17136"/>
    </row>
    <row r="17137" spans="6:6" x14ac:dyDescent="0.25">
      <c r="F17137"/>
    </row>
    <row r="17138" spans="6:6" x14ac:dyDescent="0.25">
      <c r="F17138"/>
    </row>
    <row r="17139" spans="6:6" x14ac:dyDescent="0.25">
      <c r="F17139"/>
    </row>
    <row r="17140" spans="6:6" x14ac:dyDescent="0.25">
      <c r="F17140"/>
    </row>
    <row r="17141" spans="6:6" x14ac:dyDescent="0.25">
      <c r="F17141"/>
    </row>
    <row r="17142" spans="6:6" x14ac:dyDescent="0.25">
      <c r="F17142"/>
    </row>
    <row r="17143" spans="6:6" x14ac:dyDescent="0.25">
      <c r="F17143"/>
    </row>
    <row r="17144" spans="6:6" x14ac:dyDescent="0.25">
      <c r="F17144"/>
    </row>
    <row r="17145" spans="6:6" x14ac:dyDescent="0.25">
      <c r="F17145"/>
    </row>
    <row r="17146" spans="6:6" x14ac:dyDescent="0.25">
      <c r="F17146"/>
    </row>
    <row r="17147" spans="6:6" x14ac:dyDescent="0.25">
      <c r="F17147"/>
    </row>
    <row r="17148" spans="6:6" x14ac:dyDescent="0.25">
      <c r="F17148"/>
    </row>
    <row r="17149" spans="6:6" x14ac:dyDescent="0.25">
      <c r="F17149"/>
    </row>
    <row r="17150" spans="6:6" x14ac:dyDescent="0.25">
      <c r="F17150"/>
    </row>
    <row r="17151" spans="6:6" x14ac:dyDescent="0.25">
      <c r="F17151"/>
    </row>
    <row r="17152" spans="6:6" x14ac:dyDescent="0.25">
      <c r="F17152"/>
    </row>
    <row r="17153" spans="6:6" x14ac:dyDescent="0.25">
      <c r="F17153"/>
    </row>
    <row r="17154" spans="6:6" x14ac:dyDescent="0.25">
      <c r="F17154"/>
    </row>
    <row r="17155" spans="6:6" x14ac:dyDescent="0.25">
      <c r="F17155"/>
    </row>
    <row r="17156" spans="6:6" x14ac:dyDescent="0.25">
      <c r="F17156"/>
    </row>
    <row r="17157" spans="6:6" x14ac:dyDescent="0.25">
      <c r="F17157"/>
    </row>
    <row r="17158" spans="6:6" x14ac:dyDescent="0.25">
      <c r="F17158"/>
    </row>
    <row r="17159" spans="6:6" x14ac:dyDescent="0.25">
      <c r="F17159"/>
    </row>
    <row r="17160" spans="6:6" x14ac:dyDescent="0.25">
      <c r="F17160"/>
    </row>
    <row r="17161" spans="6:6" x14ac:dyDescent="0.25">
      <c r="F17161"/>
    </row>
    <row r="17162" spans="6:6" x14ac:dyDescent="0.25">
      <c r="F17162"/>
    </row>
    <row r="17163" spans="6:6" x14ac:dyDescent="0.25">
      <c r="F17163"/>
    </row>
    <row r="17164" spans="6:6" x14ac:dyDescent="0.25">
      <c r="F17164"/>
    </row>
    <row r="17165" spans="6:6" x14ac:dyDescent="0.25">
      <c r="F17165"/>
    </row>
    <row r="17166" spans="6:6" x14ac:dyDescent="0.25">
      <c r="F17166"/>
    </row>
    <row r="17167" spans="6:6" x14ac:dyDescent="0.25">
      <c r="F17167"/>
    </row>
    <row r="17168" spans="6:6" x14ac:dyDescent="0.25">
      <c r="F17168"/>
    </row>
    <row r="17169" spans="6:6" x14ac:dyDescent="0.25">
      <c r="F17169"/>
    </row>
    <row r="17170" spans="6:6" x14ac:dyDescent="0.25">
      <c r="F17170"/>
    </row>
    <row r="17171" spans="6:6" x14ac:dyDescent="0.25">
      <c r="F17171"/>
    </row>
    <row r="17172" spans="6:6" x14ac:dyDescent="0.25">
      <c r="F17172"/>
    </row>
    <row r="17173" spans="6:6" x14ac:dyDescent="0.25">
      <c r="F17173"/>
    </row>
    <row r="17174" spans="6:6" x14ac:dyDescent="0.25">
      <c r="F17174"/>
    </row>
    <row r="17175" spans="6:6" x14ac:dyDescent="0.25">
      <c r="F17175"/>
    </row>
    <row r="17176" spans="6:6" x14ac:dyDescent="0.25">
      <c r="F17176"/>
    </row>
    <row r="17177" spans="6:6" x14ac:dyDescent="0.25">
      <c r="F17177"/>
    </row>
    <row r="17178" spans="6:6" x14ac:dyDescent="0.25">
      <c r="F17178"/>
    </row>
    <row r="17179" spans="6:6" x14ac:dyDescent="0.25">
      <c r="F17179"/>
    </row>
    <row r="17180" spans="6:6" x14ac:dyDescent="0.25">
      <c r="F17180"/>
    </row>
    <row r="17181" spans="6:6" x14ac:dyDescent="0.25">
      <c r="F17181"/>
    </row>
    <row r="17182" spans="6:6" x14ac:dyDescent="0.25">
      <c r="F17182"/>
    </row>
    <row r="17183" spans="6:6" x14ac:dyDescent="0.25">
      <c r="F17183"/>
    </row>
    <row r="17184" spans="6:6" x14ac:dyDescent="0.25">
      <c r="F17184"/>
    </row>
    <row r="17185" spans="6:6" x14ac:dyDescent="0.25">
      <c r="F17185"/>
    </row>
    <row r="17186" spans="6:6" x14ac:dyDescent="0.25">
      <c r="F17186"/>
    </row>
    <row r="17187" spans="6:6" x14ac:dyDescent="0.25">
      <c r="F17187"/>
    </row>
    <row r="17188" spans="6:6" x14ac:dyDescent="0.25">
      <c r="F17188"/>
    </row>
    <row r="17189" spans="6:6" x14ac:dyDescent="0.25">
      <c r="F17189"/>
    </row>
    <row r="17190" spans="6:6" x14ac:dyDescent="0.25">
      <c r="F17190"/>
    </row>
    <row r="17191" spans="6:6" x14ac:dyDescent="0.25">
      <c r="F17191"/>
    </row>
    <row r="17192" spans="6:6" x14ac:dyDescent="0.25">
      <c r="F17192"/>
    </row>
    <row r="17193" spans="6:6" x14ac:dyDescent="0.25">
      <c r="F17193"/>
    </row>
    <row r="17194" spans="6:6" x14ac:dyDescent="0.25">
      <c r="F17194"/>
    </row>
    <row r="17195" spans="6:6" x14ac:dyDescent="0.25">
      <c r="F17195"/>
    </row>
    <row r="17196" spans="6:6" x14ac:dyDescent="0.25">
      <c r="F17196"/>
    </row>
    <row r="17197" spans="6:6" x14ac:dyDescent="0.25">
      <c r="F17197"/>
    </row>
    <row r="17198" spans="6:6" x14ac:dyDescent="0.25">
      <c r="F17198"/>
    </row>
    <row r="17199" spans="6:6" x14ac:dyDescent="0.25">
      <c r="F17199"/>
    </row>
    <row r="17200" spans="6:6" x14ac:dyDescent="0.25">
      <c r="F17200"/>
    </row>
    <row r="17201" spans="6:6" x14ac:dyDescent="0.25">
      <c r="F17201"/>
    </row>
    <row r="17202" spans="6:6" x14ac:dyDescent="0.25">
      <c r="F17202"/>
    </row>
    <row r="17203" spans="6:6" x14ac:dyDescent="0.25">
      <c r="F17203"/>
    </row>
    <row r="17204" spans="6:6" x14ac:dyDescent="0.25">
      <c r="F17204"/>
    </row>
    <row r="17205" spans="6:6" x14ac:dyDescent="0.25">
      <c r="F17205"/>
    </row>
    <row r="17206" spans="6:6" x14ac:dyDescent="0.25">
      <c r="F17206"/>
    </row>
    <row r="17207" spans="6:6" x14ac:dyDescent="0.25">
      <c r="F17207"/>
    </row>
    <row r="17208" spans="6:6" x14ac:dyDescent="0.25">
      <c r="F17208"/>
    </row>
    <row r="17209" spans="6:6" x14ac:dyDescent="0.25">
      <c r="F17209"/>
    </row>
    <row r="17210" spans="6:6" x14ac:dyDescent="0.25">
      <c r="F17210"/>
    </row>
    <row r="17211" spans="6:6" x14ac:dyDescent="0.25">
      <c r="F17211"/>
    </row>
    <row r="17212" spans="6:6" x14ac:dyDescent="0.25">
      <c r="F17212"/>
    </row>
    <row r="17213" spans="6:6" x14ac:dyDescent="0.25">
      <c r="F17213"/>
    </row>
    <row r="17214" spans="6:6" x14ac:dyDescent="0.25">
      <c r="F17214"/>
    </row>
    <row r="17215" spans="6:6" x14ac:dyDescent="0.25">
      <c r="F17215"/>
    </row>
    <row r="17216" spans="6:6" x14ac:dyDescent="0.25">
      <c r="F17216"/>
    </row>
    <row r="17217" spans="6:6" x14ac:dyDescent="0.25">
      <c r="F17217"/>
    </row>
    <row r="17218" spans="6:6" x14ac:dyDescent="0.25">
      <c r="F17218"/>
    </row>
    <row r="17219" spans="6:6" x14ac:dyDescent="0.25">
      <c r="F17219"/>
    </row>
    <row r="17220" spans="6:6" x14ac:dyDescent="0.25">
      <c r="F17220"/>
    </row>
    <row r="17221" spans="6:6" x14ac:dyDescent="0.25">
      <c r="F17221"/>
    </row>
    <row r="17222" spans="6:6" x14ac:dyDescent="0.25">
      <c r="F17222"/>
    </row>
    <row r="17223" spans="6:6" x14ac:dyDescent="0.25">
      <c r="F17223"/>
    </row>
    <row r="17224" spans="6:6" x14ac:dyDescent="0.25">
      <c r="F17224"/>
    </row>
    <row r="17225" spans="6:6" x14ac:dyDescent="0.25">
      <c r="F17225"/>
    </row>
    <row r="17226" spans="6:6" x14ac:dyDescent="0.25">
      <c r="F17226"/>
    </row>
    <row r="17227" spans="6:6" x14ac:dyDescent="0.25">
      <c r="F17227"/>
    </row>
    <row r="17228" spans="6:6" x14ac:dyDescent="0.25">
      <c r="F17228"/>
    </row>
    <row r="17229" spans="6:6" x14ac:dyDescent="0.25">
      <c r="F17229"/>
    </row>
    <row r="17230" spans="6:6" x14ac:dyDescent="0.25">
      <c r="F17230"/>
    </row>
    <row r="17231" spans="6:6" x14ac:dyDescent="0.25">
      <c r="F17231"/>
    </row>
    <row r="17232" spans="6:6" x14ac:dyDescent="0.25">
      <c r="F17232"/>
    </row>
    <row r="17233" spans="6:6" x14ac:dyDescent="0.25">
      <c r="F17233"/>
    </row>
    <row r="17234" spans="6:6" x14ac:dyDescent="0.25">
      <c r="F17234"/>
    </row>
    <row r="17235" spans="6:6" x14ac:dyDescent="0.25">
      <c r="F17235"/>
    </row>
    <row r="17236" spans="6:6" x14ac:dyDescent="0.25">
      <c r="F17236"/>
    </row>
    <row r="17237" spans="6:6" x14ac:dyDescent="0.25">
      <c r="F17237"/>
    </row>
    <row r="17238" spans="6:6" x14ac:dyDescent="0.25">
      <c r="F17238"/>
    </row>
    <row r="17239" spans="6:6" x14ac:dyDescent="0.25">
      <c r="F17239"/>
    </row>
    <row r="17240" spans="6:6" x14ac:dyDescent="0.25">
      <c r="F17240"/>
    </row>
    <row r="17241" spans="6:6" x14ac:dyDescent="0.25">
      <c r="F17241"/>
    </row>
    <row r="17242" spans="6:6" x14ac:dyDescent="0.25">
      <c r="F17242"/>
    </row>
    <row r="17243" spans="6:6" x14ac:dyDescent="0.25">
      <c r="F17243"/>
    </row>
    <row r="17244" spans="6:6" x14ac:dyDescent="0.25">
      <c r="F17244"/>
    </row>
    <row r="17245" spans="6:6" x14ac:dyDescent="0.25">
      <c r="F17245"/>
    </row>
    <row r="17246" spans="6:6" x14ac:dyDescent="0.25">
      <c r="F17246"/>
    </row>
    <row r="17247" spans="6:6" x14ac:dyDescent="0.25">
      <c r="F17247"/>
    </row>
    <row r="17248" spans="6:6" x14ac:dyDescent="0.25">
      <c r="F17248"/>
    </row>
    <row r="17249" spans="6:6" x14ac:dyDescent="0.25">
      <c r="F17249"/>
    </row>
    <row r="17250" spans="6:6" x14ac:dyDescent="0.25">
      <c r="F17250"/>
    </row>
    <row r="17251" spans="6:6" x14ac:dyDescent="0.25">
      <c r="F17251"/>
    </row>
    <row r="17252" spans="6:6" x14ac:dyDescent="0.25">
      <c r="F17252"/>
    </row>
    <row r="17253" spans="6:6" x14ac:dyDescent="0.25">
      <c r="F17253"/>
    </row>
    <row r="17254" spans="6:6" x14ac:dyDescent="0.25">
      <c r="F17254"/>
    </row>
    <row r="17255" spans="6:6" x14ac:dyDescent="0.25">
      <c r="F17255"/>
    </row>
    <row r="17256" spans="6:6" x14ac:dyDescent="0.25">
      <c r="F17256"/>
    </row>
    <row r="17257" spans="6:6" x14ac:dyDescent="0.25">
      <c r="F17257"/>
    </row>
    <row r="17258" spans="6:6" x14ac:dyDescent="0.25">
      <c r="F17258"/>
    </row>
    <row r="17259" spans="6:6" x14ac:dyDescent="0.25">
      <c r="F17259"/>
    </row>
    <row r="17260" spans="6:6" x14ac:dyDescent="0.25">
      <c r="F17260"/>
    </row>
    <row r="17261" spans="6:6" x14ac:dyDescent="0.25">
      <c r="F17261"/>
    </row>
    <row r="17262" spans="6:6" x14ac:dyDescent="0.25">
      <c r="F17262"/>
    </row>
    <row r="17263" spans="6:6" x14ac:dyDescent="0.25">
      <c r="F17263"/>
    </row>
    <row r="17264" spans="6:6" x14ac:dyDescent="0.25">
      <c r="F17264"/>
    </row>
    <row r="17265" spans="6:6" x14ac:dyDescent="0.25">
      <c r="F17265"/>
    </row>
    <row r="17266" spans="6:6" x14ac:dyDescent="0.25">
      <c r="F17266"/>
    </row>
    <row r="17267" spans="6:6" x14ac:dyDescent="0.25">
      <c r="F17267"/>
    </row>
    <row r="17268" spans="6:6" x14ac:dyDescent="0.25">
      <c r="F17268"/>
    </row>
    <row r="17269" spans="6:6" x14ac:dyDescent="0.25">
      <c r="F17269"/>
    </row>
    <row r="17270" spans="6:6" x14ac:dyDescent="0.25">
      <c r="F17270"/>
    </row>
    <row r="17271" spans="6:6" x14ac:dyDescent="0.25">
      <c r="F17271"/>
    </row>
    <row r="17272" spans="6:6" x14ac:dyDescent="0.25">
      <c r="F17272"/>
    </row>
    <row r="17273" spans="6:6" x14ac:dyDescent="0.25">
      <c r="F17273"/>
    </row>
    <row r="17274" spans="6:6" x14ac:dyDescent="0.25">
      <c r="F17274"/>
    </row>
    <row r="17275" spans="6:6" x14ac:dyDescent="0.25">
      <c r="F17275"/>
    </row>
    <row r="17276" spans="6:6" x14ac:dyDescent="0.25">
      <c r="F17276"/>
    </row>
    <row r="17277" spans="6:6" x14ac:dyDescent="0.25">
      <c r="F17277"/>
    </row>
    <row r="17278" spans="6:6" x14ac:dyDescent="0.25">
      <c r="F17278"/>
    </row>
    <row r="17279" spans="6:6" x14ac:dyDescent="0.25">
      <c r="F17279"/>
    </row>
    <row r="17280" spans="6:6" x14ac:dyDescent="0.25">
      <c r="F17280"/>
    </row>
    <row r="17281" spans="6:6" x14ac:dyDescent="0.25">
      <c r="F17281"/>
    </row>
    <row r="17282" spans="6:6" x14ac:dyDescent="0.25">
      <c r="F17282"/>
    </row>
    <row r="17283" spans="6:6" x14ac:dyDescent="0.25">
      <c r="F17283"/>
    </row>
    <row r="17284" spans="6:6" x14ac:dyDescent="0.25">
      <c r="F17284"/>
    </row>
    <row r="17285" spans="6:6" x14ac:dyDescent="0.25">
      <c r="F17285"/>
    </row>
    <row r="17286" spans="6:6" x14ac:dyDescent="0.25">
      <c r="F17286"/>
    </row>
    <row r="17287" spans="6:6" x14ac:dyDescent="0.25">
      <c r="F17287"/>
    </row>
    <row r="17288" spans="6:6" x14ac:dyDescent="0.25">
      <c r="F17288"/>
    </row>
    <row r="17289" spans="6:6" x14ac:dyDescent="0.25">
      <c r="F17289"/>
    </row>
    <row r="17290" spans="6:6" x14ac:dyDescent="0.25">
      <c r="F17290"/>
    </row>
    <row r="17291" spans="6:6" x14ac:dyDescent="0.25">
      <c r="F17291"/>
    </row>
    <row r="17292" spans="6:6" x14ac:dyDescent="0.25">
      <c r="F17292"/>
    </row>
    <row r="17293" spans="6:6" x14ac:dyDescent="0.25">
      <c r="F17293"/>
    </row>
    <row r="17294" spans="6:6" x14ac:dyDescent="0.25">
      <c r="F17294"/>
    </row>
    <row r="17295" spans="6:6" x14ac:dyDescent="0.25">
      <c r="F17295"/>
    </row>
    <row r="17296" spans="6:6" x14ac:dyDescent="0.25">
      <c r="F17296"/>
    </row>
    <row r="17297" spans="6:6" x14ac:dyDescent="0.25">
      <c r="F17297"/>
    </row>
    <row r="17298" spans="6:6" x14ac:dyDescent="0.25">
      <c r="F17298"/>
    </row>
    <row r="17299" spans="6:6" x14ac:dyDescent="0.25">
      <c r="F17299"/>
    </row>
    <row r="17300" spans="6:6" x14ac:dyDescent="0.25">
      <c r="F17300"/>
    </row>
    <row r="17301" spans="6:6" x14ac:dyDescent="0.25">
      <c r="F17301"/>
    </row>
    <row r="17302" spans="6:6" x14ac:dyDescent="0.25">
      <c r="F17302"/>
    </row>
    <row r="17303" spans="6:6" x14ac:dyDescent="0.25">
      <c r="F17303"/>
    </row>
    <row r="17304" spans="6:6" x14ac:dyDescent="0.25">
      <c r="F17304"/>
    </row>
    <row r="17305" spans="6:6" x14ac:dyDescent="0.25">
      <c r="F17305"/>
    </row>
    <row r="17306" spans="6:6" x14ac:dyDescent="0.25">
      <c r="F17306"/>
    </row>
    <row r="17307" spans="6:6" x14ac:dyDescent="0.25">
      <c r="F17307"/>
    </row>
    <row r="17308" spans="6:6" x14ac:dyDescent="0.25">
      <c r="F17308"/>
    </row>
    <row r="17309" spans="6:6" x14ac:dyDescent="0.25">
      <c r="F17309"/>
    </row>
    <row r="17310" spans="6:6" x14ac:dyDescent="0.25">
      <c r="F17310"/>
    </row>
    <row r="17311" spans="6:6" x14ac:dyDescent="0.25">
      <c r="F17311"/>
    </row>
    <row r="17312" spans="6:6" x14ac:dyDescent="0.25">
      <c r="F17312"/>
    </row>
    <row r="17313" spans="6:6" x14ac:dyDescent="0.25">
      <c r="F17313"/>
    </row>
    <row r="17314" spans="6:6" x14ac:dyDescent="0.25">
      <c r="F17314"/>
    </row>
    <row r="17315" spans="6:6" x14ac:dyDescent="0.25">
      <c r="F17315"/>
    </row>
    <row r="17316" spans="6:6" x14ac:dyDescent="0.25">
      <c r="F17316"/>
    </row>
    <row r="17317" spans="6:6" x14ac:dyDescent="0.25">
      <c r="F17317"/>
    </row>
    <row r="17318" spans="6:6" x14ac:dyDescent="0.25">
      <c r="F17318"/>
    </row>
    <row r="17319" spans="6:6" x14ac:dyDescent="0.25">
      <c r="F17319"/>
    </row>
    <row r="17320" spans="6:6" x14ac:dyDescent="0.25">
      <c r="F17320"/>
    </row>
    <row r="17321" spans="6:6" x14ac:dyDescent="0.25">
      <c r="F17321"/>
    </row>
    <row r="17322" spans="6:6" x14ac:dyDescent="0.25">
      <c r="F17322"/>
    </row>
    <row r="17323" spans="6:6" x14ac:dyDescent="0.25">
      <c r="F17323"/>
    </row>
    <row r="17324" spans="6:6" x14ac:dyDescent="0.25">
      <c r="F17324"/>
    </row>
    <row r="17325" spans="6:6" x14ac:dyDescent="0.25">
      <c r="F17325"/>
    </row>
    <row r="17326" spans="6:6" x14ac:dyDescent="0.25">
      <c r="F17326"/>
    </row>
    <row r="17327" spans="6:6" x14ac:dyDescent="0.25">
      <c r="F17327"/>
    </row>
    <row r="17328" spans="6:6" x14ac:dyDescent="0.25">
      <c r="F17328"/>
    </row>
    <row r="17329" spans="6:6" x14ac:dyDescent="0.25">
      <c r="F17329"/>
    </row>
    <row r="17330" spans="6:6" x14ac:dyDescent="0.25">
      <c r="F17330"/>
    </row>
    <row r="17331" spans="6:6" x14ac:dyDescent="0.25">
      <c r="F17331"/>
    </row>
    <row r="17332" spans="6:6" x14ac:dyDescent="0.25">
      <c r="F17332"/>
    </row>
    <row r="17333" spans="6:6" x14ac:dyDescent="0.25">
      <c r="F17333"/>
    </row>
    <row r="17334" spans="6:6" x14ac:dyDescent="0.25">
      <c r="F17334"/>
    </row>
    <row r="17335" spans="6:6" x14ac:dyDescent="0.25">
      <c r="F17335"/>
    </row>
    <row r="17336" spans="6:6" x14ac:dyDescent="0.25">
      <c r="F17336"/>
    </row>
    <row r="17337" spans="6:6" x14ac:dyDescent="0.25">
      <c r="F17337"/>
    </row>
    <row r="17338" spans="6:6" x14ac:dyDescent="0.25">
      <c r="F17338"/>
    </row>
    <row r="17339" spans="6:6" x14ac:dyDescent="0.25">
      <c r="F17339"/>
    </row>
    <row r="17340" spans="6:6" x14ac:dyDescent="0.25">
      <c r="F17340"/>
    </row>
    <row r="17341" spans="6:6" x14ac:dyDescent="0.25">
      <c r="F17341"/>
    </row>
    <row r="17342" spans="6:6" x14ac:dyDescent="0.25">
      <c r="F17342"/>
    </row>
    <row r="17343" spans="6:6" x14ac:dyDescent="0.25">
      <c r="F17343"/>
    </row>
    <row r="17344" spans="6:6" x14ac:dyDescent="0.25">
      <c r="F17344"/>
    </row>
    <row r="17345" spans="6:6" x14ac:dyDescent="0.25">
      <c r="F17345"/>
    </row>
    <row r="17346" spans="6:6" x14ac:dyDescent="0.25">
      <c r="F17346"/>
    </row>
    <row r="17347" spans="6:6" x14ac:dyDescent="0.25">
      <c r="F17347"/>
    </row>
    <row r="17348" spans="6:6" x14ac:dyDescent="0.25">
      <c r="F17348"/>
    </row>
    <row r="17349" spans="6:6" x14ac:dyDescent="0.25">
      <c r="F17349"/>
    </row>
    <row r="17350" spans="6:6" x14ac:dyDescent="0.25">
      <c r="F17350"/>
    </row>
    <row r="17351" spans="6:6" x14ac:dyDescent="0.25">
      <c r="F17351"/>
    </row>
    <row r="17352" spans="6:6" x14ac:dyDescent="0.25">
      <c r="F17352"/>
    </row>
    <row r="17353" spans="6:6" x14ac:dyDescent="0.25">
      <c r="F17353"/>
    </row>
    <row r="17354" spans="6:6" x14ac:dyDescent="0.25">
      <c r="F17354"/>
    </row>
    <row r="17355" spans="6:6" x14ac:dyDescent="0.25">
      <c r="F17355"/>
    </row>
    <row r="17356" spans="6:6" x14ac:dyDescent="0.25">
      <c r="F17356"/>
    </row>
    <row r="17357" spans="6:6" x14ac:dyDescent="0.25">
      <c r="F17357"/>
    </row>
    <row r="17358" spans="6:6" x14ac:dyDescent="0.25">
      <c r="F17358"/>
    </row>
    <row r="17359" spans="6:6" x14ac:dyDescent="0.25">
      <c r="F17359"/>
    </row>
    <row r="17360" spans="6:6" x14ac:dyDescent="0.25">
      <c r="F17360"/>
    </row>
    <row r="17361" spans="6:6" x14ac:dyDescent="0.25">
      <c r="F17361"/>
    </row>
    <row r="17362" spans="6:6" x14ac:dyDescent="0.25">
      <c r="F17362"/>
    </row>
    <row r="17363" spans="6:6" x14ac:dyDescent="0.25">
      <c r="F17363"/>
    </row>
    <row r="17364" spans="6:6" x14ac:dyDescent="0.25">
      <c r="F17364"/>
    </row>
    <row r="17365" spans="6:6" x14ac:dyDescent="0.25">
      <c r="F17365"/>
    </row>
    <row r="17366" spans="6:6" x14ac:dyDescent="0.25">
      <c r="F17366"/>
    </row>
    <row r="17367" spans="6:6" x14ac:dyDescent="0.25">
      <c r="F17367"/>
    </row>
    <row r="17368" spans="6:6" x14ac:dyDescent="0.25">
      <c r="F17368"/>
    </row>
    <row r="17369" spans="6:6" x14ac:dyDescent="0.25">
      <c r="F17369"/>
    </row>
    <row r="17370" spans="6:6" x14ac:dyDescent="0.25">
      <c r="F17370"/>
    </row>
    <row r="17371" spans="6:6" x14ac:dyDescent="0.25">
      <c r="F17371"/>
    </row>
    <row r="17372" spans="6:6" x14ac:dyDescent="0.25">
      <c r="F17372"/>
    </row>
    <row r="17373" spans="6:6" x14ac:dyDescent="0.25">
      <c r="F17373"/>
    </row>
    <row r="17374" spans="6:6" x14ac:dyDescent="0.25">
      <c r="F17374"/>
    </row>
    <row r="17375" spans="6:6" x14ac:dyDescent="0.25">
      <c r="F17375"/>
    </row>
    <row r="17376" spans="6:6" x14ac:dyDescent="0.25">
      <c r="F17376"/>
    </row>
    <row r="17377" spans="6:6" x14ac:dyDescent="0.25">
      <c r="F17377"/>
    </row>
    <row r="17378" spans="6:6" x14ac:dyDescent="0.25">
      <c r="F17378"/>
    </row>
    <row r="17379" spans="6:6" x14ac:dyDescent="0.25">
      <c r="F17379"/>
    </row>
    <row r="17380" spans="6:6" x14ac:dyDescent="0.25">
      <c r="F17380"/>
    </row>
    <row r="17381" spans="6:6" x14ac:dyDescent="0.25">
      <c r="F17381"/>
    </row>
    <row r="17382" spans="6:6" x14ac:dyDescent="0.25">
      <c r="F17382"/>
    </row>
    <row r="17383" spans="6:6" x14ac:dyDescent="0.25">
      <c r="F17383"/>
    </row>
    <row r="17384" spans="6:6" x14ac:dyDescent="0.25">
      <c r="F17384"/>
    </row>
    <row r="17385" spans="6:6" x14ac:dyDescent="0.25">
      <c r="F17385"/>
    </row>
    <row r="17386" spans="6:6" x14ac:dyDescent="0.25">
      <c r="F17386"/>
    </row>
    <row r="17387" spans="6:6" x14ac:dyDescent="0.25">
      <c r="F17387"/>
    </row>
    <row r="17388" spans="6:6" x14ac:dyDescent="0.25">
      <c r="F17388"/>
    </row>
    <row r="17389" spans="6:6" x14ac:dyDescent="0.25">
      <c r="F17389"/>
    </row>
    <row r="17390" spans="6:6" x14ac:dyDescent="0.25">
      <c r="F17390"/>
    </row>
    <row r="17391" spans="6:6" x14ac:dyDescent="0.25">
      <c r="F17391"/>
    </row>
    <row r="17392" spans="6:6" x14ac:dyDescent="0.25">
      <c r="F17392"/>
    </row>
    <row r="17393" spans="6:6" x14ac:dyDescent="0.25">
      <c r="F17393"/>
    </row>
    <row r="17394" spans="6:6" x14ac:dyDescent="0.25">
      <c r="F17394"/>
    </row>
    <row r="17395" spans="6:6" x14ac:dyDescent="0.25">
      <c r="F17395"/>
    </row>
    <row r="17396" spans="6:6" x14ac:dyDescent="0.25">
      <c r="F17396"/>
    </row>
    <row r="17397" spans="6:6" x14ac:dyDescent="0.25">
      <c r="F17397"/>
    </row>
    <row r="17398" spans="6:6" x14ac:dyDescent="0.25">
      <c r="F17398"/>
    </row>
    <row r="17399" spans="6:6" x14ac:dyDescent="0.25">
      <c r="F17399"/>
    </row>
    <row r="17400" spans="6:6" x14ac:dyDescent="0.25">
      <c r="F17400"/>
    </row>
    <row r="17401" spans="6:6" x14ac:dyDescent="0.25">
      <c r="F17401"/>
    </row>
    <row r="17402" spans="6:6" x14ac:dyDescent="0.25">
      <c r="F17402"/>
    </row>
    <row r="17403" spans="6:6" x14ac:dyDescent="0.25">
      <c r="F17403"/>
    </row>
    <row r="17404" spans="6:6" x14ac:dyDescent="0.25">
      <c r="F17404"/>
    </row>
    <row r="17405" spans="6:6" x14ac:dyDescent="0.25">
      <c r="F17405"/>
    </row>
    <row r="17406" spans="6:6" x14ac:dyDescent="0.25">
      <c r="F17406"/>
    </row>
    <row r="17407" spans="6:6" x14ac:dyDescent="0.25">
      <c r="F17407"/>
    </row>
    <row r="17408" spans="6:6" x14ac:dyDescent="0.25">
      <c r="F17408"/>
    </row>
    <row r="17409" spans="6:6" x14ac:dyDescent="0.25">
      <c r="F17409"/>
    </row>
    <row r="17410" spans="6:6" x14ac:dyDescent="0.25">
      <c r="F17410"/>
    </row>
    <row r="17411" spans="6:6" x14ac:dyDescent="0.25">
      <c r="F17411"/>
    </row>
    <row r="17412" spans="6:6" x14ac:dyDescent="0.25">
      <c r="F17412"/>
    </row>
    <row r="17413" spans="6:6" x14ac:dyDescent="0.25">
      <c r="F17413"/>
    </row>
    <row r="17414" spans="6:6" x14ac:dyDescent="0.25">
      <c r="F17414"/>
    </row>
    <row r="17415" spans="6:6" x14ac:dyDescent="0.25">
      <c r="F17415"/>
    </row>
    <row r="17416" spans="6:6" x14ac:dyDescent="0.25">
      <c r="F17416"/>
    </row>
    <row r="17417" spans="6:6" x14ac:dyDescent="0.25">
      <c r="F17417"/>
    </row>
    <row r="17418" spans="6:6" x14ac:dyDescent="0.25">
      <c r="F17418"/>
    </row>
    <row r="17419" spans="6:6" x14ac:dyDescent="0.25">
      <c r="F17419"/>
    </row>
    <row r="17420" spans="6:6" x14ac:dyDescent="0.25">
      <c r="F17420"/>
    </row>
    <row r="17421" spans="6:6" x14ac:dyDescent="0.25">
      <c r="F17421"/>
    </row>
    <row r="17422" spans="6:6" x14ac:dyDescent="0.25">
      <c r="F17422"/>
    </row>
    <row r="17423" spans="6:6" x14ac:dyDescent="0.25">
      <c r="F17423"/>
    </row>
    <row r="17424" spans="6:6" x14ac:dyDescent="0.25">
      <c r="F17424"/>
    </row>
    <row r="17425" spans="6:6" x14ac:dyDescent="0.25">
      <c r="F17425"/>
    </row>
    <row r="17426" spans="6:6" x14ac:dyDescent="0.25">
      <c r="F17426"/>
    </row>
    <row r="17427" spans="6:6" x14ac:dyDescent="0.25">
      <c r="F17427"/>
    </row>
    <row r="17428" spans="6:6" x14ac:dyDescent="0.25">
      <c r="F17428"/>
    </row>
    <row r="17429" spans="6:6" x14ac:dyDescent="0.25">
      <c r="F17429"/>
    </row>
    <row r="17430" spans="6:6" x14ac:dyDescent="0.25">
      <c r="F17430"/>
    </row>
    <row r="17431" spans="6:6" x14ac:dyDescent="0.25">
      <c r="F17431"/>
    </row>
    <row r="17432" spans="6:6" x14ac:dyDescent="0.25">
      <c r="F17432"/>
    </row>
    <row r="17433" spans="6:6" x14ac:dyDescent="0.25">
      <c r="F17433"/>
    </row>
    <row r="17434" spans="6:6" x14ac:dyDescent="0.25">
      <c r="F17434"/>
    </row>
    <row r="17435" spans="6:6" x14ac:dyDescent="0.25">
      <c r="F17435"/>
    </row>
    <row r="17436" spans="6:6" x14ac:dyDescent="0.25">
      <c r="F17436"/>
    </row>
    <row r="17437" spans="6:6" x14ac:dyDescent="0.25">
      <c r="F17437"/>
    </row>
    <row r="17438" spans="6:6" x14ac:dyDescent="0.25">
      <c r="F17438"/>
    </row>
    <row r="17439" spans="6:6" x14ac:dyDescent="0.25">
      <c r="F17439"/>
    </row>
    <row r="17440" spans="6:6" x14ac:dyDescent="0.25">
      <c r="F17440"/>
    </row>
    <row r="17441" spans="6:6" x14ac:dyDescent="0.25">
      <c r="F17441"/>
    </row>
    <row r="17442" spans="6:6" x14ac:dyDescent="0.25">
      <c r="F17442"/>
    </row>
    <row r="17443" spans="6:6" x14ac:dyDescent="0.25">
      <c r="F17443"/>
    </row>
    <row r="17444" spans="6:6" x14ac:dyDescent="0.25">
      <c r="F17444"/>
    </row>
    <row r="17445" spans="6:6" x14ac:dyDescent="0.25">
      <c r="F17445"/>
    </row>
    <row r="17446" spans="6:6" x14ac:dyDescent="0.25">
      <c r="F17446"/>
    </row>
    <row r="17447" spans="6:6" x14ac:dyDescent="0.25">
      <c r="F17447"/>
    </row>
    <row r="17448" spans="6:6" x14ac:dyDescent="0.25">
      <c r="F17448"/>
    </row>
    <row r="17449" spans="6:6" x14ac:dyDescent="0.25">
      <c r="F17449"/>
    </row>
    <row r="17450" spans="6:6" x14ac:dyDescent="0.25">
      <c r="F17450"/>
    </row>
    <row r="17451" spans="6:6" x14ac:dyDescent="0.25">
      <c r="F17451"/>
    </row>
    <row r="17452" spans="6:6" x14ac:dyDescent="0.25">
      <c r="F17452"/>
    </row>
    <row r="17453" spans="6:6" x14ac:dyDescent="0.25">
      <c r="F17453"/>
    </row>
    <row r="17454" spans="6:6" x14ac:dyDescent="0.25">
      <c r="F17454"/>
    </row>
    <row r="17455" spans="6:6" x14ac:dyDescent="0.25">
      <c r="F17455"/>
    </row>
    <row r="17456" spans="6:6" x14ac:dyDescent="0.25">
      <c r="F17456"/>
    </row>
    <row r="17457" spans="6:6" x14ac:dyDescent="0.25">
      <c r="F17457"/>
    </row>
    <row r="17458" spans="6:6" x14ac:dyDescent="0.25">
      <c r="F17458"/>
    </row>
    <row r="17459" spans="6:6" x14ac:dyDescent="0.25">
      <c r="F17459"/>
    </row>
    <row r="17460" spans="6:6" x14ac:dyDescent="0.25">
      <c r="F17460"/>
    </row>
    <row r="17461" spans="6:6" x14ac:dyDescent="0.25">
      <c r="F17461"/>
    </row>
    <row r="17462" spans="6:6" x14ac:dyDescent="0.25">
      <c r="F17462"/>
    </row>
    <row r="17463" spans="6:6" x14ac:dyDescent="0.25">
      <c r="F17463"/>
    </row>
    <row r="17464" spans="6:6" x14ac:dyDescent="0.25">
      <c r="F17464"/>
    </row>
    <row r="17465" spans="6:6" x14ac:dyDescent="0.25">
      <c r="F17465"/>
    </row>
    <row r="17466" spans="6:6" x14ac:dyDescent="0.25">
      <c r="F17466"/>
    </row>
    <row r="17467" spans="6:6" x14ac:dyDescent="0.25">
      <c r="F17467"/>
    </row>
    <row r="17468" spans="6:6" x14ac:dyDescent="0.25">
      <c r="F17468"/>
    </row>
    <row r="17469" spans="6:6" x14ac:dyDescent="0.25">
      <c r="F17469"/>
    </row>
    <row r="17470" spans="6:6" x14ac:dyDescent="0.25">
      <c r="F17470"/>
    </row>
    <row r="17471" spans="6:6" x14ac:dyDescent="0.25">
      <c r="F17471"/>
    </row>
    <row r="17472" spans="6:6" x14ac:dyDescent="0.25">
      <c r="F17472"/>
    </row>
    <row r="17473" spans="6:6" x14ac:dyDescent="0.25">
      <c r="F17473"/>
    </row>
    <row r="17474" spans="6:6" x14ac:dyDescent="0.25">
      <c r="F17474"/>
    </row>
    <row r="17475" spans="6:6" x14ac:dyDescent="0.25">
      <c r="F17475"/>
    </row>
    <row r="17476" spans="6:6" x14ac:dyDescent="0.25">
      <c r="F17476"/>
    </row>
    <row r="17477" spans="6:6" x14ac:dyDescent="0.25">
      <c r="F17477"/>
    </row>
    <row r="17478" spans="6:6" x14ac:dyDescent="0.25">
      <c r="F17478"/>
    </row>
    <row r="17479" spans="6:6" x14ac:dyDescent="0.25">
      <c r="F17479"/>
    </row>
    <row r="17480" spans="6:6" x14ac:dyDescent="0.25">
      <c r="F17480"/>
    </row>
    <row r="17481" spans="6:6" x14ac:dyDescent="0.25">
      <c r="F17481"/>
    </row>
    <row r="17482" spans="6:6" x14ac:dyDescent="0.25">
      <c r="F17482"/>
    </row>
    <row r="17483" spans="6:6" x14ac:dyDescent="0.25">
      <c r="F17483"/>
    </row>
    <row r="17484" spans="6:6" x14ac:dyDescent="0.25">
      <c r="F17484"/>
    </row>
    <row r="17485" spans="6:6" x14ac:dyDescent="0.25">
      <c r="F17485"/>
    </row>
    <row r="17486" spans="6:6" x14ac:dyDescent="0.25">
      <c r="F17486"/>
    </row>
    <row r="17487" spans="6:6" x14ac:dyDescent="0.25">
      <c r="F17487"/>
    </row>
    <row r="17488" spans="6:6" x14ac:dyDescent="0.25">
      <c r="F17488"/>
    </row>
    <row r="17489" spans="6:6" x14ac:dyDescent="0.25">
      <c r="F17489"/>
    </row>
    <row r="17490" spans="6:6" x14ac:dyDescent="0.25">
      <c r="F17490"/>
    </row>
    <row r="17491" spans="6:6" x14ac:dyDescent="0.25">
      <c r="F17491"/>
    </row>
    <row r="17492" spans="6:6" x14ac:dyDescent="0.25">
      <c r="F17492"/>
    </row>
    <row r="17493" spans="6:6" x14ac:dyDescent="0.25">
      <c r="F17493"/>
    </row>
    <row r="17494" spans="6:6" x14ac:dyDescent="0.25">
      <c r="F17494"/>
    </row>
    <row r="17495" spans="6:6" x14ac:dyDescent="0.25">
      <c r="F17495"/>
    </row>
    <row r="17496" spans="6:6" x14ac:dyDescent="0.25">
      <c r="F17496"/>
    </row>
    <row r="17497" spans="6:6" x14ac:dyDescent="0.25">
      <c r="F17497"/>
    </row>
    <row r="17498" spans="6:6" x14ac:dyDescent="0.25">
      <c r="F17498"/>
    </row>
    <row r="17499" spans="6:6" x14ac:dyDescent="0.25">
      <c r="F17499"/>
    </row>
    <row r="17500" spans="6:6" x14ac:dyDescent="0.25">
      <c r="F17500"/>
    </row>
    <row r="17501" spans="6:6" x14ac:dyDescent="0.25">
      <c r="F17501"/>
    </row>
    <row r="17502" spans="6:6" x14ac:dyDescent="0.25">
      <c r="F17502"/>
    </row>
    <row r="17503" spans="6:6" x14ac:dyDescent="0.25">
      <c r="F17503"/>
    </row>
    <row r="17504" spans="6:6" x14ac:dyDescent="0.25">
      <c r="F17504"/>
    </row>
    <row r="17505" spans="6:6" x14ac:dyDescent="0.25">
      <c r="F17505"/>
    </row>
    <row r="17506" spans="6:6" x14ac:dyDescent="0.25">
      <c r="F17506"/>
    </row>
    <row r="17507" spans="6:6" x14ac:dyDescent="0.25">
      <c r="F17507"/>
    </row>
    <row r="17508" spans="6:6" x14ac:dyDescent="0.25">
      <c r="F17508"/>
    </row>
    <row r="17509" spans="6:6" x14ac:dyDescent="0.25">
      <c r="F17509"/>
    </row>
    <row r="17510" spans="6:6" x14ac:dyDescent="0.25">
      <c r="F17510"/>
    </row>
    <row r="17511" spans="6:6" x14ac:dyDescent="0.25">
      <c r="F17511"/>
    </row>
    <row r="17512" spans="6:6" x14ac:dyDescent="0.25">
      <c r="F17512"/>
    </row>
    <row r="17513" spans="6:6" x14ac:dyDescent="0.25">
      <c r="F17513"/>
    </row>
    <row r="17514" spans="6:6" x14ac:dyDescent="0.25">
      <c r="F17514"/>
    </row>
    <row r="17515" spans="6:6" x14ac:dyDescent="0.25">
      <c r="F17515"/>
    </row>
    <row r="17516" spans="6:6" x14ac:dyDescent="0.25">
      <c r="F17516"/>
    </row>
    <row r="17517" spans="6:6" x14ac:dyDescent="0.25">
      <c r="F17517"/>
    </row>
    <row r="17518" spans="6:6" x14ac:dyDescent="0.25">
      <c r="F17518"/>
    </row>
    <row r="17519" spans="6:6" x14ac:dyDescent="0.25">
      <c r="F17519"/>
    </row>
    <row r="17520" spans="6:6" x14ac:dyDescent="0.25">
      <c r="F17520"/>
    </row>
    <row r="17521" spans="6:6" x14ac:dyDescent="0.25">
      <c r="F17521"/>
    </row>
    <row r="17522" spans="6:6" x14ac:dyDescent="0.25">
      <c r="F17522"/>
    </row>
    <row r="17523" spans="6:6" x14ac:dyDescent="0.25">
      <c r="F17523"/>
    </row>
    <row r="17524" spans="6:6" x14ac:dyDescent="0.25">
      <c r="F17524"/>
    </row>
    <row r="17525" spans="6:6" x14ac:dyDescent="0.25">
      <c r="F17525"/>
    </row>
    <row r="17526" spans="6:6" x14ac:dyDescent="0.25">
      <c r="F17526"/>
    </row>
    <row r="17527" spans="6:6" x14ac:dyDescent="0.25">
      <c r="F17527"/>
    </row>
    <row r="17528" spans="6:6" x14ac:dyDescent="0.25">
      <c r="F17528"/>
    </row>
    <row r="17529" spans="6:6" x14ac:dyDescent="0.25">
      <c r="F17529"/>
    </row>
    <row r="17530" spans="6:6" x14ac:dyDescent="0.25">
      <c r="F17530"/>
    </row>
    <row r="17531" spans="6:6" x14ac:dyDescent="0.25">
      <c r="F17531"/>
    </row>
    <row r="17532" spans="6:6" x14ac:dyDescent="0.25">
      <c r="F17532"/>
    </row>
    <row r="17533" spans="6:6" x14ac:dyDescent="0.25">
      <c r="F17533"/>
    </row>
    <row r="17534" spans="6:6" x14ac:dyDescent="0.25">
      <c r="F17534"/>
    </row>
    <row r="17535" spans="6:6" x14ac:dyDescent="0.25">
      <c r="F17535"/>
    </row>
    <row r="17536" spans="6:6" x14ac:dyDescent="0.25">
      <c r="F17536"/>
    </row>
    <row r="17537" spans="6:6" x14ac:dyDescent="0.25">
      <c r="F17537"/>
    </row>
    <row r="17538" spans="6:6" x14ac:dyDescent="0.25">
      <c r="F17538"/>
    </row>
    <row r="17539" spans="6:6" x14ac:dyDescent="0.25">
      <c r="F17539"/>
    </row>
    <row r="17540" spans="6:6" x14ac:dyDescent="0.25">
      <c r="F17540"/>
    </row>
    <row r="17541" spans="6:6" x14ac:dyDescent="0.25">
      <c r="F17541"/>
    </row>
    <row r="17542" spans="6:6" x14ac:dyDescent="0.25">
      <c r="F17542"/>
    </row>
    <row r="17543" spans="6:6" x14ac:dyDescent="0.25">
      <c r="F17543"/>
    </row>
    <row r="17544" spans="6:6" x14ac:dyDescent="0.25">
      <c r="F17544"/>
    </row>
    <row r="17545" spans="6:6" x14ac:dyDescent="0.25">
      <c r="F17545"/>
    </row>
    <row r="17546" spans="6:6" x14ac:dyDescent="0.25">
      <c r="F17546"/>
    </row>
    <row r="17547" spans="6:6" x14ac:dyDescent="0.25">
      <c r="F17547"/>
    </row>
    <row r="17548" spans="6:6" x14ac:dyDescent="0.25">
      <c r="F17548"/>
    </row>
    <row r="17549" spans="6:6" x14ac:dyDescent="0.25">
      <c r="F17549"/>
    </row>
    <row r="17550" spans="6:6" x14ac:dyDescent="0.25">
      <c r="F17550"/>
    </row>
    <row r="17551" spans="6:6" x14ac:dyDescent="0.25">
      <c r="F17551"/>
    </row>
    <row r="17552" spans="6:6" x14ac:dyDescent="0.25">
      <c r="F17552"/>
    </row>
    <row r="17553" spans="6:6" x14ac:dyDescent="0.25">
      <c r="F17553"/>
    </row>
    <row r="17554" spans="6:6" x14ac:dyDescent="0.25">
      <c r="F17554"/>
    </row>
    <row r="17555" spans="6:6" x14ac:dyDescent="0.25">
      <c r="F17555"/>
    </row>
    <row r="17556" spans="6:6" x14ac:dyDescent="0.25">
      <c r="F17556"/>
    </row>
    <row r="17557" spans="6:6" x14ac:dyDescent="0.25">
      <c r="F17557"/>
    </row>
    <row r="17558" spans="6:6" x14ac:dyDescent="0.25">
      <c r="F17558"/>
    </row>
    <row r="17559" spans="6:6" x14ac:dyDescent="0.25">
      <c r="F17559"/>
    </row>
    <row r="17560" spans="6:6" x14ac:dyDescent="0.25">
      <c r="F17560"/>
    </row>
    <row r="17561" spans="6:6" x14ac:dyDescent="0.25">
      <c r="F17561"/>
    </row>
    <row r="17562" spans="6:6" x14ac:dyDescent="0.25">
      <c r="F17562"/>
    </row>
    <row r="17563" spans="6:6" x14ac:dyDescent="0.25">
      <c r="F17563"/>
    </row>
    <row r="17564" spans="6:6" x14ac:dyDescent="0.25">
      <c r="F17564"/>
    </row>
    <row r="17565" spans="6:6" x14ac:dyDescent="0.25">
      <c r="F17565"/>
    </row>
    <row r="17566" spans="6:6" x14ac:dyDescent="0.25">
      <c r="F17566"/>
    </row>
    <row r="17567" spans="6:6" x14ac:dyDescent="0.25">
      <c r="F17567"/>
    </row>
    <row r="17568" spans="6:6" x14ac:dyDescent="0.25">
      <c r="F17568"/>
    </row>
    <row r="17569" spans="6:6" x14ac:dyDescent="0.25">
      <c r="F17569"/>
    </row>
    <row r="17570" spans="6:6" x14ac:dyDescent="0.25">
      <c r="F17570"/>
    </row>
    <row r="17571" spans="6:6" x14ac:dyDescent="0.25">
      <c r="F17571"/>
    </row>
    <row r="17572" spans="6:6" x14ac:dyDescent="0.25">
      <c r="F17572"/>
    </row>
    <row r="17573" spans="6:6" x14ac:dyDescent="0.25">
      <c r="F17573"/>
    </row>
    <row r="17574" spans="6:6" x14ac:dyDescent="0.25">
      <c r="F17574"/>
    </row>
    <row r="17575" spans="6:6" x14ac:dyDescent="0.25">
      <c r="F17575"/>
    </row>
    <row r="17576" spans="6:6" x14ac:dyDescent="0.25">
      <c r="F17576"/>
    </row>
    <row r="17577" spans="6:6" x14ac:dyDescent="0.25">
      <c r="F17577"/>
    </row>
    <row r="17578" spans="6:6" x14ac:dyDescent="0.25">
      <c r="F17578"/>
    </row>
    <row r="17579" spans="6:6" x14ac:dyDescent="0.25">
      <c r="F17579"/>
    </row>
    <row r="17580" spans="6:6" x14ac:dyDescent="0.25">
      <c r="F17580"/>
    </row>
    <row r="17581" spans="6:6" x14ac:dyDescent="0.25">
      <c r="F17581"/>
    </row>
    <row r="17582" spans="6:6" x14ac:dyDescent="0.25">
      <c r="F17582"/>
    </row>
    <row r="17583" spans="6:6" x14ac:dyDescent="0.25">
      <c r="F17583"/>
    </row>
    <row r="17584" spans="6:6" x14ac:dyDescent="0.25">
      <c r="F17584"/>
    </row>
    <row r="17585" spans="6:6" x14ac:dyDescent="0.25">
      <c r="F17585"/>
    </row>
    <row r="17586" spans="6:6" x14ac:dyDescent="0.25">
      <c r="F17586"/>
    </row>
    <row r="17587" spans="6:6" x14ac:dyDescent="0.25">
      <c r="F17587"/>
    </row>
    <row r="17588" spans="6:6" x14ac:dyDescent="0.25">
      <c r="F17588"/>
    </row>
    <row r="17589" spans="6:6" x14ac:dyDescent="0.25">
      <c r="F17589"/>
    </row>
    <row r="17590" spans="6:6" x14ac:dyDescent="0.25">
      <c r="F17590"/>
    </row>
    <row r="17591" spans="6:6" x14ac:dyDescent="0.25">
      <c r="F17591"/>
    </row>
    <row r="17592" spans="6:6" x14ac:dyDescent="0.25">
      <c r="F17592"/>
    </row>
    <row r="17593" spans="6:6" x14ac:dyDescent="0.25">
      <c r="F17593"/>
    </row>
    <row r="17594" spans="6:6" x14ac:dyDescent="0.25">
      <c r="F17594"/>
    </row>
    <row r="17595" spans="6:6" x14ac:dyDescent="0.25">
      <c r="F17595"/>
    </row>
    <row r="17596" spans="6:6" x14ac:dyDescent="0.25">
      <c r="F17596"/>
    </row>
    <row r="17597" spans="6:6" x14ac:dyDescent="0.25">
      <c r="F17597"/>
    </row>
    <row r="17598" spans="6:6" x14ac:dyDescent="0.25">
      <c r="F17598"/>
    </row>
    <row r="17599" spans="6:6" x14ac:dyDescent="0.25">
      <c r="F17599"/>
    </row>
    <row r="17600" spans="6:6" x14ac:dyDescent="0.25">
      <c r="F17600"/>
    </row>
    <row r="17601" spans="6:6" x14ac:dyDescent="0.25">
      <c r="F17601"/>
    </row>
    <row r="17602" spans="6:6" x14ac:dyDescent="0.25">
      <c r="F17602"/>
    </row>
    <row r="17603" spans="6:6" x14ac:dyDescent="0.25">
      <c r="F17603"/>
    </row>
    <row r="17604" spans="6:6" x14ac:dyDescent="0.25">
      <c r="F17604"/>
    </row>
    <row r="17605" spans="6:6" x14ac:dyDescent="0.25">
      <c r="F17605"/>
    </row>
    <row r="17606" spans="6:6" x14ac:dyDescent="0.25">
      <c r="F17606"/>
    </row>
    <row r="17607" spans="6:6" x14ac:dyDescent="0.25">
      <c r="F17607"/>
    </row>
    <row r="17608" spans="6:6" x14ac:dyDescent="0.25">
      <c r="F17608"/>
    </row>
    <row r="17609" spans="6:6" x14ac:dyDescent="0.25">
      <c r="F17609"/>
    </row>
    <row r="17610" spans="6:6" x14ac:dyDescent="0.25">
      <c r="F17610"/>
    </row>
    <row r="17611" spans="6:6" x14ac:dyDescent="0.25">
      <c r="F17611"/>
    </row>
    <row r="17612" spans="6:6" x14ac:dyDescent="0.25">
      <c r="F17612"/>
    </row>
    <row r="17613" spans="6:6" x14ac:dyDescent="0.25">
      <c r="F17613"/>
    </row>
    <row r="17614" spans="6:6" x14ac:dyDescent="0.25">
      <c r="F17614"/>
    </row>
    <row r="17615" spans="6:6" x14ac:dyDescent="0.25">
      <c r="F17615"/>
    </row>
    <row r="17616" spans="6:6" x14ac:dyDescent="0.25">
      <c r="F17616"/>
    </row>
    <row r="17617" spans="6:6" x14ac:dyDescent="0.25">
      <c r="F17617"/>
    </row>
    <row r="17618" spans="6:6" x14ac:dyDescent="0.25">
      <c r="F17618"/>
    </row>
    <row r="17619" spans="6:6" x14ac:dyDescent="0.25">
      <c r="F17619"/>
    </row>
    <row r="17620" spans="6:6" x14ac:dyDescent="0.25">
      <c r="F17620"/>
    </row>
    <row r="17621" spans="6:6" x14ac:dyDescent="0.25">
      <c r="F17621"/>
    </row>
    <row r="17622" spans="6:6" x14ac:dyDescent="0.25">
      <c r="F17622"/>
    </row>
    <row r="17623" spans="6:6" x14ac:dyDescent="0.25">
      <c r="F17623"/>
    </row>
    <row r="17624" spans="6:6" x14ac:dyDescent="0.25">
      <c r="F17624"/>
    </row>
    <row r="17625" spans="6:6" x14ac:dyDescent="0.25">
      <c r="F17625"/>
    </row>
    <row r="17626" spans="6:6" x14ac:dyDescent="0.25">
      <c r="F17626"/>
    </row>
    <row r="17627" spans="6:6" x14ac:dyDescent="0.25">
      <c r="F17627"/>
    </row>
    <row r="17628" spans="6:6" x14ac:dyDescent="0.25">
      <c r="F17628"/>
    </row>
    <row r="17629" spans="6:6" x14ac:dyDescent="0.25">
      <c r="F17629"/>
    </row>
    <row r="17630" spans="6:6" x14ac:dyDescent="0.25">
      <c r="F17630"/>
    </row>
    <row r="17631" spans="6:6" x14ac:dyDescent="0.25">
      <c r="F17631"/>
    </row>
    <row r="17632" spans="6:6" x14ac:dyDescent="0.25">
      <c r="F17632"/>
    </row>
    <row r="17633" spans="6:6" x14ac:dyDescent="0.25">
      <c r="F17633"/>
    </row>
    <row r="17634" spans="6:6" x14ac:dyDescent="0.25">
      <c r="F17634"/>
    </row>
    <row r="17635" spans="6:6" x14ac:dyDescent="0.25">
      <c r="F17635"/>
    </row>
    <row r="17636" spans="6:6" x14ac:dyDescent="0.25">
      <c r="F17636"/>
    </row>
    <row r="17637" spans="6:6" x14ac:dyDescent="0.25">
      <c r="F17637"/>
    </row>
    <row r="17638" spans="6:6" x14ac:dyDescent="0.25">
      <c r="F17638"/>
    </row>
    <row r="17639" spans="6:6" x14ac:dyDescent="0.25">
      <c r="F17639"/>
    </row>
    <row r="17640" spans="6:6" x14ac:dyDescent="0.25">
      <c r="F17640"/>
    </row>
    <row r="17641" spans="6:6" x14ac:dyDescent="0.25">
      <c r="F17641"/>
    </row>
    <row r="17642" spans="6:6" x14ac:dyDescent="0.25">
      <c r="F17642"/>
    </row>
    <row r="17643" spans="6:6" x14ac:dyDescent="0.25">
      <c r="F17643"/>
    </row>
    <row r="17644" spans="6:6" x14ac:dyDescent="0.25">
      <c r="F17644"/>
    </row>
    <row r="17645" spans="6:6" x14ac:dyDescent="0.25">
      <c r="F17645"/>
    </row>
    <row r="17646" spans="6:6" x14ac:dyDescent="0.25">
      <c r="F17646"/>
    </row>
    <row r="17647" spans="6:6" x14ac:dyDescent="0.25">
      <c r="F17647"/>
    </row>
    <row r="17648" spans="6:6" x14ac:dyDescent="0.25">
      <c r="F17648"/>
    </row>
    <row r="17649" spans="6:6" x14ac:dyDescent="0.25">
      <c r="F17649"/>
    </row>
    <row r="17650" spans="6:6" x14ac:dyDescent="0.25">
      <c r="F17650"/>
    </row>
    <row r="17651" spans="6:6" x14ac:dyDescent="0.25">
      <c r="F17651"/>
    </row>
    <row r="17652" spans="6:6" x14ac:dyDescent="0.25">
      <c r="F17652"/>
    </row>
    <row r="17653" spans="6:6" x14ac:dyDescent="0.25">
      <c r="F17653"/>
    </row>
    <row r="17654" spans="6:6" x14ac:dyDescent="0.25">
      <c r="F17654"/>
    </row>
    <row r="17655" spans="6:6" x14ac:dyDescent="0.25">
      <c r="F17655"/>
    </row>
    <row r="17656" spans="6:6" x14ac:dyDescent="0.25">
      <c r="F17656"/>
    </row>
    <row r="17657" spans="6:6" x14ac:dyDescent="0.25">
      <c r="F17657"/>
    </row>
    <row r="17658" spans="6:6" x14ac:dyDescent="0.25">
      <c r="F17658"/>
    </row>
    <row r="17659" spans="6:6" x14ac:dyDescent="0.25">
      <c r="F17659"/>
    </row>
    <row r="17660" spans="6:6" x14ac:dyDescent="0.25">
      <c r="F17660"/>
    </row>
    <row r="17661" spans="6:6" x14ac:dyDescent="0.25">
      <c r="F17661"/>
    </row>
    <row r="17662" spans="6:6" x14ac:dyDescent="0.25">
      <c r="F17662"/>
    </row>
    <row r="17663" spans="6:6" x14ac:dyDescent="0.25">
      <c r="F17663"/>
    </row>
    <row r="17664" spans="6:6" x14ac:dyDescent="0.25">
      <c r="F17664"/>
    </row>
    <row r="17665" spans="6:6" x14ac:dyDescent="0.25">
      <c r="F17665"/>
    </row>
    <row r="17666" spans="6:6" x14ac:dyDescent="0.25">
      <c r="F17666"/>
    </row>
    <row r="17667" spans="6:6" x14ac:dyDescent="0.25">
      <c r="F17667"/>
    </row>
    <row r="17668" spans="6:6" x14ac:dyDescent="0.25">
      <c r="F17668"/>
    </row>
    <row r="17669" spans="6:6" x14ac:dyDescent="0.25">
      <c r="F17669"/>
    </row>
    <row r="17670" spans="6:6" x14ac:dyDescent="0.25">
      <c r="F17670"/>
    </row>
    <row r="17671" spans="6:6" x14ac:dyDescent="0.25">
      <c r="F17671"/>
    </row>
    <row r="17672" spans="6:6" x14ac:dyDescent="0.25">
      <c r="F17672"/>
    </row>
    <row r="17673" spans="6:6" x14ac:dyDescent="0.25">
      <c r="F17673"/>
    </row>
    <row r="17674" spans="6:6" x14ac:dyDescent="0.25">
      <c r="F17674"/>
    </row>
    <row r="17675" spans="6:6" x14ac:dyDescent="0.25">
      <c r="F17675"/>
    </row>
    <row r="17676" spans="6:6" x14ac:dyDescent="0.25">
      <c r="F17676"/>
    </row>
    <row r="17677" spans="6:6" x14ac:dyDescent="0.25">
      <c r="F17677"/>
    </row>
    <row r="17678" spans="6:6" x14ac:dyDescent="0.25">
      <c r="F17678"/>
    </row>
    <row r="17679" spans="6:6" x14ac:dyDescent="0.25">
      <c r="F17679"/>
    </row>
    <row r="17680" spans="6:6" x14ac:dyDescent="0.25">
      <c r="F17680"/>
    </row>
    <row r="17681" spans="6:6" x14ac:dyDescent="0.25">
      <c r="F17681"/>
    </row>
    <row r="17682" spans="6:6" x14ac:dyDescent="0.25">
      <c r="F17682"/>
    </row>
    <row r="17683" spans="6:6" x14ac:dyDescent="0.25">
      <c r="F17683"/>
    </row>
    <row r="17684" spans="6:6" x14ac:dyDescent="0.25">
      <c r="F17684"/>
    </row>
    <row r="17685" spans="6:6" x14ac:dyDescent="0.25">
      <c r="F17685"/>
    </row>
    <row r="17686" spans="6:6" x14ac:dyDescent="0.25">
      <c r="F17686"/>
    </row>
    <row r="17687" spans="6:6" x14ac:dyDescent="0.25">
      <c r="F17687"/>
    </row>
    <row r="17688" spans="6:6" x14ac:dyDescent="0.25">
      <c r="F17688"/>
    </row>
    <row r="17689" spans="6:6" x14ac:dyDescent="0.25">
      <c r="F17689"/>
    </row>
    <row r="17690" spans="6:6" x14ac:dyDescent="0.25">
      <c r="F17690"/>
    </row>
    <row r="17691" spans="6:6" x14ac:dyDescent="0.25">
      <c r="F17691"/>
    </row>
    <row r="17692" spans="6:6" x14ac:dyDescent="0.25">
      <c r="F17692"/>
    </row>
    <row r="17693" spans="6:6" x14ac:dyDescent="0.25">
      <c r="F17693"/>
    </row>
    <row r="17694" spans="6:6" x14ac:dyDescent="0.25">
      <c r="F17694"/>
    </row>
    <row r="17695" spans="6:6" x14ac:dyDescent="0.25">
      <c r="F17695"/>
    </row>
    <row r="17696" spans="6:6" x14ac:dyDescent="0.25">
      <c r="F17696"/>
    </row>
    <row r="17697" spans="6:6" x14ac:dyDescent="0.25">
      <c r="F17697"/>
    </row>
    <row r="17698" spans="6:6" x14ac:dyDescent="0.25">
      <c r="F17698"/>
    </row>
    <row r="17699" spans="6:6" x14ac:dyDescent="0.25">
      <c r="F17699"/>
    </row>
    <row r="17700" spans="6:6" x14ac:dyDescent="0.25">
      <c r="F17700"/>
    </row>
    <row r="17701" spans="6:6" x14ac:dyDescent="0.25">
      <c r="F17701"/>
    </row>
    <row r="17702" spans="6:6" x14ac:dyDescent="0.25">
      <c r="F17702"/>
    </row>
    <row r="17703" spans="6:6" x14ac:dyDescent="0.25">
      <c r="F17703"/>
    </row>
    <row r="17704" spans="6:6" x14ac:dyDescent="0.25">
      <c r="F17704"/>
    </row>
    <row r="17705" spans="6:6" x14ac:dyDescent="0.25">
      <c r="F17705"/>
    </row>
    <row r="17706" spans="6:6" x14ac:dyDescent="0.25">
      <c r="F17706"/>
    </row>
    <row r="17707" spans="6:6" x14ac:dyDescent="0.25">
      <c r="F17707"/>
    </row>
    <row r="17708" spans="6:6" x14ac:dyDescent="0.25">
      <c r="F17708"/>
    </row>
    <row r="17709" spans="6:6" x14ac:dyDescent="0.25">
      <c r="F17709"/>
    </row>
    <row r="17710" spans="6:6" x14ac:dyDescent="0.25">
      <c r="F17710"/>
    </row>
    <row r="17711" spans="6:6" x14ac:dyDescent="0.25">
      <c r="F17711"/>
    </row>
    <row r="17712" spans="6:6" x14ac:dyDescent="0.25">
      <c r="F17712"/>
    </row>
    <row r="17713" spans="6:6" x14ac:dyDescent="0.25">
      <c r="F17713"/>
    </row>
    <row r="17714" spans="6:6" x14ac:dyDescent="0.25">
      <c r="F17714"/>
    </row>
    <row r="17715" spans="6:6" x14ac:dyDescent="0.25">
      <c r="F17715"/>
    </row>
    <row r="17716" spans="6:6" x14ac:dyDescent="0.25">
      <c r="F17716"/>
    </row>
    <row r="17717" spans="6:6" x14ac:dyDescent="0.25">
      <c r="F17717"/>
    </row>
    <row r="17718" spans="6:6" x14ac:dyDescent="0.25">
      <c r="F17718"/>
    </row>
    <row r="17719" spans="6:6" x14ac:dyDescent="0.25">
      <c r="F17719"/>
    </row>
    <row r="17720" spans="6:6" x14ac:dyDescent="0.25">
      <c r="F17720"/>
    </row>
    <row r="17721" spans="6:6" x14ac:dyDescent="0.25">
      <c r="F17721"/>
    </row>
    <row r="17722" spans="6:6" x14ac:dyDescent="0.25">
      <c r="F17722"/>
    </row>
    <row r="17723" spans="6:6" x14ac:dyDescent="0.25">
      <c r="F17723"/>
    </row>
    <row r="17724" spans="6:6" x14ac:dyDescent="0.25">
      <c r="F17724"/>
    </row>
    <row r="17725" spans="6:6" x14ac:dyDescent="0.25">
      <c r="F17725"/>
    </row>
    <row r="17726" spans="6:6" x14ac:dyDescent="0.25">
      <c r="F17726"/>
    </row>
    <row r="17727" spans="6:6" x14ac:dyDescent="0.25">
      <c r="F17727"/>
    </row>
    <row r="17728" spans="6:6" x14ac:dyDescent="0.25">
      <c r="F17728"/>
    </row>
    <row r="17729" spans="6:6" x14ac:dyDescent="0.25">
      <c r="F17729"/>
    </row>
    <row r="17730" spans="6:6" x14ac:dyDescent="0.25">
      <c r="F17730"/>
    </row>
    <row r="17731" spans="6:6" x14ac:dyDescent="0.25">
      <c r="F17731"/>
    </row>
    <row r="17732" spans="6:6" x14ac:dyDescent="0.25">
      <c r="F17732"/>
    </row>
    <row r="17733" spans="6:6" x14ac:dyDescent="0.25">
      <c r="F17733"/>
    </row>
    <row r="17734" spans="6:6" x14ac:dyDescent="0.25">
      <c r="F17734"/>
    </row>
    <row r="17735" spans="6:6" x14ac:dyDescent="0.25">
      <c r="F17735"/>
    </row>
    <row r="17736" spans="6:6" x14ac:dyDescent="0.25">
      <c r="F17736"/>
    </row>
    <row r="17737" spans="6:6" x14ac:dyDescent="0.25">
      <c r="F17737"/>
    </row>
    <row r="17738" spans="6:6" x14ac:dyDescent="0.25">
      <c r="F17738"/>
    </row>
    <row r="17739" spans="6:6" x14ac:dyDescent="0.25">
      <c r="F17739"/>
    </row>
    <row r="17740" spans="6:6" x14ac:dyDescent="0.25">
      <c r="F17740"/>
    </row>
    <row r="17741" spans="6:6" x14ac:dyDescent="0.25">
      <c r="F17741"/>
    </row>
    <row r="17742" spans="6:6" x14ac:dyDescent="0.25">
      <c r="F17742"/>
    </row>
    <row r="17743" spans="6:6" x14ac:dyDescent="0.25">
      <c r="F17743"/>
    </row>
    <row r="17744" spans="6:6" x14ac:dyDescent="0.25">
      <c r="F17744"/>
    </row>
    <row r="17745" spans="6:6" x14ac:dyDescent="0.25">
      <c r="F17745"/>
    </row>
    <row r="17746" spans="6:6" x14ac:dyDescent="0.25">
      <c r="F17746"/>
    </row>
    <row r="17747" spans="6:6" x14ac:dyDescent="0.25">
      <c r="F17747"/>
    </row>
    <row r="17748" spans="6:6" x14ac:dyDescent="0.25">
      <c r="F17748"/>
    </row>
    <row r="17749" spans="6:6" x14ac:dyDescent="0.25">
      <c r="F17749"/>
    </row>
    <row r="17750" spans="6:6" x14ac:dyDescent="0.25">
      <c r="F17750"/>
    </row>
    <row r="17751" spans="6:6" x14ac:dyDescent="0.25">
      <c r="F17751"/>
    </row>
    <row r="17752" spans="6:6" x14ac:dyDescent="0.25">
      <c r="F17752"/>
    </row>
    <row r="17753" spans="6:6" x14ac:dyDescent="0.25">
      <c r="F17753"/>
    </row>
    <row r="17754" spans="6:6" x14ac:dyDescent="0.25">
      <c r="F17754"/>
    </row>
    <row r="17755" spans="6:6" x14ac:dyDescent="0.25">
      <c r="F17755"/>
    </row>
    <row r="17756" spans="6:6" x14ac:dyDescent="0.25">
      <c r="F17756"/>
    </row>
    <row r="17757" spans="6:6" x14ac:dyDescent="0.25">
      <c r="F17757"/>
    </row>
    <row r="17758" spans="6:6" x14ac:dyDescent="0.25">
      <c r="F17758"/>
    </row>
    <row r="17759" spans="6:6" x14ac:dyDescent="0.25">
      <c r="F17759"/>
    </row>
    <row r="17760" spans="6:6" x14ac:dyDescent="0.25">
      <c r="F17760"/>
    </row>
    <row r="17761" spans="6:6" x14ac:dyDescent="0.25">
      <c r="F17761"/>
    </row>
    <row r="17762" spans="6:6" x14ac:dyDescent="0.25">
      <c r="F17762"/>
    </row>
    <row r="17763" spans="6:6" x14ac:dyDescent="0.25">
      <c r="F17763"/>
    </row>
    <row r="17764" spans="6:6" x14ac:dyDescent="0.25">
      <c r="F17764"/>
    </row>
    <row r="17765" spans="6:6" x14ac:dyDescent="0.25">
      <c r="F17765"/>
    </row>
    <row r="17766" spans="6:6" x14ac:dyDescent="0.25">
      <c r="F17766"/>
    </row>
    <row r="17767" spans="6:6" x14ac:dyDescent="0.25">
      <c r="F17767"/>
    </row>
    <row r="17768" spans="6:6" x14ac:dyDescent="0.25">
      <c r="F17768"/>
    </row>
    <row r="17769" spans="6:6" x14ac:dyDescent="0.25">
      <c r="F17769"/>
    </row>
    <row r="17770" spans="6:6" x14ac:dyDescent="0.25">
      <c r="F17770"/>
    </row>
    <row r="17771" spans="6:6" x14ac:dyDescent="0.25">
      <c r="F17771"/>
    </row>
    <row r="17772" spans="6:6" x14ac:dyDescent="0.25">
      <c r="F17772"/>
    </row>
    <row r="17773" spans="6:6" x14ac:dyDescent="0.25">
      <c r="F17773"/>
    </row>
    <row r="17774" spans="6:6" x14ac:dyDescent="0.25">
      <c r="F17774"/>
    </row>
    <row r="17775" spans="6:6" x14ac:dyDescent="0.25">
      <c r="F17775"/>
    </row>
    <row r="17776" spans="6:6" x14ac:dyDescent="0.25">
      <c r="F17776"/>
    </row>
    <row r="17777" spans="6:6" x14ac:dyDescent="0.25">
      <c r="F17777"/>
    </row>
    <row r="17778" spans="6:6" x14ac:dyDescent="0.25">
      <c r="F17778"/>
    </row>
    <row r="17779" spans="6:6" x14ac:dyDescent="0.25">
      <c r="F17779"/>
    </row>
    <row r="17780" spans="6:6" x14ac:dyDescent="0.25">
      <c r="F17780"/>
    </row>
    <row r="17781" spans="6:6" x14ac:dyDescent="0.25">
      <c r="F17781"/>
    </row>
    <row r="17782" spans="6:6" x14ac:dyDescent="0.25">
      <c r="F17782"/>
    </row>
    <row r="17783" spans="6:6" x14ac:dyDescent="0.25">
      <c r="F17783"/>
    </row>
    <row r="17784" spans="6:6" x14ac:dyDescent="0.25">
      <c r="F17784"/>
    </row>
    <row r="17785" spans="6:6" x14ac:dyDescent="0.25">
      <c r="F17785"/>
    </row>
    <row r="17786" spans="6:6" x14ac:dyDescent="0.25">
      <c r="F17786"/>
    </row>
    <row r="17787" spans="6:6" x14ac:dyDescent="0.25">
      <c r="F17787"/>
    </row>
    <row r="17788" spans="6:6" x14ac:dyDescent="0.25">
      <c r="F17788"/>
    </row>
    <row r="17789" spans="6:6" x14ac:dyDescent="0.25">
      <c r="F17789"/>
    </row>
    <row r="17790" spans="6:6" x14ac:dyDescent="0.25">
      <c r="F17790"/>
    </row>
    <row r="17791" spans="6:6" x14ac:dyDescent="0.25">
      <c r="F17791"/>
    </row>
    <row r="17792" spans="6:6" x14ac:dyDescent="0.25">
      <c r="F17792"/>
    </row>
    <row r="17793" spans="6:6" x14ac:dyDescent="0.25">
      <c r="F17793"/>
    </row>
    <row r="17794" spans="6:6" x14ac:dyDescent="0.25">
      <c r="F17794"/>
    </row>
    <row r="17795" spans="6:6" x14ac:dyDescent="0.25">
      <c r="F17795"/>
    </row>
    <row r="17796" spans="6:6" x14ac:dyDescent="0.25">
      <c r="F17796"/>
    </row>
    <row r="17797" spans="6:6" x14ac:dyDescent="0.25">
      <c r="F17797"/>
    </row>
    <row r="17798" spans="6:6" x14ac:dyDescent="0.25">
      <c r="F17798"/>
    </row>
    <row r="17799" spans="6:6" x14ac:dyDescent="0.25">
      <c r="F17799"/>
    </row>
    <row r="17800" spans="6:6" x14ac:dyDescent="0.25">
      <c r="F17800"/>
    </row>
    <row r="17801" spans="6:6" x14ac:dyDescent="0.25">
      <c r="F17801"/>
    </row>
    <row r="17802" spans="6:6" x14ac:dyDescent="0.25">
      <c r="F17802"/>
    </row>
    <row r="17803" spans="6:6" x14ac:dyDescent="0.25">
      <c r="F17803"/>
    </row>
    <row r="17804" spans="6:6" x14ac:dyDescent="0.25">
      <c r="F17804"/>
    </row>
    <row r="17805" spans="6:6" x14ac:dyDescent="0.25">
      <c r="F17805"/>
    </row>
    <row r="17806" spans="6:6" x14ac:dyDescent="0.25">
      <c r="F17806"/>
    </row>
    <row r="17807" spans="6:6" x14ac:dyDescent="0.25">
      <c r="F17807"/>
    </row>
    <row r="17808" spans="6:6" x14ac:dyDescent="0.25">
      <c r="F17808"/>
    </row>
    <row r="17809" spans="6:6" x14ac:dyDescent="0.25">
      <c r="F17809"/>
    </row>
    <row r="17810" spans="6:6" x14ac:dyDescent="0.25">
      <c r="F17810"/>
    </row>
    <row r="17811" spans="6:6" x14ac:dyDescent="0.25">
      <c r="F17811"/>
    </row>
    <row r="17812" spans="6:6" x14ac:dyDescent="0.25">
      <c r="F17812"/>
    </row>
    <row r="17813" spans="6:6" x14ac:dyDescent="0.25">
      <c r="F17813"/>
    </row>
    <row r="17814" spans="6:6" x14ac:dyDescent="0.25">
      <c r="F17814"/>
    </row>
    <row r="17815" spans="6:6" x14ac:dyDescent="0.25">
      <c r="F17815"/>
    </row>
    <row r="17816" spans="6:6" x14ac:dyDescent="0.25">
      <c r="F17816"/>
    </row>
    <row r="17817" spans="6:6" x14ac:dyDescent="0.25">
      <c r="F17817"/>
    </row>
    <row r="17818" spans="6:6" x14ac:dyDescent="0.25">
      <c r="F17818"/>
    </row>
    <row r="17819" spans="6:6" x14ac:dyDescent="0.25">
      <c r="F17819"/>
    </row>
    <row r="17820" spans="6:6" x14ac:dyDescent="0.25">
      <c r="F17820"/>
    </row>
    <row r="17821" spans="6:6" x14ac:dyDescent="0.25">
      <c r="F17821"/>
    </row>
    <row r="17822" spans="6:6" x14ac:dyDescent="0.25">
      <c r="F17822"/>
    </row>
    <row r="17823" spans="6:6" x14ac:dyDescent="0.25">
      <c r="F17823"/>
    </row>
    <row r="17824" spans="6:6" x14ac:dyDescent="0.25">
      <c r="F17824"/>
    </row>
    <row r="17825" spans="6:6" x14ac:dyDescent="0.25">
      <c r="F17825"/>
    </row>
    <row r="17826" spans="6:6" x14ac:dyDescent="0.25">
      <c r="F17826"/>
    </row>
    <row r="17827" spans="6:6" x14ac:dyDescent="0.25">
      <c r="F17827"/>
    </row>
    <row r="17828" spans="6:6" x14ac:dyDescent="0.25">
      <c r="F17828"/>
    </row>
    <row r="17829" spans="6:6" x14ac:dyDescent="0.25">
      <c r="F17829"/>
    </row>
    <row r="17830" spans="6:6" x14ac:dyDescent="0.25">
      <c r="F17830"/>
    </row>
    <row r="17831" spans="6:6" x14ac:dyDescent="0.25">
      <c r="F17831"/>
    </row>
    <row r="17832" spans="6:6" x14ac:dyDescent="0.25">
      <c r="F17832"/>
    </row>
    <row r="17833" spans="6:6" x14ac:dyDescent="0.25">
      <c r="F17833"/>
    </row>
    <row r="17834" spans="6:6" x14ac:dyDescent="0.25">
      <c r="F17834"/>
    </row>
    <row r="17835" spans="6:6" x14ac:dyDescent="0.25">
      <c r="F17835"/>
    </row>
    <row r="17836" spans="6:6" x14ac:dyDescent="0.25">
      <c r="F17836"/>
    </row>
    <row r="17837" spans="6:6" x14ac:dyDescent="0.25">
      <c r="F17837"/>
    </row>
    <row r="17838" spans="6:6" x14ac:dyDescent="0.25">
      <c r="F17838"/>
    </row>
    <row r="17839" spans="6:6" x14ac:dyDescent="0.25">
      <c r="F17839"/>
    </row>
    <row r="17840" spans="6:6" x14ac:dyDescent="0.25">
      <c r="F17840"/>
    </row>
    <row r="17841" spans="6:6" x14ac:dyDescent="0.25">
      <c r="F17841"/>
    </row>
    <row r="17842" spans="6:6" x14ac:dyDescent="0.25">
      <c r="F17842"/>
    </row>
    <row r="17843" spans="6:6" x14ac:dyDescent="0.25">
      <c r="F17843"/>
    </row>
    <row r="17844" spans="6:6" x14ac:dyDescent="0.25">
      <c r="F17844"/>
    </row>
    <row r="17845" spans="6:6" x14ac:dyDescent="0.25">
      <c r="F17845"/>
    </row>
    <row r="17846" spans="6:6" x14ac:dyDescent="0.25">
      <c r="F17846"/>
    </row>
    <row r="17847" spans="6:6" x14ac:dyDescent="0.25">
      <c r="F17847"/>
    </row>
    <row r="17848" spans="6:6" x14ac:dyDescent="0.25">
      <c r="F17848"/>
    </row>
    <row r="17849" spans="6:6" x14ac:dyDescent="0.25">
      <c r="F17849"/>
    </row>
    <row r="17850" spans="6:6" x14ac:dyDescent="0.25">
      <c r="F17850"/>
    </row>
    <row r="17851" spans="6:6" x14ac:dyDescent="0.25">
      <c r="F17851"/>
    </row>
    <row r="17852" spans="6:6" x14ac:dyDescent="0.25">
      <c r="F17852"/>
    </row>
    <row r="17853" spans="6:6" x14ac:dyDescent="0.25">
      <c r="F17853"/>
    </row>
    <row r="17854" spans="6:6" x14ac:dyDescent="0.25">
      <c r="F17854"/>
    </row>
    <row r="17855" spans="6:6" x14ac:dyDescent="0.25">
      <c r="F17855"/>
    </row>
    <row r="17856" spans="6:6" x14ac:dyDescent="0.25">
      <c r="F17856"/>
    </row>
    <row r="17857" spans="6:6" x14ac:dyDescent="0.25">
      <c r="F17857"/>
    </row>
    <row r="17858" spans="6:6" x14ac:dyDescent="0.25">
      <c r="F17858"/>
    </row>
    <row r="17859" spans="6:6" x14ac:dyDescent="0.25">
      <c r="F17859"/>
    </row>
    <row r="17860" spans="6:6" x14ac:dyDescent="0.25">
      <c r="F17860"/>
    </row>
    <row r="17861" spans="6:6" x14ac:dyDescent="0.25">
      <c r="F17861"/>
    </row>
    <row r="17862" spans="6:6" x14ac:dyDescent="0.25">
      <c r="F17862"/>
    </row>
    <row r="17863" spans="6:6" x14ac:dyDescent="0.25">
      <c r="F17863"/>
    </row>
    <row r="17864" spans="6:6" x14ac:dyDescent="0.25">
      <c r="F17864"/>
    </row>
    <row r="17865" spans="6:6" x14ac:dyDescent="0.25">
      <c r="F17865"/>
    </row>
    <row r="17866" spans="6:6" x14ac:dyDescent="0.25">
      <c r="F17866"/>
    </row>
    <row r="17867" spans="6:6" x14ac:dyDescent="0.25">
      <c r="F17867"/>
    </row>
    <row r="17868" spans="6:6" x14ac:dyDescent="0.25">
      <c r="F17868"/>
    </row>
    <row r="17869" spans="6:6" x14ac:dyDescent="0.25">
      <c r="F17869"/>
    </row>
    <row r="17870" spans="6:6" x14ac:dyDescent="0.25">
      <c r="F17870"/>
    </row>
    <row r="17871" spans="6:6" x14ac:dyDescent="0.25">
      <c r="F17871"/>
    </row>
    <row r="17872" spans="6:6" x14ac:dyDescent="0.25">
      <c r="F17872"/>
    </row>
    <row r="17873" spans="6:6" x14ac:dyDescent="0.25">
      <c r="F17873"/>
    </row>
    <row r="17874" spans="6:6" x14ac:dyDescent="0.25">
      <c r="F17874"/>
    </row>
    <row r="17875" spans="6:6" x14ac:dyDescent="0.25">
      <c r="F17875"/>
    </row>
    <row r="17876" spans="6:6" x14ac:dyDescent="0.25">
      <c r="F17876"/>
    </row>
    <row r="17877" spans="6:6" x14ac:dyDescent="0.25">
      <c r="F17877"/>
    </row>
    <row r="17878" spans="6:6" x14ac:dyDescent="0.25">
      <c r="F17878"/>
    </row>
    <row r="17879" spans="6:6" x14ac:dyDescent="0.25">
      <c r="F17879"/>
    </row>
    <row r="17880" spans="6:6" x14ac:dyDescent="0.25">
      <c r="F17880"/>
    </row>
    <row r="17881" spans="6:6" x14ac:dyDescent="0.25">
      <c r="F17881"/>
    </row>
    <row r="17882" spans="6:6" x14ac:dyDescent="0.25">
      <c r="F17882"/>
    </row>
    <row r="17883" spans="6:6" x14ac:dyDescent="0.25">
      <c r="F17883"/>
    </row>
    <row r="17884" spans="6:6" x14ac:dyDescent="0.25">
      <c r="F17884"/>
    </row>
    <row r="17885" spans="6:6" x14ac:dyDescent="0.25">
      <c r="F17885"/>
    </row>
    <row r="17886" spans="6:6" x14ac:dyDescent="0.25">
      <c r="F17886"/>
    </row>
    <row r="17887" spans="6:6" x14ac:dyDescent="0.25">
      <c r="F17887"/>
    </row>
    <row r="17888" spans="6:6" x14ac:dyDescent="0.25">
      <c r="F17888"/>
    </row>
    <row r="17889" spans="6:6" x14ac:dyDescent="0.25">
      <c r="F17889"/>
    </row>
    <row r="17890" spans="6:6" x14ac:dyDescent="0.25">
      <c r="F17890"/>
    </row>
    <row r="17891" spans="6:6" x14ac:dyDescent="0.25">
      <c r="F17891"/>
    </row>
    <row r="17892" spans="6:6" x14ac:dyDescent="0.25">
      <c r="F17892"/>
    </row>
    <row r="17893" spans="6:6" x14ac:dyDescent="0.25">
      <c r="F17893"/>
    </row>
    <row r="17894" spans="6:6" x14ac:dyDescent="0.25">
      <c r="F17894"/>
    </row>
    <row r="17895" spans="6:6" x14ac:dyDescent="0.25">
      <c r="F17895"/>
    </row>
    <row r="17896" spans="6:6" x14ac:dyDescent="0.25">
      <c r="F17896"/>
    </row>
    <row r="17897" spans="6:6" x14ac:dyDescent="0.25">
      <c r="F17897"/>
    </row>
    <row r="17898" spans="6:6" x14ac:dyDescent="0.25">
      <c r="F17898"/>
    </row>
    <row r="17899" spans="6:6" x14ac:dyDescent="0.25">
      <c r="F17899"/>
    </row>
    <row r="17900" spans="6:6" x14ac:dyDescent="0.25">
      <c r="F17900"/>
    </row>
    <row r="17901" spans="6:6" x14ac:dyDescent="0.25">
      <c r="F17901"/>
    </row>
    <row r="17902" spans="6:6" x14ac:dyDescent="0.25">
      <c r="F17902"/>
    </row>
    <row r="17903" spans="6:6" x14ac:dyDescent="0.25">
      <c r="F17903"/>
    </row>
    <row r="17904" spans="6:6" x14ac:dyDescent="0.25">
      <c r="F17904"/>
    </row>
    <row r="17905" spans="6:6" x14ac:dyDescent="0.25">
      <c r="F17905"/>
    </row>
    <row r="17906" spans="6:6" x14ac:dyDescent="0.25">
      <c r="F17906"/>
    </row>
    <row r="17907" spans="6:6" x14ac:dyDescent="0.25">
      <c r="F17907"/>
    </row>
    <row r="17908" spans="6:6" x14ac:dyDescent="0.25">
      <c r="F17908"/>
    </row>
    <row r="17909" spans="6:6" x14ac:dyDescent="0.25">
      <c r="F17909"/>
    </row>
    <row r="17910" spans="6:6" x14ac:dyDescent="0.25">
      <c r="F17910"/>
    </row>
    <row r="17911" spans="6:6" x14ac:dyDescent="0.25">
      <c r="F17911"/>
    </row>
    <row r="17912" spans="6:6" x14ac:dyDescent="0.25">
      <c r="F17912"/>
    </row>
    <row r="17913" spans="6:6" x14ac:dyDescent="0.25">
      <c r="F17913"/>
    </row>
    <row r="17914" spans="6:6" x14ac:dyDescent="0.25">
      <c r="F17914"/>
    </row>
    <row r="17915" spans="6:6" x14ac:dyDescent="0.25">
      <c r="F17915"/>
    </row>
    <row r="17916" spans="6:6" x14ac:dyDescent="0.25">
      <c r="F17916"/>
    </row>
    <row r="17917" spans="6:6" x14ac:dyDescent="0.25">
      <c r="F17917"/>
    </row>
    <row r="17918" spans="6:6" x14ac:dyDescent="0.25">
      <c r="F17918"/>
    </row>
    <row r="17919" spans="6:6" x14ac:dyDescent="0.25">
      <c r="F17919"/>
    </row>
    <row r="17920" spans="6:6" x14ac:dyDescent="0.25">
      <c r="F17920"/>
    </row>
    <row r="17921" spans="6:6" x14ac:dyDescent="0.25">
      <c r="F17921"/>
    </row>
    <row r="17922" spans="6:6" x14ac:dyDescent="0.25">
      <c r="F17922"/>
    </row>
    <row r="17923" spans="6:6" x14ac:dyDescent="0.25">
      <c r="F17923"/>
    </row>
    <row r="17924" spans="6:6" x14ac:dyDescent="0.25">
      <c r="F17924"/>
    </row>
    <row r="17925" spans="6:6" x14ac:dyDescent="0.25">
      <c r="F17925"/>
    </row>
    <row r="17926" spans="6:6" x14ac:dyDescent="0.25">
      <c r="F17926"/>
    </row>
    <row r="17927" spans="6:6" x14ac:dyDescent="0.25">
      <c r="F17927"/>
    </row>
    <row r="17928" spans="6:6" x14ac:dyDescent="0.25">
      <c r="F17928"/>
    </row>
    <row r="17929" spans="6:6" x14ac:dyDescent="0.25">
      <c r="F17929"/>
    </row>
    <row r="17930" spans="6:6" x14ac:dyDescent="0.25">
      <c r="F17930"/>
    </row>
    <row r="17931" spans="6:6" x14ac:dyDescent="0.25">
      <c r="F17931"/>
    </row>
    <row r="17932" spans="6:6" x14ac:dyDescent="0.25">
      <c r="F17932"/>
    </row>
    <row r="17933" spans="6:6" x14ac:dyDescent="0.25">
      <c r="F17933"/>
    </row>
    <row r="17934" spans="6:6" x14ac:dyDescent="0.25">
      <c r="F17934"/>
    </row>
    <row r="17935" spans="6:6" x14ac:dyDescent="0.25">
      <c r="F17935"/>
    </row>
    <row r="17936" spans="6:6" x14ac:dyDescent="0.25">
      <c r="F17936"/>
    </row>
    <row r="17937" spans="6:6" x14ac:dyDescent="0.25">
      <c r="F17937"/>
    </row>
    <row r="17938" spans="6:6" x14ac:dyDescent="0.25">
      <c r="F17938"/>
    </row>
    <row r="17939" spans="6:6" x14ac:dyDescent="0.25">
      <c r="F17939"/>
    </row>
    <row r="17940" spans="6:6" x14ac:dyDescent="0.25">
      <c r="F17940"/>
    </row>
    <row r="17941" spans="6:6" x14ac:dyDescent="0.25">
      <c r="F17941"/>
    </row>
    <row r="17942" spans="6:6" x14ac:dyDescent="0.25">
      <c r="F17942"/>
    </row>
    <row r="17943" spans="6:6" x14ac:dyDescent="0.25">
      <c r="F17943"/>
    </row>
    <row r="17944" spans="6:6" x14ac:dyDescent="0.25">
      <c r="F17944"/>
    </row>
    <row r="17945" spans="6:6" x14ac:dyDescent="0.25">
      <c r="F17945"/>
    </row>
    <row r="17946" spans="6:6" x14ac:dyDescent="0.25">
      <c r="F17946"/>
    </row>
    <row r="17947" spans="6:6" x14ac:dyDescent="0.25">
      <c r="F17947"/>
    </row>
    <row r="17948" spans="6:6" x14ac:dyDescent="0.25">
      <c r="F17948"/>
    </row>
    <row r="17949" spans="6:6" x14ac:dyDescent="0.25">
      <c r="F17949"/>
    </row>
    <row r="17950" spans="6:6" x14ac:dyDescent="0.25">
      <c r="F17950"/>
    </row>
    <row r="17951" spans="6:6" x14ac:dyDescent="0.25">
      <c r="F17951"/>
    </row>
    <row r="17952" spans="6:6" x14ac:dyDescent="0.25">
      <c r="F17952"/>
    </row>
    <row r="17953" spans="6:6" x14ac:dyDescent="0.25">
      <c r="F17953"/>
    </row>
    <row r="17954" spans="6:6" x14ac:dyDescent="0.25">
      <c r="F17954"/>
    </row>
    <row r="17955" spans="6:6" x14ac:dyDescent="0.25">
      <c r="F17955"/>
    </row>
    <row r="17956" spans="6:6" x14ac:dyDescent="0.25">
      <c r="F17956"/>
    </row>
    <row r="17957" spans="6:6" x14ac:dyDescent="0.25">
      <c r="F17957"/>
    </row>
    <row r="17958" spans="6:6" x14ac:dyDescent="0.25">
      <c r="F17958"/>
    </row>
    <row r="17959" spans="6:6" x14ac:dyDescent="0.25">
      <c r="F17959"/>
    </row>
    <row r="17960" spans="6:6" x14ac:dyDescent="0.25">
      <c r="F17960"/>
    </row>
    <row r="17961" spans="6:6" x14ac:dyDescent="0.25">
      <c r="F17961"/>
    </row>
    <row r="17962" spans="6:6" x14ac:dyDescent="0.25">
      <c r="F17962"/>
    </row>
    <row r="17963" spans="6:6" x14ac:dyDescent="0.25">
      <c r="F17963"/>
    </row>
    <row r="17964" spans="6:6" x14ac:dyDescent="0.25">
      <c r="F17964"/>
    </row>
    <row r="17965" spans="6:6" x14ac:dyDescent="0.25">
      <c r="F17965"/>
    </row>
    <row r="17966" spans="6:6" x14ac:dyDescent="0.25">
      <c r="F17966"/>
    </row>
    <row r="17967" spans="6:6" x14ac:dyDescent="0.25">
      <c r="F17967"/>
    </row>
    <row r="17968" spans="6:6" x14ac:dyDescent="0.25">
      <c r="F17968"/>
    </row>
    <row r="17969" spans="6:6" x14ac:dyDescent="0.25">
      <c r="F17969"/>
    </row>
    <row r="17970" spans="6:6" x14ac:dyDescent="0.25">
      <c r="F17970"/>
    </row>
    <row r="17971" spans="6:6" x14ac:dyDescent="0.25">
      <c r="F17971"/>
    </row>
    <row r="17972" spans="6:6" x14ac:dyDescent="0.25">
      <c r="F17972"/>
    </row>
    <row r="17973" spans="6:6" x14ac:dyDescent="0.25">
      <c r="F17973"/>
    </row>
    <row r="17974" spans="6:6" x14ac:dyDescent="0.25">
      <c r="F17974"/>
    </row>
    <row r="17975" spans="6:6" x14ac:dyDescent="0.25">
      <c r="F17975"/>
    </row>
    <row r="17976" spans="6:6" x14ac:dyDescent="0.25">
      <c r="F17976"/>
    </row>
    <row r="17977" spans="6:6" x14ac:dyDescent="0.25">
      <c r="F17977"/>
    </row>
    <row r="17978" spans="6:6" x14ac:dyDescent="0.25">
      <c r="F17978"/>
    </row>
    <row r="17979" spans="6:6" x14ac:dyDescent="0.25">
      <c r="F17979"/>
    </row>
    <row r="17980" spans="6:6" x14ac:dyDescent="0.25">
      <c r="F17980"/>
    </row>
    <row r="17981" spans="6:6" x14ac:dyDescent="0.25">
      <c r="F17981"/>
    </row>
    <row r="17982" spans="6:6" x14ac:dyDescent="0.25">
      <c r="F17982"/>
    </row>
    <row r="17983" spans="6:6" x14ac:dyDescent="0.25">
      <c r="F17983"/>
    </row>
    <row r="17984" spans="6:6" x14ac:dyDescent="0.25">
      <c r="F17984"/>
    </row>
    <row r="17985" spans="6:6" x14ac:dyDescent="0.25">
      <c r="F17985"/>
    </row>
    <row r="17986" spans="6:6" x14ac:dyDescent="0.25">
      <c r="F17986"/>
    </row>
    <row r="17987" spans="6:6" x14ac:dyDescent="0.25">
      <c r="F17987"/>
    </row>
    <row r="17988" spans="6:6" x14ac:dyDescent="0.25">
      <c r="F17988"/>
    </row>
    <row r="17989" spans="6:6" x14ac:dyDescent="0.25">
      <c r="F17989"/>
    </row>
    <row r="17990" spans="6:6" x14ac:dyDescent="0.25">
      <c r="F17990"/>
    </row>
    <row r="17991" spans="6:6" x14ac:dyDescent="0.25">
      <c r="F17991"/>
    </row>
    <row r="17992" spans="6:6" x14ac:dyDescent="0.25">
      <c r="F17992"/>
    </row>
    <row r="17993" spans="6:6" x14ac:dyDescent="0.25">
      <c r="F17993"/>
    </row>
    <row r="17994" spans="6:6" x14ac:dyDescent="0.25">
      <c r="F17994"/>
    </row>
    <row r="17995" spans="6:6" x14ac:dyDescent="0.25">
      <c r="F17995"/>
    </row>
    <row r="17996" spans="6:6" x14ac:dyDescent="0.25">
      <c r="F17996"/>
    </row>
    <row r="17997" spans="6:6" x14ac:dyDescent="0.25">
      <c r="F17997"/>
    </row>
    <row r="17998" spans="6:6" x14ac:dyDescent="0.25">
      <c r="F17998"/>
    </row>
    <row r="17999" spans="6:6" x14ac:dyDescent="0.25">
      <c r="F17999"/>
    </row>
    <row r="18000" spans="6:6" x14ac:dyDescent="0.25">
      <c r="F18000"/>
    </row>
    <row r="18001" spans="6:6" x14ac:dyDescent="0.25">
      <c r="F18001"/>
    </row>
    <row r="18002" spans="6:6" x14ac:dyDescent="0.25">
      <c r="F18002"/>
    </row>
    <row r="18003" spans="6:6" x14ac:dyDescent="0.25">
      <c r="F18003"/>
    </row>
    <row r="18004" spans="6:6" x14ac:dyDescent="0.25">
      <c r="F18004"/>
    </row>
    <row r="18005" spans="6:6" x14ac:dyDescent="0.25">
      <c r="F18005"/>
    </row>
    <row r="18006" spans="6:6" x14ac:dyDescent="0.25">
      <c r="F18006"/>
    </row>
    <row r="18007" spans="6:6" x14ac:dyDescent="0.25">
      <c r="F18007"/>
    </row>
    <row r="18008" spans="6:6" x14ac:dyDescent="0.25">
      <c r="F18008"/>
    </row>
    <row r="18009" spans="6:6" x14ac:dyDescent="0.25">
      <c r="F18009"/>
    </row>
    <row r="18010" spans="6:6" x14ac:dyDescent="0.25">
      <c r="F18010"/>
    </row>
    <row r="18011" spans="6:6" x14ac:dyDescent="0.25">
      <c r="F18011"/>
    </row>
    <row r="18012" spans="6:6" x14ac:dyDescent="0.25">
      <c r="F18012"/>
    </row>
    <row r="18013" spans="6:6" x14ac:dyDescent="0.25">
      <c r="F18013"/>
    </row>
    <row r="18014" spans="6:6" x14ac:dyDescent="0.25">
      <c r="F18014"/>
    </row>
    <row r="18015" spans="6:6" x14ac:dyDescent="0.25">
      <c r="F18015"/>
    </row>
    <row r="18016" spans="6:6" x14ac:dyDescent="0.25">
      <c r="F18016"/>
    </row>
    <row r="18017" spans="6:6" x14ac:dyDescent="0.25">
      <c r="F18017"/>
    </row>
    <row r="18018" spans="6:6" x14ac:dyDescent="0.25">
      <c r="F18018"/>
    </row>
    <row r="18019" spans="6:6" x14ac:dyDescent="0.25">
      <c r="F18019"/>
    </row>
    <row r="18020" spans="6:6" x14ac:dyDescent="0.25">
      <c r="F18020"/>
    </row>
    <row r="18021" spans="6:6" x14ac:dyDescent="0.25">
      <c r="F18021"/>
    </row>
    <row r="18022" spans="6:6" x14ac:dyDescent="0.25">
      <c r="F18022"/>
    </row>
    <row r="18023" spans="6:6" x14ac:dyDescent="0.25">
      <c r="F18023"/>
    </row>
    <row r="18024" spans="6:6" x14ac:dyDescent="0.25">
      <c r="F18024"/>
    </row>
    <row r="18025" spans="6:6" x14ac:dyDescent="0.25">
      <c r="F18025"/>
    </row>
    <row r="18026" spans="6:6" x14ac:dyDescent="0.25">
      <c r="F18026"/>
    </row>
    <row r="18027" spans="6:6" x14ac:dyDescent="0.25">
      <c r="F18027"/>
    </row>
    <row r="18028" spans="6:6" x14ac:dyDescent="0.25">
      <c r="F18028"/>
    </row>
    <row r="18029" spans="6:6" x14ac:dyDescent="0.25">
      <c r="F18029"/>
    </row>
    <row r="18030" spans="6:6" x14ac:dyDescent="0.25">
      <c r="F18030"/>
    </row>
    <row r="18031" spans="6:6" x14ac:dyDescent="0.25">
      <c r="F18031"/>
    </row>
    <row r="18032" spans="6:6" x14ac:dyDescent="0.25">
      <c r="F18032"/>
    </row>
    <row r="18033" spans="6:6" x14ac:dyDescent="0.25">
      <c r="F18033"/>
    </row>
    <row r="18034" spans="6:6" x14ac:dyDescent="0.25">
      <c r="F18034"/>
    </row>
    <row r="18035" spans="6:6" x14ac:dyDescent="0.25">
      <c r="F18035"/>
    </row>
    <row r="18036" spans="6:6" x14ac:dyDescent="0.25">
      <c r="F18036"/>
    </row>
    <row r="18037" spans="6:6" x14ac:dyDescent="0.25">
      <c r="F18037"/>
    </row>
    <row r="18038" spans="6:6" x14ac:dyDescent="0.25">
      <c r="F18038"/>
    </row>
    <row r="18039" spans="6:6" x14ac:dyDescent="0.25">
      <c r="F18039"/>
    </row>
    <row r="18040" spans="6:6" x14ac:dyDescent="0.25">
      <c r="F18040"/>
    </row>
    <row r="18041" spans="6:6" x14ac:dyDescent="0.25">
      <c r="F18041"/>
    </row>
    <row r="18042" spans="6:6" x14ac:dyDescent="0.25">
      <c r="F18042"/>
    </row>
    <row r="18043" spans="6:6" x14ac:dyDescent="0.25">
      <c r="F18043"/>
    </row>
    <row r="18044" spans="6:6" x14ac:dyDescent="0.25">
      <c r="F18044"/>
    </row>
    <row r="18045" spans="6:6" x14ac:dyDescent="0.25">
      <c r="F18045"/>
    </row>
    <row r="18046" spans="6:6" x14ac:dyDescent="0.25">
      <c r="F18046"/>
    </row>
    <row r="18047" spans="6:6" x14ac:dyDescent="0.25">
      <c r="F18047"/>
    </row>
    <row r="18048" spans="6:6" x14ac:dyDescent="0.25">
      <c r="F18048"/>
    </row>
    <row r="18049" spans="6:6" x14ac:dyDescent="0.25">
      <c r="F18049"/>
    </row>
    <row r="18050" spans="6:6" x14ac:dyDescent="0.25">
      <c r="F18050"/>
    </row>
    <row r="18051" spans="6:6" x14ac:dyDescent="0.25">
      <c r="F18051"/>
    </row>
    <row r="18052" spans="6:6" x14ac:dyDescent="0.25">
      <c r="F18052"/>
    </row>
    <row r="18053" spans="6:6" x14ac:dyDescent="0.25">
      <c r="F18053"/>
    </row>
    <row r="18054" spans="6:6" x14ac:dyDescent="0.25">
      <c r="F18054"/>
    </row>
    <row r="18055" spans="6:6" x14ac:dyDescent="0.25">
      <c r="F18055"/>
    </row>
    <row r="18056" spans="6:6" x14ac:dyDescent="0.25">
      <c r="F18056"/>
    </row>
    <row r="18057" spans="6:6" x14ac:dyDescent="0.25">
      <c r="F18057"/>
    </row>
    <row r="18058" spans="6:6" x14ac:dyDescent="0.25">
      <c r="F18058"/>
    </row>
    <row r="18059" spans="6:6" x14ac:dyDescent="0.25">
      <c r="F18059"/>
    </row>
    <row r="18060" spans="6:6" x14ac:dyDescent="0.25">
      <c r="F18060"/>
    </row>
    <row r="18061" spans="6:6" x14ac:dyDescent="0.25">
      <c r="F18061"/>
    </row>
    <row r="18062" spans="6:6" x14ac:dyDescent="0.25">
      <c r="F18062"/>
    </row>
    <row r="18063" spans="6:6" x14ac:dyDescent="0.25">
      <c r="F18063"/>
    </row>
    <row r="18064" spans="6:6" x14ac:dyDescent="0.25">
      <c r="F18064"/>
    </row>
    <row r="18065" spans="6:6" x14ac:dyDescent="0.25">
      <c r="F18065"/>
    </row>
    <row r="18066" spans="6:6" x14ac:dyDescent="0.25">
      <c r="F18066"/>
    </row>
    <row r="18067" spans="6:6" x14ac:dyDescent="0.25">
      <c r="F18067"/>
    </row>
    <row r="18068" spans="6:6" x14ac:dyDescent="0.25">
      <c r="F18068"/>
    </row>
    <row r="18069" spans="6:6" x14ac:dyDescent="0.25">
      <c r="F18069"/>
    </row>
    <row r="18070" spans="6:6" x14ac:dyDescent="0.25">
      <c r="F18070"/>
    </row>
    <row r="18071" spans="6:6" x14ac:dyDescent="0.25">
      <c r="F18071"/>
    </row>
    <row r="18072" spans="6:6" x14ac:dyDescent="0.25">
      <c r="F18072"/>
    </row>
    <row r="18073" spans="6:6" x14ac:dyDescent="0.25">
      <c r="F18073"/>
    </row>
    <row r="18074" spans="6:6" x14ac:dyDescent="0.25">
      <c r="F18074"/>
    </row>
    <row r="18075" spans="6:6" x14ac:dyDescent="0.25">
      <c r="F18075"/>
    </row>
    <row r="18076" spans="6:6" x14ac:dyDescent="0.25">
      <c r="F18076"/>
    </row>
    <row r="18077" spans="6:6" x14ac:dyDescent="0.25">
      <c r="F18077"/>
    </row>
    <row r="18078" spans="6:6" x14ac:dyDescent="0.25">
      <c r="F18078"/>
    </row>
    <row r="18079" spans="6:6" x14ac:dyDescent="0.25">
      <c r="F18079"/>
    </row>
    <row r="18080" spans="6:6" x14ac:dyDescent="0.25">
      <c r="F18080"/>
    </row>
    <row r="18081" spans="6:6" x14ac:dyDescent="0.25">
      <c r="F18081"/>
    </row>
    <row r="18082" spans="6:6" x14ac:dyDescent="0.25">
      <c r="F18082"/>
    </row>
    <row r="18083" spans="6:6" x14ac:dyDescent="0.25">
      <c r="F18083"/>
    </row>
    <row r="18084" spans="6:6" x14ac:dyDescent="0.25">
      <c r="F18084"/>
    </row>
    <row r="18085" spans="6:6" x14ac:dyDescent="0.25">
      <c r="F18085"/>
    </row>
    <row r="18086" spans="6:6" x14ac:dyDescent="0.25">
      <c r="F18086"/>
    </row>
    <row r="18087" spans="6:6" x14ac:dyDescent="0.25">
      <c r="F18087"/>
    </row>
    <row r="18088" spans="6:6" x14ac:dyDescent="0.25">
      <c r="F18088"/>
    </row>
    <row r="18089" spans="6:6" x14ac:dyDescent="0.25">
      <c r="F18089"/>
    </row>
    <row r="18090" spans="6:6" x14ac:dyDescent="0.25">
      <c r="F18090"/>
    </row>
    <row r="18091" spans="6:6" x14ac:dyDescent="0.25">
      <c r="F18091"/>
    </row>
    <row r="18092" spans="6:6" x14ac:dyDescent="0.25">
      <c r="F18092"/>
    </row>
    <row r="18093" spans="6:6" x14ac:dyDescent="0.25">
      <c r="F18093"/>
    </row>
    <row r="18094" spans="6:6" x14ac:dyDescent="0.25">
      <c r="F18094"/>
    </row>
    <row r="18095" spans="6:6" x14ac:dyDescent="0.25">
      <c r="F18095"/>
    </row>
    <row r="18096" spans="6:6" x14ac:dyDescent="0.25">
      <c r="F18096"/>
    </row>
    <row r="18097" spans="6:6" x14ac:dyDescent="0.25">
      <c r="F18097"/>
    </row>
    <row r="18098" spans="6:6" x14ac:dyDescent="0.25">
      <c r="F18098"/>
    </row>
    <row r="18099" spans="6:6" x14ac:dyDescent="0.25">
      <c r="F18099"/>
    </row>
    <row r="18100" spans="6:6" x14ac:dyDescent="0.25">
      <c r="F18100"/>
    </row>
    <row r="18101" spans="6:6" x14ac:dyDescent="0.25">
      <c r="F18101"/>
    </row>
    <row r="18102" spans="6:6" x14ac:dyDescent="0.25">
      <c r="F18102"/>
    </row>
    <row r="18103" spans="6:6" x14ac:dyDescent="0.25">
      <c r="F18103"/>
    </row>
    <row r="18104" spans="6:6" x14ac:dyDescent="0.25">
      <c r="F18104"/>
    </row>
    <row r="18105" spans="6:6" x14ac:dyDescent="0.25">
      <c r="F18105"/>
    </row>
    <row r="18106" spans="6:6" x14ac:dyDescent="0.25">
      <c r="F18106"/>
    </row>
    <row r="18107" spans="6:6" x14ac:dyDescent="0.25">
      <c r="F18107"/>
    </row>
    <row r="18108" spans="6:6" x14ac:dyDescent="0.25">
      <c r="F18108"/>
    </row>
    <row r="18109" spans="6:6" x14ac:dyDescent="0.25">
      <c r="F18109"/>
    </row>
    <row r="18110" spans="6:6" x14ac:dyDescent="0.25">
      <c r="F18110"/>
    </row>
    <row r="18111" spans="6:6" x14ac:dyDescent="0.25">
      <c r="F18111"/>
    </row>
    <row r="18112" spans="6:6" x14ac:dyDescent="0.25">
      <c r="F18112"/>
    </row>
    <row r="18113" spans="6:6" x14ac:dyDescent="0.25">
      <c r="F18113"/>
    </row>
    <row r="18114" spans="6:6" x14ac:dyDescent="0.25">
      <c r="F18114"/>
    </row>
    <row r="18115" spans="6:6" x14ac:dyDescent="0.25">
      <c r="F18115"/>
    </row>
    <row r="18116" spans="6:6" x14ac:dyDescent="0.25">
      <c r="F18116"/>
    </row>
    <row r="18117" spans="6:6" x14ac:dyDescent="0.25">
      <c r="F18117"/>
    </row>
    <row r="18118" spans="6:6" x14ac:dyDescent="0.25">
      <c r="F18118"/>
    </row>
    <row r="18119" spans="6:6" x14ac:dyDescent="0.25">
      <c r="F18119"/>
    </row>
    <row r="18120" spans="6:6" x14ac:dyDescent="0.25">
      <c r="F18120"/>
    </row>
    <row r="18121" spans="6:6" x14ac:dyDescent="0.25">
      <c r="F18121"/>
    </row>
    <row r="18122" spans="6:6" x14ac:dyDescent="0.25">
      <c r="F18122"/>
    </row>
    <row r="18123" spans="6:6" x14ac:dyDescent="0.25">
      <c r="F18123"/>
    </row>
    <row r="18124" spans="6:6" x14ac:dyDescent="0.25">
      <c r="F18124"/>
    </row>
    <row r="18125" spans="6:6" x14ac:dyDescent="0.25">
      <c r="F18125"/>
    </row>
    <row r="18126" spans="6:6" x14ac:dyDescent="0.25">
      <c r="F18126"/>
    </row>
    <row r="18127" spans="6:6" x14ac:dyDescent="0.25">
      <c r="F18127"/>
    </row>
    <row r="18128" spans="6:6" x14ac:dyDescent="0.25">
      <c r="F18128"/>
    </row>
    <row r="18129" spans="6:6" x14ac:dyDescent="0.25">
      <c r="F18129"/>
    </row>
    <row r="18130" spans="6:6" x14ac:dyDescent="0.25">
      <c r="F18130"/>
    </row>
    <row r="18131" spans="6:6" x14ac:dyDescent="0.25">
      <c r="F18131"/>
    </row>
    <row r="18132" spans="6:6" x14ac:dyDescent="0.25">
      <c r="F18132"/>
    </row>
    <row r="18133" spans="6:6" x14ac:dyDescent="0.25">
      <c r="F18133"/>
    </row>
    <row r="18134" spans="6:6" x14ac:dyDescent="0.25">
      <c r="F18134"/>
    </row>
    <row r="18135" spans="6:6" x14ac:dyDescent="0.25">
      <c r="F18135"/>
    </row>
    <row r="18136" spans="6:6" x14ac:dyDescent="0.25">
      <c r="F18136"/>
    </row>
    <row r="18137" spans="6:6" x14ac:dyDescent="0.25">
      <c r="F18137"/>
    </row>
    <row r="18138" spans="6:6" x14ac:dyDescent="0.25">
      <c r="F18138"/>
    </row>
    <row r="18139" spans="6:6" x14ac:dyDescent="0.25">
      <c r="F18139"/>
    </row>
    <row r="18140" spans="6:6" x14ac:dyDescent="0.25">
      <c r="F18140"/>
    </row>
    <row r="18141" spans="6:6" x14ac:dyDescent="0.25">
      <c r="F18141"/>
    </row>
    <row r="18142" spans="6:6" x14ac:dyDescent="0.25">
      <c r="F18142"/>
    </row>
    <row r="18143" spans="6:6" x14ac:dyDescent="0.25">
      <c r="F18143"/>
    </row>
    <row r="18144" spans="6:6" x14ac:dyDescent="0.25">
      <c r="F18144"/>
    </row>
    <row r="18145" spans="6:6" x14ac:dyDescent="0.25">
      <c r="F18145"/>
    </row>
    <row r="18146" spans="6:6" x14ac:dyDescent="0.25">
      <c r="F18146"/>
    </row>
    <row r="18147" spans="6:6" x14ac:dyDescent="0.25">
      <c r="F18147"/>
    </row>
    <row r="18148" spans="6:6" x14ac:dyDescent="0.25">
      <c r="F18148"/>
    </row>
    <row r="18149" spans="6:6" x14ac:dyDescent="0.25">
      <c r="F18149"/>
    </row>
    <row r="18150" spans="6:6" x14ac:dyDescent="0.25">
      <c r="F18150"/>
    </row>
    <row r="18151" spans="6:6" x14ac:dyDescent="0.25">
      <c r="F18151"/>
    </row>
    <row r="18152" spans="6:6" x14ac:dyDescent="0.25">
      <c r="F18152"/>
    </row>
    <row r="18153" spans="6:6" x14ac:dyDescent="0.25">
      <c r="F18153"/>
    </row>
    <row r="18154" spans="6:6" x14ac:dyDescent="0.25">
      <c r="F18154"/>
    </row>
    <row r="18155" spans="6:6" x14ac:dyDescent="0.25">
      <c r="F18155"/>
    </row>
    <row r="18156" spans="6:6" x14ac:dyDescent="0.25">
      <c r="F18156"/>
    </row>
    <row r="18157" spans="6:6" x14ac:dyDescent="0.25">
      <c r="F18157"/>
    </row>
    <row r="18158" spans="6:6" x14ac:dyDescent="0.25">
      <c r="F18158"/>
    </row>
    <row r="18159" spans="6:6" x14ac:dyDescent="0.25">
      <c r="F18159"/>
    </row>
    <row r="18160" spans="6:6" x14ac:dyDescent="0.25">
      <c r="F18160"/>
    </row>
    <row r="18161" spans="6:6" x14ac:dyDescent="0.25">
      <c r="F18161"/>
    </row>
    <row r="18162" spans="6:6" x14ac:dyDescent="0.25">
      <c r="F18162"/>
    </row>
    <row r="18163" spans="6:6" x14ac:dyDescent="0.25">
      <c r="F18163"/>
    </row>
    <row r="18164" spans="6:6" x14ac:dyDescent="0.25">
      <c r="F18164"/>
    </row>
    <row r="18165" spans="6:6" x14ac:dyDescent="0.25">
      <c r="F18165"/>
    </row>
    <row r="18166" spans="6:6" x14ac:dyDescent="0.25">
      <c r="F18166"/>
    </row>
    <row r="18167" spans="6:6" x14ac:dyDescent="0.25">
      <c r="F18167"/>
    </row>
    <row r="18168" spans="6:6" x14ac:dyDescent="0.25">
      <c r="F18168"/>
    </row>
    <row r="18169" spans="6:6" x14ac:dyDescent="0.25">
      <c r="F18169"/>
    </row>
    <row r="18170" spans="6:6" x14ac:dyDescent="0.25">
      <c r="F18170"/>
    </row>
    <row r="18171" spans="6:6" x14ac:dyDescent="0.25">
      <c r="F18171"/>
    </row>
    <row r="18172" spans="6:6" x14ac:dyDescent="0.25">
      <c r="F18172"/>
    </row>
    <row r="18173" spans="6:6" x14ac:dyDescent="0.25">
      <c r="F18173"/>
    </row>
    <row r="18174" spans="6:6" x14ac:dyDescent="0.25">
      <c r="F18174"/>
    </row>
    <row r="18175" spans="6:6" x14ac:dyDescent="0.25">
      <c r="F18175"/>
    </row>
    <row r="18176" spans="6:6" x14ac:dyDescent="0.25">
      <c r="F18176"/>
    </row>
    <row r="18177" spans="6:6" x14ac:dyDescent="0.25">
      <c r="F18177"/>
    </row>
    <row r="18178" spans="6:6" x14ac:dyDescent="0.25">
      <c r="F18178"/>
    </row>
    <row r="18179" spans="6:6" x14ac:dyDescent="0.25">
      <c r="F18179"/>
    </row>
    <row r="18180" spans="6:6" x14ac:dyDescent="0.25">
      <c r="F18180"/>
    </row>
    <row r="18181" spans="6:6" x14ac:dyDescent="0.25">
      <c r="F18181"/>
    </row>
    <row r="18182" spans="6:6" x14ac:dyDescent="0.25">
      <c r="F18182"/>
    </row>
    <row r="18183" spans="6:6" x14ac:dyDescent="0.25">
      <c r="F18183"/>
    </row>
    <row r="18184" spans="6:6" x14ac:dyDescent="0.25">
      <c r="F18184"/>
    </row>
    <row r="18185" spans="6:6" x14ac:dyDescent="0.25">
      <c r="F18185"/>
    </row>
    <row r="18186" spans="6:6" x14ac:dyDescent="0.25">
      <c r="F18186"/>
    </row>
    <row r="18187" spans="6:6" x14ac:dyDescent="0.25">
      <c r="F18187"/>
    </row>
    <row r="18188" spans="6:6" x14ac:dyDescent="0.25">
      <c r="F18188"/>
    </row>
    <row r="18189" spans="6:6" x14ac:dyDescent="0.25">
      <c r="F18189"/>
    </row>
    <row r="18190" spans="6:6" x14ac:dyDescent="0.25">
      <c r="F18190"/>
    </row>
    <row r="18191" spans="6:6" x14ac:dyDescent="0.25">
      <c r="F18191"/>
    </row>
    <row r="18192" spans="6:6" x14ac:dyDescent="0.25">
      <c r="F18192"/>
    </row>
    <row r="18193" spans="6:6" x14ac:dyDescent="0.25">
      <c r="F18193"/>
    </row>
    <row r="18194" spans="6:6" x14ac:dyDescent="0.25">
      <c r="F18194"/>
    </row>
    <row r="18195" spans="6:6" x14ac:dyDescent="0.25">
      <c r="F18195"/>
    </row>
    <row r="18196" spans="6:6" x14ac:dyDescent="0.25">
      <c r="F18196"/>
    </row>
    <row r="18197" spans="6:6" x14ac:dyDescent="0.25">
      <c r="F18197"/>
    </row>
    <row r="18198" spans="6:6" x14ac:dyDescent="0.25">
      <c r="F18198"/>
    </row>
    <row r="18199" spans="6:6" x14ac:dyDescent="0.25">
      <c r="F18199"/>
    </row>
    <row r="18200" spans="6:6" x14ac:dyDescent="0.25">
      <c r="F18200"/>
    </row>
    <row r="18201" spans="6:6" x14ac:dyDescent="0.25">
      <c r="F18201"/>
    </row>
    <row r="18202" spans="6:6" x14ac:dyDescent="0.25">
      <c r="F18202"/>
    </row>
    <row r="18203" spans="6:6" x14ac:dyDescent="0.25">
      <c r="F18203"/>
    </row>
    <row r="18204" spans="6:6" x14ac:dyDescent="0.25">
      <c r="F18204"/>
    </row>
    <row r="18205" spans="6:6" x14ac:dyDescent="0.25">
      <c r="F18205"/>
    </row>
    <row r="18206" spans="6:6" x14ac:dyDescent="0.25">
      <c r="F18206"/>
    </row>
    <row r="18207" spans="6:6" x14ac:dyDescent="0.25">
      <c r="F18207"/>
    </row>
    <row r="18208" spans="6:6" x14ac:dyDescent="0.25">
      <c r="F18208"/>
    </row>
    <row r="18209" spans="6:6" x14ac:dyDescent="0.25">
      <c r="F18209"/>
    </row>
    <row r="18210" spans="6:6" x14ac:dyDescent="0.25">
      <c r="F18210"/>
    </row>
    <row r="18211" spans="6:6" x14ac:dyDescent="0.25">
      <c r="F18211"/>
    </row>
    <row r="18212" spans="6:6" x14ac:dyDescent="0.25">
      <c r="F18212"/>
    </row>
    <row r="18213" spans="6:6" x14ac:dyDescent="0.25">
      <c r="F18213"/>
    </row>
    <row r="18214" spans="6:6" x14ac:dyDescent="0.25">
      <c r="F18214"/>
    </row>
    <row r="18215" spans="6:6" x14ac:dyDescent="0.25">
      <c r="F18215"/>
    </row>
    <row r="18216" spans="6:6" x14ac:dyDescent="0.25">
      <c r="F18216"/>
    </row>
    <row r="18217" spans="6:6" x14ac:dyDescent="0.25">
      <c r="F18217"/>
    </row>
    <row r="18218" spans="6:6" x14ac:dyDescent="0.25">
      <c r="F18218"/>
    </row>
    <row r="18219" spans="6:6" x14ac:dyDescent="0.25">
      <c r="F18219"/>
    </row>
    <row r="18220" spans="6:6" x14ac:dyDescent="0.25">
      <c r="F18220"/>
    </row>
    <row r="18221" spans="6:6" x14ac:dyDescent="0.25">
      <c r="F18221"/>
    </row>
    <row r="18222" spans="6:6" x14ac:dyDescent="0.25">
      <c r="F18222"/>
    </row>
    <row r="18223" spans="6:6" x14ac:dyDescent="0.25">
      <c r="F18223"/>
    </row>
    <row r="18224" spans="6:6" x14ac:dyDescent="0.25">
      <c r="F18224"/>
    </row>
    <row r="18225" spans="6:6" x14ac:dyDescent="0.25">
      <c r="F18225"/>
    </row>
    <row r="18226" spans="6:6" x14ac:dyDescent="0.25">
      <c r="F18226"/>
    </row>
    <row r="18227" spans="6:6" x14ac:dyDescent="0.25">
      <c r="F18227"/>
    </row>
    <row r="18228" spans="6:6" x14ac:dyDescent="0.25">
      <c r="F18228"/>
    </row>
    <row r="18229" spans="6:6" x14ac:dyDescent="0.25">
      <c r="F18229"/>
    </row>
    <row r="18230" spans="6:6" x14ac:dyDescent="0.25">
      <c r="F18230"/>
    </row>
    <row r="18231" spans="6:6" x14ac:dyDescent="0.25">
      <c r="F18231"/>
    </row>
    <row r="18232" spans="6:6" x14ac:dyDescent="0.25">
      <c r="F18232"/>
    </row>
    <row r="18233" spans="6:6" x14ac:dyDescent="0.25">
      <c r="F18233"/>
    </row>
    <row r="18234" spans="6:6" x14ac:dyDescent="0.25">
      <c r="F18234"/>
    </row>
    <row r="18235" spans="6:6" x14ac:dyDescent="0.25">
      <c r="F18235"/>
    </row>
    <row r="18236" spans="6:6" x14ac:dyDescent="0.25">
      <c r="F18236"/>
    </row>
    <row r="18237" spans="6:6" x14ac:dyDescent="0.25">
      <c r="F18237"/>
    </row>
    <row r="18238" spans="6:6" x14ac:dyDescent="0.25">
      <c r="F18238"/>
    </row>
    <row r="18239" spans="6:6" x14ac:dyDescent="0.25">
      <c r="F18239"/>
    </row>
    <row r="18240" spans="6:6" x14ac:dyDescent="0.25">
      <c r="F18240"/>
    </row>
    <row r="18241" spans="6:6" x14ac:dyDescent="0.25">
      <c r="F18241"/>
    </row>
    <row r="18242" spans="6:6" x14ac:dyDescent="0.25">
      <c r="F18242"/>
    </row>
    <row r="18243" spans="6:6" x14ac:dyDescent="0.25">
      <c r="F18243"/>
    </row>
    <row r="18244" spans="6:6" x14ac:dyDescent="0.25">
      <c r="F18244"/>
    </row>
    <row r="18245" spans="6:6" x14ac:dyDescent="0.25">
      <c r="F18245"/>
    </row>
    <row r="18246" spans="6:6" x14ac:dyDescent="0.25">
      <c r="F18246"/>
    </row>
    <row r="18247" spans="6:6" x14ac:dyDescent="0.25">
      <c r="F18247"/>
    </row>
    <row r="18248" spans="6:6" x14ac:dyDescent="0.25">
      <c r="F18248"/>
    </row>
    <row r="18249" spans="6:6" x14ac:dyDescent="0.25">
      <c r="F18249"/>
    </row>
    <row r="18250" spans="6:6" x14ac:dyDescent="0.25">
      <c r="F18250"/>
    </row>
    <row r="18251" spans="6:6" x14ac:dyDescent="0.25">
      <c r="F18251"/>
    </row>
    <row r="18252" spans="6:6" x14ac:dyDescent="0.25">
      <c r="F18252"/>
    </row>
    <row r="18253" spans="6:6" x14ac:dyDescent="0.25">
      <c r="F18253"/>
    </row>
    <row r="18254" spans="6:6" x14ac:dyDescent="0.25">
      <c r="F18254"/>
    </row>
    <row r="18255" spans="6:6" x14ac:dyDescent="0.25">
      <c r="F18255"/>
    </row>
    <row r="18256" spans="6:6" x14ac:dyDescent="0.25">
      <c r="F18256"/>
    </row>
    <row r="18257" spans="6:6" x14ac:dyDescent="0.25">
      <c r="F18257"/>
    </row>
    <row r="18258" spans="6:6" x14ac:dyDescent="0.25">
      <c r="F18258"/>
    </row>
    <row r="18259" spans="6:6" x14ac:dyDescent="0.25">
      <c r="F18259"/>
    </row>
    <row r="18260" spans="6:6" x14ac:dyDescent="0.25">
      <c r="F18260"/>
    </row>
    <row r="18261" spans="6:6" x14ac:dyDescent="0.25">
      <c r="F18261"/>
    </row>
    <row r="18262" spans="6:6" x14ac:dyDescent="0.25">
      <c r="F18262"/>
    </row>
    <row r="18263" spans="6:6" x14ac:dyDescent="0.25">
      <c r="F18263"/>
    </row>
    <row r="18264" spans="6:6" x14ac:dyDescent="0.25">
      <c r="F18264"/>
    </row>
    <row r="18265" spans="6:6" x14ac:dyDescent="0.25">
      <c r="F18265"/>
    </row>
    <row r="18266" spans="6:6" x14ac:dyDescent="0.25">
      <c r="F18266"/>
    </row>
    <row r="18267" spans="6:6" x14ac:dyDescent="0.25">
      <c r="F18267"/>
    </row>
    <row r="18268" spans="6:6" x14ac:dyDescent="0.25">
      <c r="F18268"/>
    </row>
    <row r="18269" spans="6:6" x14ac:dyDescent="0.25">
      <c r="F18269"/>
    </row>
    <row r="18270" spans="6:6" x14ac:dyDescent="0.25">
      <c r="F18270"/>
    </row>
    <row r="18271" spans="6:6" x14ac:dyDescent="0.25">
      <c r="F18271"/>
    </row>
    <row r="18272" spans="6:6" x14ac:dyDescent="0.25">
      <c r="F18272"/>
    </row>
    <row r="18273" spans="6:6" x14ac:dyDescent="0.25">
      <c r="F18273"/>
    </row>
    <row r="18274" spans="6:6" x14ac:dyDescent="0.25">
      <c r="F18274"/>
    </row>
    <row r="18275" spans="6:6" x14ac:dyDescent="0.25">
      <c r="F18275"/>
    </row>
    <row r="18276" spans="6:6" x14ac:dyDescent="0.25">
      <c r="F18276"/>
    </row>
    <row r="18277" spans="6:6" x14ac:dyDescent="0.25">
      <c r="F18277"/>
    </row>
    <row r="18278" spans="6:6" x14ac:dyDescent="0.25">
      <c r="F18278"/>
    </row>
    <row r="18279" spans="6:6" x14ac:dyDescent="0.25">
      <c r="F18279"/>
    </row>
    <row r="18280" spans="6:6" x14ac:dyDescent="0.25">
      <c r="F18280"/>
    </row>
    <row r="18281" spans="6:6" x14ac:dyDescent="0.25">
      <c r="F18281"/>
    </row>
    <row r="18282" spans="6:6" x14ac:dyDescent="0.25">
      <c r="F18282"/>
    </row>
    <row r="18283" spans="6:6" x14ac:dyDescent="0.25">
      <c r="F18283"/>
    </row>
    <row r="18284" spans="6:6" x14ac:dyDescent="0.25">
      <c r="F18284"/>
    </row>
    <row r="18285" spans="6:6" x14ac:dyDescent="0.25">
      <c r="F18285"/>
    </row>
    <row r="18286" spans="6:6" x14ac:dyDescent="0.25">
      <c r="F18286"/>
    </row>
    <row r="18287" spans="6:6" x14ac:dyDescent="0.25">
      <c r="F18287"/>
    </row>
    <row r="18288" spans="6:6" x14ac:dyDescent="0.25">
      <c r="F18288"/>
    </row>
    <row r="18289" spans="6:6" x14ac:dyDescent="0.25">
      <c r="F18289"/>
    </row>
    <row r="18290" spans="6:6" x14ac:dyDescent="0.25">
      <c r="F18290"/>
    </row>
    <row r="18291" spans="6:6" x14ac:dyDescent="0.25">
      <c r="F18291"/>
    </row>
    <row r="18292" spans="6:6" x14ac:dyDescent="0.25">
      <c r="F18292"/>
    </row>
    <row r="18293" spans="6:6" x14ac:dyDescent="0.25">
      <c r="F18293"/>
    </row>
    <row r="18294" spans="6:6" x14ac:dyDescent="0.25">
      <c r="F18294"/>
    </row>
    <row r="18295" spans="6:6" x14ac:dyDescent="0.25">
      <c r="F18295"/>
    </row>
    <row r="18296" spans="6:6" x14ac:dyDescent="0.25">
      <c r="F18296"/>
    </row>
    <row r="18297" spans="6:6" x14ac:dyDescent="0.25">
      <c r="F18297"/>
    </row>
    <row r="18298" spans="6:6" x14ac:dyDescent="0.25">
      <c r="F18298"/>
    </row>
    <row r="18299" spans="6:6" x14ac:dyDescent="0.25">
      <c r="F18299"/>
    </row>
    <row r="18300" spans="6:6" x14ac:dyDescent="0.25">
      <c r="F18300"/>
    </row>
    <row r="18301" spans="6:6" x14ac:dyDescent="0.25">
      <c r="F18301"/>
    </row>
    <row r="18302" spans="6:6" x14ac:dyDescent="0.25">
      <c r="F18302"/>
    </row>
    <row r="18303" spans="6:6" x14ac:dyDescent="0.25">
      <c r="F18303"/>
    </row>
    <row r="18304" spans="6:6" x14ac:dyDescent="0.25">
      <c r="F18304"/>
    </row>
    <row r="18305" spans="6:6" x14ac:dyDescent="0.25">
      <c r="F18305"/>
    </row>
    <row r="18306" spans="6:6" x14ac:dyDescent="0.25">
      <c r="F18306"/>
    </row>
    <row r="18307" spans="6:6" x14ac:dyDescent="0.25">
      <c r="F18307"/>
    </row>
    <row r="18308" spans="6:6" x14ac:dyDescent="0.25">
      <c r="F18308"/>
    </row>
    <row r="18309" spans="6:6" x14ac:dyDescent="0.25">
      <c r="F18309"/>
    </row>
    <row r="18310" spans="6:6" x14ac:dyDescent="0.25">
      <c r="F18310"/>
    </row>
    <row r="18311" spans="6:6" x14ac:dyDescent="0.25">
      <c r="F18311"/>
    </row>
    <row r="18312" spans="6:6" x14ac:dyDescent="0.25">
      <c r="F18312"/>
    </row>
    <row r="18313" spans="6:6" x14ac:dyDescent="0.25">
      <c r="F18313"/>
    </row>
    <row r="18314" spans="6:6" x14ac:dyDescent="0.25">
      <c r="F18314"/>
    </row>
    <row r="18315" spans="6:6" x14ac:dyDescent="0.25">
      <c r="F18315"/>
    </row>
    <row r="18316" spans="6:6" x14ac:dyDescent="0.25">
      <c r="F18316"/>
    </row>
    <row r="18317" spans="6:6" x14ac:dyDescent="0.25">
      <c r="F18317"/>
    </row>
    <row r="18318" spans="6:6" x14ac:dyDescent="0.25">
      <c r="F18318"/>
    </row>
    <row r="18319" spans="6:6" x14ac:dyDescent="0.25">
      <c r="F18319"/>
    </row>
    <row r="18320" spans="6:6" x14ac:dyDescent="0.25">
      <c r="F18320"/>
    </row>
    <row r="18321" spans="6:6" x14ac:dyDescent="0.25">
      <c r="F18321"/>
    </row>
    <row r="18322" spans="6:6" x14ac:dyDescent="0.25">
      <c r="F18322"/>
    </row>
    <row r="18323" spans="6:6" x14ac:dyDescent="0.25">
      <c r="F18323"/>
    </row>
    <row r="18324" spans="6:6" x14ac:dyDescent="0.25">
      <c r="F18324"/>
    </row>
    <row r="18325" spans="6:6" x14ac:dyDescent="0.25">
      <c r="F18325"/>
    </row>
    <row r="18326" spans="6:6" x14ac:dyDescent="0.25">
      <c r="F18326"/>
    </row>
    <row r="18327" spans="6:6" x14ac:dyDescent="0.25">
      <c r="F18327"/>
    </row>
    <row r="18328" spans="6:6" x14ac:dyDescent="0.25">
      <c r="F18328"/>
    </row>
    <row r="18329" spans="6:6" x14ac:dyDescent="0.25">
      <c r="F18329"/>
    </row>
    <row r="18330" spans="6:6" x14ac:dyDescent="0.25">
      <c r="F18330"/>
    </row>
    <row r="18331" spans="6:6" x14ac:dyDescent="0.25">
      <c r="F18331"/>
    </row>
    <row r="18332" spans="6:6" x14ac:dyDescent="0.25">
      <c r="F18332"/>
    </row>
    <row r="18333" spans="6:6" x14ac:dyDescent="0.25">
      <c r="F18333"/>
    </row>
    <row r="18334" spans="6:6" x14ac:dyDescent="0.25">
      <c r="F18334"/>
    </row>
    <row r="18335" spans="6:6" x14ac:dyDescent="0.25">
      <c r="F18335"/>
    </row>
    <row r="18336" spans="6:6" x14ac:dyDescent="0.25">
      <c r="F18336"/>
    </row>
    <row r="18337" spans="6:6" x14ac:dyDescent="0.25">
      <c r="F18337"/>
    </row>
    <row r="18338" spans="6:6" x14ac:dyDescent="0.25">
      <c r="F18338"/>
    </row>
    <row r="18339" spans="6:6" x14ac:dyDescent="0.25">
      <c r="F18339"/>
    </row>
    <row r="18340" spans="6:6" x14ac:dyDescent="0.25">
      <c r="F18340"/>
    </row>
    <row r="18341" spans="6:6" x14ac:dyDescent="0.25">
      <c r="F18341"/>
    </row>
    <row r="18342" spans="6:6" x14ac:dyDescent="0.25">
      <c r="F18342"/>
    </row>
    <row r="18343" spans="6:6" x14ac:dyDescent="0.25">
      <c r="F18343"/>
    </row>
    <row r="18344" spans="6:6" x14ac:dyDescent="0.25">
      <c r="F18344"/>
    </row>
    <row r="18345" spans="6:6" x14ac:dyDescent="0.25">
      <c r="F18345"/>
    </row>
    <row r="18346" spans="6:6" x14ac:dyDescent="0.25">
      <c r="F18346"/>
    </row>
    <row r="18347" spans="6:6" x14ac:dyDescent="0.25">
      <c r="F18347"/>
    </row>
    <row r="18348" spans="6:6" x14ac:dyDescent="0.25">
      <c r="F18348"/>
    </row>
    <row r="18349" spans="6:6" x14ac:dyDescent="0.25">
      <c r="F18349"/>
    </row>
    <row r="18350" spans="6:6" x14ac:dyDescent="0.25">
      <c r="F18350"/>
    </row>
    <row r="18351" spans="6:6" x14ac:dyDescent="0.25">
      <c r="F18351"/>
    </row>
    <row r="18352" spans="6:6" x14ac:dyDescent="0.25">
      <c r="F18352"/>
    </row>
    <row r="18353" spans="6:6" x14ac:dyDescent="0.25">
      <c r="F18353"/>
    </row>
    <row r="18354" spans="6:6" x14ac:dyDescent="0.25">
      <c r="F18354"/>
    </row>
    <row r="18355" spans="6:6" x14ac:dyDescent="0.25">
      <c r="F18355"/>
    </row>
    <row r="18356" spans="6:6" x14ac:dyDescent="0.25">
      <c r="F18356"/>
    </row>
    <row r="18357" spans="6:6" x14ac:dyDescent="0.25">
      <c r="F18357"/>
    </row>
    <row r="18358" spans="6:6" x14ac:dyDescent="0.25">
      <c r="F18358"/>
    </row>
    <row r="18359" spans="6:6" x14ac:dyDescent="0.25">
      <c r="F18359"/>
    </row>
    <row r="18360" spans="6:6" x14ac:dyDescent="0.25">
      <c r="F18360"/>
    </row>
    <row r="18361" spans="6:6" x14ac:dyDescent="0.25">
      <c r="F18361"/>
    </row>
    <row r="18362" spans="6:6" x14ac:dyDescent="0.25">
      <c r="F18362"/>
    </row>
    <row r="18363" spans="6:6" x14ac:dyDescent="0.25">
      <c r="F18363"/>
    </row>
    <row r="18364" spans="6:6" x14ac:dyDescent="0.25">
      <c r="F18364"/>
    </row>
    <row r="18365" spans="6:6" x14ac:dyDescent="0.25">
      <c r="F18365"/>
    </row>
    <row r="18366" spans="6:6" x14ac:dyDescent="0.25">
      <c r="F18366"/>
    </row>
    <row r="18367" spans="6:6" x14ac:dyDescent="0.25">
      <c r="F18367"/>
    </row>
    <row r="18368" spans="6:6" x14ac:dyDescent="0.25">
      <c r="F18368"/>
    </row>
    <row r="18369" spans="6:6" x14ac:dyDescent="0.25">
      <c r="F18369"/>
    </row>
    <row r="18370" spans="6:6" x14ac:dyDescent="0.25">
      <c r="F18370"/>
    </row>
    <row r="18371" spans="6:6" x14ac:dyDescent="0.25">
      <c r="F18371"/>
    </row>
    <row r="18372" spans="6:6" x14ac:dyDescent="0.25">
      <c r="F18372"/>
    </row>
    <row r="18373" spans="6:6" x14ac:dyDescent="0.25">
      <c r="F18373"/>
    </row>
    <row r="18374" spans="6:6" x14ac:dyDescent="0.25">
      <c r="F18374"/>
    </row>
    <row r="18375" spans="6:6" x14ac:dyDescent="0.25">
      <c r="F18375"/>
    </row>
    <row r="18376" spans="6:6" x14ac:dyDescent="0.25">
      <c r="F18376"/>
    </row>
    <row r="18377" spans="6:6" x14ac:dyDescent="0.25">
      <c r="F18377"/>
    </row>
    <row r="18378" spans="6:6" x14ac:dyDescent="0.25">
      <c r="F18378"/>
    </row>
    <row r="18379" spans="6:6" x14ac:dyDescent="0.25">
      <c r="F18379"/>
    </row>
    <row r="18380" spans="6:6" x14ac:dyDescent="0.25">
      <c r="F18380"/>
    </row>
    <row r="18381" spans="6:6" x14ac:dyDescent="0.25">
      <c r="F18381"/>
    </row>
    <row r="18382" spans="6:6" x14ac:dyDescent="0.25">
      <c r="F18382"/>
    </row>
    <row r="18383" spans="6:6" x14ac:dyDescent="0.25">
      <c r="F18383"/>
    </row>
    <row r="18384" spans="6:6" x14ac:dyDescent="0.25">
      <c r="F18384"/>
    </row>
    <row r="18385" spans="6:6" x14ac:dyDescent="0.25">
      <c r="F18385"/>
    </row>
    <row r="18386" spans="6:6" x14ac:dyDescent="0.25">
      <c r="F18386"/>
    </row>
    <row r="18387" spans="6:6" x14ac:dyDescent="0.25">
      <c r="F18387"/>
    </row>
    <row r="18388" spans="6:6" x14ac:dyDescent="0.25">
      <c r="F18388"/>
    </row>
    <row r="18389" spans="6:6" x14ac:dyDescent="0.25">
      <c r="F18389"/>
    </row>
    <row r="18390" spans="6:6" x14ac:dyDescent="0.25">
      <c r="F18390"/>
    </row>
    <row r="18391" spans="6:6" x14ac:dyDescent="0.25">
      <c r="F18391"/>
    </row>
    <row r="18392" spans="6:6" x14ac:dyDescent="0.25">
      <c r="F18392"/>
    </row>
    <row r="18393" spans="6:6" x14ac:dyDescent="0.25">
      <c r="F18393"/>
    </row>
    <row r="18394" spans="6:6" x14ac:dyDescent="0.25">
      <c r="F18394"/>
    </row>
    <row r="18395" spans="6:6" x14ac:dyDescent="0.25">
      <c r="F18395"/>
    </row>
    <row r="18396" spans="6:6" x14ac:dyDescent="0.25">
      <c r="F18396"/>
    </row>
    <row r="18397" spans="6:6" x14ac:dyDescent="0.25">
      <c r="F18397"/>
    </row>
    <row r="18398" spans="6:6" x14ac:dyDescent="0.25">
      <c r="F18398"/>
    </row>
    <row r="18399" spans="6:6" x14ac:dyDescent="0.25">
      <c r="F18399"/>
    </row>
    <row r="18400" spans="6:6" x14ac:dyDescent="0.25">
      <c r="F18400"/>
    </row>
    <row r="18401" spans="6:6" x14ac:dyDescent="0.25">
      <c r="F18401"/>
    </row>
    <row r="18402" spans="6:6" x14ac:dyDescent="0.25">
      <c r="F18402"/>
    </row>
    <row r="18403" spans="6:6" x14ac:dyDescent="0.25">
      <c r="F18403"/>
    </row>
    <row r="18404" spans="6:6" x14ac:dyDescent="0.25">
      <c r="F18404"/>
    </row>
    <row r="18405" spans="6:6" x14ac:dyDescent="0.25">
      <c r="F18405"/>
    </row>
    <row r="18406" spans="6:6" x14ac:dyDescent="0.25">
      <c r="F18406"/>
    </row>
    <row r="18407" spans="6:6" x14ac:dyDescent="0.25">
      <c r="F18407"/>
    </row>
    <row r="18408" spans="6:6" x14ac:dyDescent="0.25">
      <c r="F18408"/>
    </row>
    <row r="18409" spans="6:6" x14ac:dyDescent="0.25">
      <c r="F18409"/>
    </row>
    <row r="18410" spans="6:6" x14ac:dyDescent="0.25">
      <c r="F18410"/>
    </row>
    <row r="18411" spans="6:6" x14ac:dyDescent="0.25">
      <c r="F18411"/>
    </row>
    <row r="18412" spans="6:6" x14ac:dyDescent="0.25">
      <c r="F18412"/>
    </row>
    <row r="18413" spans="6:6" x14ac:dyDescent="0.25">
      <c r="F18413"/>
    </row>
    <row r="18414" spans="6:6" x14ac:dyDescent="0.25">
      <c r="F18414"/>
    </row>
    <row r="18415" spans="6:6" x14ac:dyDescent="0.25">
      <c r="F18415"/>
    </row>
    <row r="18416" spans="6:6" x14ac:dyDescent="0.25">
      <c r="F18416"/>
    </row>
    <row r="18417" spans="6:6" x14ac:dyDescent="0.25">
      <c r="F18417"/>
    </row>
    <row r="18418" spans="6:6" x14ac:dyDescent="0.25">
      <c r="F18418"/>
    </row>
    <row r="18419" spans="6:6" x14ac:dyDescent="0.25">
      <c r="F18419"/>
    </row>
    <row r="18420" spans="6:6" x14ac:dyDescent="0.25">
      <c r="F18420"/>
    </row>
    <row r="18421" spans="6:6" x14ac:dyDescent="0.25">
      <c r="F18421"/>
    </row>
    <row r="18422" spans="6:6" x14ac:dyDescent="0.25">
      <c r="F18422"/>
    </row>
    <row r="18423" spans="6:6" x14ac:dyDescent="0.25">
      <c r="F18423"/>
    </row>
    <row r="18424" spans="6:6" x14ac:dyDescent="0.25">
      <c r="F18424"/>
    </row>
    <row r="18425" spans="6:6" x14ac:dyDescent="0.25">
      <c r="F18425"/>
    </row>
    <row r="18426" spans="6:6" x14ac:dyDescent="0.25">
      <c r="F18426"/>
    </row>
    <row r="18427" spans="6:6" x14ac:dyDescent="0.25">
      <c r="F18427"/>
    </row>
    <row r="18428" spans="6:6" x14ac:dyDescent="0.25">
      <c r="F18428"/>
    </row>
    <row r="18429" spans="6:6" x14ac:dyDescent="0.25">
      <c r="F18429"/>
    </row>
    <row r="18430" spans="6:6" x14ac:dyDescent="0.25">
      <c r="F18430"/>
    </row>
    <row r="18431" spans="6:6" x14ac:dyDescent="0.25">
      <c r="F18431"/>
    </row>
    <row r="18432" spans="6:6" x14ac:dyDescent="0.25">
      <c r="F18432"/>
    </row>
    <row r="18433" spans="6:6" x14ac:dyDescent="0.25">
      <c r="F18433"/>
    </row>
    <row r="18434" spans="6:6" x14ac:dyDescent="0.25">
      <c r="F18434"/>
    </row>
    <row r="18435" spans="6:6" x14ac:dyDescent="0.25">
      <c r="F18435"/>
    </row>
    <row r="18436" spans="6:6" x14ac:dyDescent="0.25">
      <c r="F18436"/>
    </row>
    <row r="18437" spans="6:6" x14ac:dyDescent="0.25">
      <c r="F18437"/>
    </row>
    <row r="18438" spans="6:6" x14ac:dyDescent="0.25">
      <c r="F18438"/>
    </row>
    <row r="18439" spans="6:6" x14ac:dyDescent="0.25">
      <c r="F18439"/>
    </row>
    <row r="18440" spans="6:6" x14ac:dyDescent="0.25">
      <c r="F18440"/>
    </row>
    <row r="18441" spans="6:6" x14ac:dyDescent="0.25">
      <c r="F18441"/>
    </row>
    <row r="18442" spans="6:6" x14ac:dyDescent="0.25">
      <c r="F18442"/>
    </row>
    <row r="18443" spans="6:6" x14ac:dyDescent="0.25">
      <c r="F18443"/>
    </row>
    <row r="18444" spans="6:6" x14ac:dyDescent="0.25">
      <c r="F18444"/>
    </row>
    <row r="18445" spans="6:6" x14ac:dyDescent="0.25">
      <c r="F18445"/>
    </row>
    <row r="18446" spans="6:6" x14ac:dyDescent="0.25">
      <c r="F18446"/>
    </row>
    <row r="18447" spans="6:6" x14ac:dyDescent="0.25">
      <c r="F18447"/>
    </row>
    <row r="18448" spans="6:6" x14ac:dyDescent="0.25">
      <c r="F18448"/>
    </row>
    <row r="18449" spans="6:6" x14ac:dyDescent="0.25">
      <c r="F18449"/>
    </row>
    <row r="18450" spans="6:6" x14ac:dyDescent="0.25">
      <c r="F18450"/>
    </row>
    <row r="18451" spans="6:6" x14ac:dyDescent="0.25">
      <c r="F18451"/>
    </row>
    <row r="18452" spans="6:6" x14ac:dyDescent="0.25">
      <c r="F18452"/>
    </row>
    <row r="18453" spans="6:6" x14ac:dyDescent="0.25">
      <c r="F18453"/>
    </row>
    <row r="18454" spans="6:6" x14ac:dyDescent="0.25">
      <c r="F18454"/>
    </row>
    <row r="18455" spans="6:6" x14ac:dyDescent="0.25">
      <c r="F18455"/>
    </row>
    <row r="18456" spans="6:6" x14ac:dyDescent="0.25">
      <c r="F18456"/>
    </row>
    <row r="18457" spans="6:6" x14ac:dyDescent="0.25">
      <c r="F18457"/>
    </row>
    <row r="18458" spans="6:6" x14ac:dyDescent="0.25">
      <c r="F18458"/>
    </row>
    <row r="18459" spans="6:6" x14ac:dyDescent="0.25">
      <c r="F18459"/>
    </row>
    <row r="18460" spans="6:6" x14ac:dyDescent="0.25">
      <c r="F18460"/>
    </row>
    <row r="18461" spans="6:6" x14ac:dyDescent="0.25">
      <c r="F18461"/>
    </row>
    <row r="18462" spans="6:6" x14ac:dyDescent="0.25">
      <c r="F18462"/>
    </row>
    <row r="18463" spans="6:6" x14ac:dyDescent="0.25">
      <c r="F18463"/>
    </row>
    <row r="18464" spans="6:6" x14ac:dyDescent="0.25">
      <c r="F18464"/>
    </row>
    <row r="18465" spans="6:6" x14ac:dyDescent="0.25">
      <c r="F18465"/>
    </row>
    <row r="18466" spans="6:6" x14ac:dyDescent="0.25">
      <c r="F18466"/>
    </row>
    <row r="18467" spans="6:6" x14ac:dyDescent="0.25">
      <c r="F18467"/>
    </row>
    <row r="18468" spans="6:6" x14ac:dyDescent="0.25">
      <c r="F18468"/>
    </row>
    <row r="18469" spans="6:6" x14ac:dyDescent="0.25">
      <c r="F18469"/>
    </row>
    <row r="18470" spans="6:6" x14ac:dyDescent="0.25">
      <c r="F18470"/>
    </row>
    <row r="18471" spans="6:6" x14ac:dyDescent="0.25">
      <c r="F18471"/>
    </row>
    <row r="18472" spans="6:6" x14ac:dyDescent="0.25">
      <c r="F18472"/>
    </row>
    <row r="18473" spans="6:6" x14ac:dyDescent="0.25">
      <c r="F18473"/>
    </row>
    <row r="18474" spans="6:6" x14ac:dyDescent="0.25">
      <c r="F18474"/>
    </row>
    <row r="18475" spans="6:6" x14ac:dyDescent="0.25">
      <c r="F18475"/>
    </row>
    <row r="18476" spans="6:6" x14ac:dyDescent="0.25">
      <c r="F18476"/>
    </row>
    <row r="18477" spans="6:6" x14ac:dyDescent="0.25">
      <c r="F18477"/>
    </row>
    <row r="18478" spans="6:6" x14ac:dyDescent="0.25">
      <c r="F18478"/>
    </row>
    <row r="18479" spans="6:6" x14ac:dyDescent="0.25">
      <c r="F18479"/>
    </row>
    <row r="18480" spans="6:6" x14ac:dyDescent="0.25">
      <c r="F18480"/>
    </row>
    <row r="18481" spans="6:6" x14ac:dyDescent="0.25">
      <c r="F18481"/>
    </row>
    <row r="18482" spans="6:6" x14ac:dyDescent="0.25">
      <c r="F18482"/>
    </row>
    <row r="18483" spans="6:6" x14ac:dyDescent="0.25">
      <c r="F18483"/>
    </row>
    <row r="18484" spans="6:6" x14ac:dyDescent="0.25">
      <c r="F18484"/>
    </row>
    <row r="18485" spans="6:6" x14ac:dyDescent="0.25">
      <c r="F18485"/>
    </row>
    <row r="18486" spans="6:6" x14ac:dyDescent="0.25">
      <c r="F18486"/>
    </row>
    <row r="18487" spans="6:6" x14ac:dyDescent="0.25">
      <c r="F18487"/>
    </row>
    <row r="18488" spans="6:6" x14ac:dyDescent="0.25">
      <c r="F18488"/>
    </row>
    <row r="18489" spans="6:6" x14ac:dyDescent="0.25">
      <c r="F18489"/>
    </row>
    <row r="18490" spans="6:6" x14ac:dyDescent="0.25">
      <c r="F18490"/>
    </row>
    <row r="18491" spans="6:6" x14ac:dyDescent="0.25">
      <c r="F18491"/>
    </row>
    <row r="18492" spans="6:6" x14ac:dyDescent="0.25">
      <c r="F18492"/>
    </row>
    <row r="18493" spans="6:6" x14ac:dyDescent="0.25">
      <c r="F18493"/>
    </row>
    <row r="18494" spans="6:6" x14ac:dyDescent="0.25">
      <c r="F18494"/>
    </row>
    <row r="18495" spans="6:6" x14ac:dyDescent="0.25">
      <c r="F18495"/>
    </row>
    <row r="18496" spans="6:6" x14ac:dyDescent="0.25">
      <c r="F18496"/>
    </row>
    <row r="18497" spans="6:6" x14ac:dyDescent="0.25">
      <c r="F18497"/>
    </row>
    <row r="18498" spans="6:6" x14ac:dyDescent="0.25">
      <c r="F18498"/>
    </row>
    <row r="18499" spans="6:6" x14ac:dyDescent="0.25">
      <c r="F18499"/>
    </row>
    <row r="18500" spans="6:6" x14ac:dyDescent="0.25">
      <c r="F18500"/>
    </row>
    <row r="18501" spans="6:6" x14ac:dyDescent="0.25">
      <c r="F18501"/>
    </row>
    <row r="18502" spans="6:6" x14ac:dyDescent="0.25">
      <c r="F18502"/>
    </row>
    <row r="18503" spans="6:6" x14ac:dyDescent="0.25">
      <c r="F18503"/>
    </row>
    <row r="18504" spans="6:6" x14ac:dyDescent="0.25">
      <c r="F18504"/>
    </row>
    <row r="18505" spans="6:6" x14ac:dyDescent="0.25">
      <c r="F18505"/>
    </row>
    <row r="18506" spans="6:6" x14ac:dyDescent="0.25">
      <c r="F18506"/>
    </row>
    <row r="18507" spans="6:6" x14ac:dyDescent="0.25">
      <c r="F18507"/>
    </row>
    <row r="18508" spans="6:6" x14ac:dyDescent="0.25">
      <c r="F18508"/>
    </row>
    <row r="18509" spans="6:6" x14ac:dyDescent="0.25">
      <c r="F18509"/>
    </row>
    <row r="18510" spans="6:6" x14ac:dyDescent="0.25">
      <c r="F18510"/>
    </row>
    <row r="18511" spans="6:6" x14ac:dyDescent="0.25">
      <c r="F18511"/>
    </row>
    <row r="18512" spans="6:6" x14ac:dyDescent="0.25">
      <c r="F18512"/>
    </row>
    <row r="18513" spans="6:6" x14ac:dyDescent="0.25">
      <c r="F18513"/>
    </row>
    <row r="18514" spans="6:6" x14ac:dyDescent="0.25">
      <c r="F18514"/>
    </row>
    <row r="18515" spans="6:6" x14ac:dyDescent="0.25">
      <c r="F18515"/>
    </row>
    <row r="18516" spans="6:6" x14ac:dyDescent="0.25">
      <c r="F18516"/>
    </row>
    <row r="18517" spans="6:6" x14ac:dyDescent="0.25">
      <c r="F18517"/>
    </row>
    <row r="18518" spans="6:6" x14ac:dyDescent="0.25">
      <c r="F18518"/>
    </row>
    <row r="18519" spans="6:6" x14ac:dyDescent="0.25">
      <c r="F18519"/>
    </row>
    <row r="18520" spans="6:6" x14ac:dyDescent="0.25">
      <c r="F18520"/>
    </row>
    <row r="18521" spans="6:6" x14ac:dyDescent="0.25">
      <c r="F18521"/>
    </row>
    <row r="18522" spans="6:6" x14ac:dyDescent="0.25">
      <c r="F18522"/>
    </row>
    <row r="18523" spans="6:6" x14ac:dyDescent="0.25">
      <c r="F18523"/>
    </row>
    <row r="18524" spans="6:6" x14ac:dyDescent="0.25">
      <c r="F18524"/>
    </row>
    <row r="18525" spans="6:6" x14ac:dyDescent="0.25">
      <c r="F18525"/>
    </row>
    <row r="18526" spans="6:6" x14ac:dyDescent="0.25">
      <c r="F18526"/>
    </row>
    <row r="18527" spans="6:6" x14ac:dyDescent="0.25">
      <c r="F18527"/>
    </row>
    <row r="18528" spans="6:6" x14ac:dyDescent="0.25">
      <c r="F18528"/>
    </row>
    <row r="18529" spans="6:6" x14ac:dyDescent="0.25">
      <c r="F18529"/>
    </row>
    <row r="18530" spans="6:6" x14ac:dyDescent="0.25">
      <c r="F18530"/>
    </row>
    <row r="18531" spans="6:6" x14ac:dyDescent="0.25">
      <c r="F18531"/>
    </row>
    <row r="18532" spans="6:6" x14ac:dyDescent="0.25">
      <c r="F18532"/>
    </row>
    <row r="18533" spans="6:6" x14ac:dyDescent="0.25">
      <c r="F18533"/>
    </row>
    <row r="18534" spans="6:6" x14ac:dyDescent="0.25">
      <c r="F18534"/>
    </row>
    <row r="18535" spans="6:6" x14ac:dyDescent="0.25">
      <c r="F18535"/>
    </row>
    <row r="18536" spans="6:6" x14ac:dyDescent="0.25">
      <c r="F18536"/>
    </row>
    <row r="18537" spans="6:6" x14ac:dyDescent="0.25">
      <c r="F18537"/>
    </row>
    <row r="18538" spans="6:6" x14ac:dyDescent="0.25">
      <c r="F18538"/>
    </row>
    <row r="18539" spans="6:6" x14ac:dyDescent="0.25">
      <c r="F18539"/>
    </row>
    <row r="18540" spans="6:6" x14ac:dyDescent="0.25">
      <c r="F18540"/>
    </row>
    <row r="18541" spans="6:6" x14ac:dyDescent="0.25">
      <c r="F18541"/>
    </row>
    <row r="18542" spans="6:6" x14ac:dyDescent="0.25">
      <c r="F18542"/>
    </row>
    <row r="18543" spans="6:6" x14ac:dyDescent="0.25">
      <c r="F18543"/>
    </row>
    <row r="18544" spans="6:6" x14ac:dyDescent="0.25">
      <c r="F18544"/>
    </row>
    <row r="18545" spans="6:6" x14ac:dyDescent="0.25">
      <c r="F18545"/>
    </row>
    <row r="18546" spans="6:6" x14ac:dyDescent="0.25">
      <c r="F18546"/>
    </row>
    <row r="18547" spans="6:6" x14ac:dyDescent="0.25">
      <c r="F18547"/>
    </row>
    <row r="18548" spans="6:6" x14ac:dyDescent="0.25">
      <c r="F18548"/>
    </row>
    <row r="18549" spans="6:6" x14ac:dyDescent="0.25">
      <c r="F18549"/>
    </row>
    <row r="18550" spans="6:6" x14ac:dyDescent="0.25">
      <c r="F18550"/>
    </row>
    <row r="18551" spans="6:6" x14ac:dyDescent="0.25">
      <c r="F18551"/>
    </row>
    <row r="18552" spans="6:6" x14ac:dyDescent="0.25">
      <c r="F18552"/>
    </row>
    <row r="18553" spans="6:6" x14ac:dyDescent="0.25">
      <c r="F18553"/>
    </row>
    <row r="18554" spans="6:6" x14ac:dyDescent="0.25">
      <c r="F18554"/>
    </row>
    <row r="18555" spans="6:6" x14ac:dyDescent="0.25">
      <c r="F18555"/>
    </row>
    <row r="18556" spans="6:6" x14ac:dyDescent="0.25">
      <c r="F18556"/>
    </row>
    <row r="18557" spans="6:6" x14ac:dyDescent="0.25">
      <c r="F18557"/>
    </row>
    <row r="18558" spans="6:6" x14ac:dyDescent="0.25">
      <c r="F18558"/>
    </row>
    <row r="18559" spans="6:6" x14ac:dyDescent="0.25">
      <c r="F18559"/>
    </row>
    <row r="18560" spans="6:6" x14ac:dyDescent="0.25">
      <c r="F18560"/>
    </row>
    <row r="18561" spans="6:6" x14ac:dyDescent="0.25">
      <c r="F18561"/>
    </row>
    <row r="18562" spans="6:6" x14ac:dyDescent="0.25">
      <c r="F18562"/>
    </row>
    <row r="18563" spans="6:6" x14ac:dyDescent="0.25">
      <c r="F18563"/>
    </row>
    <row r="18564" spans="6:6" x14ac:dyDescent="0.25">
      <c r="F18564"/>
    </row>
    <row r="18565" spans="6:6" x14ac:dyDescent="0.25">
      <c r="F18565"/>
    </row>
    <row r="18566" spans="6:6" x14ac:dyDescent="0.25">
      <c r="F18566"/>
    </row>
    <row r="18567" spans="6:6" x14ac:dyDescent="0.25">
      <c r="F18567"/>
    </row>
    <row r="18568" spans="6:6" x14ac:dyDescent="0.25">
      <c r="F18568"/>
    </row>
    <row r="18569" spans="6:6" x14ac:dyDescent="0.25">
      <c r="F18569"/>
    </row>
    <row r="18570" spans="6:6" x14ac:dyDescent="0.25">
      <c r="F18570"/>
    </row>
    <row r="18571" spans="6:6" x14ac:dyDescent="0.25">
      <c r="F18571"/>
    </row>
    <row r="18572" spans="6:6" x14ac:dyDescent="0.25">
      <c r="F18572"/>
    </row>
    <row r="18573" spans="6:6" x14ac:dyDescent="0.25">
      <c r="F18573"/>
    </row>
    <row r="18574" spans="6:6" x14ac:dyDescent="0.25">
      <c r="F18574"/>
    </row>
    <row r="18575" spans="6:6" x14ac:dyDescent="0.25">
      <c r="F18575"/>
    </row>
    <row r="18576" spans="6:6" x14ac:dyDescent="0.25">
      <c r="F18576"/>
    </row>
    <row r="18577" spans="6:6" x14ac:dyDescent="0.25">
      <c r="F18577"/>
    </row>
    <row r="18578" spans="6:6" x14ac:dyDescent="0.25">
      <c r="F18578"/>
    </row>
    <row r="18579" spans="6:6" x14ac:dyDescent="0.25">
      <c r="F18579"/>
    </row>
    <row r="18580" spans="6:6" x14ac:dyDescent="0.25">
      <c r="F18580"/>
    </row>
    <row r="18581" spans="6:6" x14ac:dyDescent="0.25">
      <c r="F18581"/>
    </row>
    <row r="18582" spans="6:6" x14ac:dyDescent="0.25">
      <c r="F18582"/>
    </row>
    <row r="18583" spans="6:6" x14ac:dyDescent="0.25">
      <c r="F18583"/>
    </row>
    <row r="18584" spans="6:6" x14ac:dyDescent="0.25">
      <c r="F18584"/>
    </row>
    <row r="18585" spans="6:6" x14ac:dyDescent="0.25">
      <c r="F18585"/>
    </row>
    <row r="18586" spans="6:6" x14ac:dyDescent="0.25">
      <c r="F18586"/>
    </row>
    <row r="18587" spans="6:6" x14ac:dyDescent="0.25">
      <c r="F18587"/>
    </row>
    <row r="18588" spans="6:6" x14ac:dyDescent="0.25">
      <c r="F18588"/>
    </row>
    <row r="18589" spans="6:6" x14ac:dyDescent="0.25">
      <c r="F18589"/>
    </row>
    <row r="18590" spans="6:6" x14ac:dyDescent="0.25">
      <c r="F18590"/>
    </row>
    <row r="18591" spans="6:6" x14ac:dyDescent="0.25">
      <c r="F18591"/>
    </row>
    <row r="18592" spans="6:6" x14ac:dyDescent="0.25">
      <c r="F18592"/>
    </row>
    <row r="18593" spans="6:6" x14ac:dyDescent="0.25">
      <c r="F18593"/>
    </row>
    <row r="18594" spans="6:6" x14ac:dyDescent="0.25">
      <c r="F18594"/>
    </row>
    <row r="18595" spans="6:6" x14ac:dyDescent="0.25">
      <c r="F18595"/>
    </row>
    <row r="18596" spans="6:6" x14ac:dyDescent="0.25">
      <c r="F18596"/>
    </row>
    <row r="18597" spans="6:6" x14ac:dyDescent="0.25">
      <c r="F18597"/>
    </row>
    <row r="18598" spans="6:6" x14ac:dyDescent="0.25">
      <c r="F18598"/>
    </row>
    <row r="18599" spans="6:6" x14ac:dyDescent="0.25">
      <c r="F18599"/>
    </row>
    <row r="18600" spans="6:6" x14ac:dyDescent="0.25">
      <c r="F18600"/>
    </row>
    <row r="18601" spans="6:6" x14ac:dyDescent="0.25">
      <c r="F18601"/>
    </row>
    <row r="18602" spans="6:6" x14ac:dyDescent="0.25">
      <c r="F18602"/>
    </row>
    <row r="18603" spans="6:6" x14ac:dyDescent="0.25">
      <c r="F18603"/>
    </row>
    <row r="18604" spans="6:6" x14ac:dyDescent="0.25">
      <c r="F18604"/>
    </row>
    <row r="18605" spans="6:6" x14ac:dyDescent="0.25">
      <c r="F18605"/>
    </row>
    <row r="18606" spans="6:6" x14ac:dyDescent="0.25">
      <c r="F18606"/>
    </row>
    <row r="18607" spans="6:6" x14ac:dyDescent="0.25">
      <c r="F18607"/>
    </row>
    <row r="18608" spans="6:6" x14ac:dyDescent="0.25">
      <c r="F18608"/>
    </row>
    <row r="18609" spans="6:6" x14ac:dyDescent="0.25">
      <c r="F18609"/>
    </row>
    <row r="18610" spans="6:6" x14ac:dyDescent="0.25">
      <c r="F18610"/>
    </row>
    <row r="18611" spans="6:6" x14ac:dyDescent="0.25">
      <c r="F18611"/>
    </row>
    <row r="18612" spans="6:6" x14ac:dyDescent="0.25">
      <c r="F18612"/>
    </row>
    <row r="18613" spans="6:6" x14ac:dyDescent="0.25">
      <c r="F18613"/>
    </row>
    <row r="18614" spans="6:6" x14ac:dyDescent="0.25">
      <c r="F18614"/>
    </row>
    <row r="18615" spans="6:6" x14ac:dyDescent="0.25">
      <c r="F18615"/>
    </row>
    <row r="18616" spans="6:6" x14ac:dyDescent="0.25">
      <c r="F18616"/>
    </row>
    <row r="18617" spans="6:6" x14ac:dyDescent="0.25">
      <c r="F18617"/>
    </row>
    <row r="18618" spans="6:6" x14ac:dyDescent="0.25">
      <c r="F18618"/>
    </row>
    <row r="18619" spans="6:6" x14ac:dyDescent="0.25">
      <c r="F18619"/>
    </row>
    <row r="18620" spans="6:6" x14ac:dyDescent="0.25">
      <c r="F18620"/>
    </row>
    <row r="18621" spans="6:6" x14ac:dyDescent="0.25">
      <c r="F18621"/>
    </row>
    <row r="18622" spans="6:6" x14ac:dyDescent="0.25">
      <c r="F18622"/>
    </row>
    <row r="18623" spans="6:6" x14ac:dyDescent="0.25">
      <c r="F18623"/>
    </row>
    <row r="18624" spans="6:6" x14ac:dyDescent="0.25">
      <c r="F18624"/>
    </row>
    <row r="18625" spans="6:6" x14ac:dyDescent="0.25">
      <c r="F18625"/>
    </row>
    <row r="18626" spans="6:6" x14ac:dyDescent="0.25">
      <c r="F18626"/>
    </row>
    <row r="18627" spans="6:6" x14ac:dyDescent="0.25">
      <c r="F18627"/>
    </row>
    <row r="18628" spans="6:6" x14ac:dyDescent="0.25">
      <c r="F18628"/>
    </row>
    <row r="18629" spans="6:6" x14ac:dyDescent="0.25">
      <c r="F18629"/>
    </row>
    <row r="18630" spans="6:6" x14ac:dyDescent="0.25">
      <c r="F18630"/>
    </row>
    <row r="18631" spans="6:6" x14ac:dyDescent="0.25">
      <c r="F18631"/>
    </row>
    <row r="18632" spans="6:6" x14ac:dyDescent="0.25">
      <c r="F18632"/>
    </row>
    <row r="18633" spans="6:6" x14ac:dyDescent="0.25">
      <c r="F18633"/>
    </row>
    <row r="18634" spans="6:6" x14ac:dyDescent="0.25">
      <c r="F18634"/>
    </row>
    <row r="18635" spans="6:6" x14ac:dyDescent="0.25">
      <c r="F18635"/>
    </row>
    <row r="18636" spans="6:6" x14ac:dyDescent="0.25">
      <c r="F18636"/>
    </row>
    <row r="18637" spans="6:6" x14ac:dyDescent="0.25">
      <c r="F18637"/>
    </row>
    <row r="18638" spans="6:6" x14ac:dyDescent="0.25">
      <c r="F18638"/>
    </row>
    <row r="18639" spans="6:6" x14ac:dyDescent="0.25">
      <c r="F18639"/>
    </row>
    <row r="18640" spans="6:6" x14ac:dyDescent="0.25">
      <c r="F18640"/>
    </row>
    <row r="18641" spans="6:6" x14ac:dyDescent="0.25">
      <c r="F18641"/>
    </row>
    <row r="18642" spans="6:6" x14ac:dyDescent="0.25">
      <c r="F18642"/>
    </row>
    <row r="18643" spans="6:6" x14ac:dyDescent="0.25">
      <c r="F18643"/>
    </row>
    <row r="18644" spans="6:6" x14ac:dyDescent="0.25">
      <c r="F18644"/>
    </row>
    <row r="18645" spans="6:6" x14ac:dyDescent="0.25">
      <c r="F18645"/>
    </row>
    <row r="18646" spans="6:6" x14ac:dyDescent="0.25">
      <c r="F18646"/>
    </row>
    <row r="18647" spans="6:6" x14ac:dyDescent="0.25">
      <c r="F18647"/>
    </row>
    <row r="18648" spans="6:6" x14ac:dyDescent="0.25">
      <c r="F18648"/>
    </row>
    <row r="18649" spans="6:6" x14ac:dyDescent="0.25">
      <c r="F18649"/>
    </row>
    <row r="18650" spans="6:6" x14ac:dyDescent="0.25">
      <c r="F18650"/>
    </row>
    <row r="18651" spans="6:6" x14ac:dyDescent="0.25">
      <c r="F18651"/>
    </row>
    <row r="18652" spans="6:6" x14ac:dyDescent="0.25">
      <c r="F18652"/>
    </row>
    <row r="18653" spans="6:6" x14ac:dyDescent="0.25">
      <c r="F18653"/>
    </row>
    <row r="18654" spans="6:6" x14ac:dyDescent="0.25">
      <c r="F18654"/>
    </row>
    <row r="18655" spans="6:6" x14ac:dyDescent="0.25">
      <c r="F18655"/>
    </row>
    <row r="18656" spans="6:6" x14ac:dyDescent="0.25">
      <c r="F18656"/>
    </row>
    <row r="18657" spans="6:6" x14ac:dyDescent="0.25">
      <c r="F18657"/>
    </row>
    <row r="18658" spans="6:6" x14ac:dyDescent="0.25">
      <c r="F18658"/>
    </row>
    <row r="18659" spans="6:6" x14ac:dyDescent="0.25">
      <c r="F18659"/>
    </row>
    <row r="18660" spans="6:6" x14ac:dyDescent="0.25">
      <c r="F18660"/>
    </row>
    <row r="18661" spans="6:6" x14ac:dyDescent="0.25">
      <c r="F18661"/>
    </row>
    <row r="18662" spans="6:6" x14ac:dyDescent="0.25">
      <c r="F18662"/>
    </row>
    <row r="18663" spans="6:6" x14ac:dyDescent="0.25">
      <c r="F18663"/>
    </row>
    <row r="18664" spans="6:6" x14ac:dyDescent="0.25">
      <c r="F18664"/>
    </row>
    <row r="18665" spans="6:6" x14ac:dyDescent="0.25">
      <c r="F18665"/>
    </row>
    <row r="18666" spans="6:6" x14ac:dyDescent="0.25">
      <c r="F18666"/>
    </row>
    <row r="18667" spans="6:6" x14ac:dyDescent="0.25">
      <c r="F18667"/>
    </row>
    <row r="18668" spans="6:6" x14ac:dyDescent="0.25">
      <c r="F18668"/>
    </row>
    <row r="18669" spans="6:6" x14ac:dyDescent="0.25">
      <c r="F18669"/>
    </row>
    <row r="18670" spans="6:6" x14ac:dyDescent="0.25">
      <c r="F18670"/>
    </row>
    <row r="18671" spans="6:6" x14ac:dyDescent="0.25">
      <c r="F18671"/>
    </row>
    <row r="18672" spans="6:6" x14ac:dyDescent="0.25">
      <c r="F18672"/>
    </row>
    <row r="18673" spans="6:6" x14ac:dyDescent="0.25">
      <c r="F18673"/>
    </row>
    <row r="18674" spans="6:6" x14ac:dyDescent="0.25">
      <c r="F18674"/>
    </row>
    <row r="18675" spans="6:6" x14ac:dyDescent="0.25">
      <c r="F18675"/>
    </row>
    <row r="18676" spans="6:6" x14ac:dyDescent="0.25">
      <c r="F18676"/>
    </row>
    <row r="18677" spans="6:6" x14ac:dyDescent="0.25">
      <c r="F18677"/>
    </row>
    <row r="18678" spans="6:6" x14ac:dyDescent="0.25">
      <c r="F18678"/>
    </row>
    <row r="18679" spans="6:6" x14ac:dyDescent="0.25">
      <c r="F18679"/>
    </row>
    <row r="18680" spans="6:6" x14ac:dyDescent="0.25">
      <c r="F18680"/>
    </row>
    <row r="18681" spans="6:6" x14ac:dyDescent="0.25">
      <c r="F18681"/>
    </row>
    <row r="18682" spans="6:6" x14ac:dyDescent="0.25">
      <c r="F18682"/>
    </row>
    <row r="18683" spans="6:6" x14ac:dyDescent="0.25">
      <c r="F18683"/>
    </row>
    <row r="18684" spans="6:6" x14ac:dyDescent="0.25">
      <c r="F18684"/>
    </row>
    <row r="18685" spans="6:6" x14ac:dyDescent="0.25">
      <c r="F18685"/>
    </row>
    <row r="18686" spans="6:6" x14ac:dyDescent="0.25">
      <c r="F18686"/>
    </row>
    <row r="18687" spans="6:6" x14ac:dyDescent="0.25">
      <c r="F18687"/>
    </row>
    <row r="18688" spans="6:6" x14ac:dyDescent="0.25">
      <c r="F18688"/>
    </row>
    <row r="18689" spans="6:6" x14ac:dyDescent="0.25">
      <c r="F18689"/>
    </row>
    <row r="18690" spans="6:6" x14ac:dyDescent="0.25">
      <c r="F18690"/>
    </row>
    <row r="18691" spans="6:6" x14ac:dyDescent="0.25">
      <c r="F18691"/>
    </row>
    <row r="18692" spans="6:6" x14ac:dyDescent="0.25">
      <c r="F18692"/>
    </row>
    <row r="18693" spans="6:6" x14ac:dyDescent="0.25">
      <c r="F18693"/>
    </row>
    <row r="18694" spans="6:6" x14ac:dyDescent="0.25">
      <c r="F18694"/>
    </row>
    <row r="18695" spans="6:6" x14ac:dyDescent="0.25">
      <c r="F18695"/>
    </row>
    <row r="18696" spans="6:6" x14ac:dyDescent="0.25">
      <c r="F18696"/>
    </row>
    <row r="18697" spans="6:6" x14ac:dyDescent="0.25">
      <c r="F18697"/>
    </row>
    <row r="18698" spans="6:6" x14ac:dyDescent="0.25">
      <c r="F18698"/>
    </row>
    <row r="18699" spans="6:6" x14ac:dyDescent="0.25">
      <c r="F18699"/>
    </row>
    <row r="18700" spans="6:6" x14ac:dyDescent="0.25">
      <c r="F18700"/>
    </row>
    <row r="18701" spans="6:6" x14ac:dyDescent="0.25">
      <c r="F18701"/>
    </row>
    <row r="18702" spans="6:6" x14ac:dyDescent="0.25">
      <c r="F18702"/>
    </row>
    <row r="18703" spans="6:6" x14ac:dyDescent="0.25">
      <c r="F18703"/>
    </row>
    <row r="18704" spans="6:6" x14ac:dyDescent="0.25">
      <c r="F18704"/>
    </row>
    <row r="18705" spans="6:6" x14ac:dyDescent="0.25">
      <c r="F18705"/>
    </row>
    <row r="18706" spans="6:6" x14ac:dyDescent="0.25">
      <c r="F18706"/>
    </row>
    <row r="18707" spans="6:6" x14ac:dyDescent="0.25">
      <c r="F18707"/>
    </row>
    <row r="18708" spans="6:6" x14ac:dyDescent="0.25">
      <c r="F18708"/>
    </row>
    <row r="18709" spans="6:6" x14ac:dyDescent="0.25">
      <c r="F18709"/>
    </row>
    <row r="18710" spans="6:6" x14ac:dyDescent="0.25">
      <c r="F18710"/>
    </row>
    <row r="18711" spans="6:6" x14ac:dyDescent="0.25">
      <c r="F18711"/>
    </row>
    <row r="18712" spans="6:6" x14ac:dyDescent="0.25">
      <c r="F18712"/>
    </row>
    <row r="18713" spans="6:6" x14ac:dyDescent="0.25">
      <c r="F18713"/>
    </row>
    <row r="18714" spans="6:6" x14ac:dyDescent="0.25">
      <c r="F18714"/>
    </row>
    <row r="18715" spans="6:6" x14ac:dyDescent="0.25">
      <c r="F18715"/>
    </row>
    <row r="18716" spans="6:6" x14ac:dyDescent="0.25">
      <c r="F18716"/>
    </row>
    <row r="18717" spans="6:6" x14ac:dyDescent="0.25">
      <c r="F18717"/>
    </row>
    <row r="18718" spans="6:6" x14ac:dyDescent="0.25">
      <c r="F18718"/>
    </row>
    <row r="18719" spans="6:6" x14ac:dyDescent="0.25">
      <c r="F18719"/>
    </row>
    <row r="18720" spans="6:6" x14ac:dyDescent="0.25">
      <c r="F18720"/>
    </row>
    <row r="18721" spans="6:6" x14ac:dyDescent="0.25">
      <c r="F18721"/>
    </row>
    <row r="18722" spans="6:6" x14ac:dyDescent="0.25">
      <c r="F18722"/>
    </row>
    <row r="18723" spans="6:6" x14ac:dyDescent="0.25">
      <c r="F18723"/>
    </row>
    <row r="18724" spans="6:6" x14ac:dyDescent="0.25">
      <c r="F18724"/>
    </row>
    <row r="18725" spans="6:6" x14ac:dyDescent="0.25">
      <c r="F18725"/>
    </row>
    <row r="18726" spans="6:6" x14ac:dyDescent="0.25">
      <c r="F18726"/>
    </row>
    <row r="18727" spans="6:6" x14ac:dyDescent="0.25">
      <c r="F18727"/>
    </row>
    <row r="18728" spans="6:6" x14ac:dyDescent="0.25">
      <c r="F18728"/>
    </row>
    <row r="18729" spans="6:6" x14ac:dyDescent="0.25">
      <c r="F18729"/>
    </row>
    <row r="18730" spans="6:6" x14ac:dyDescent="0.25">
      <c r="F18730"/>
    </row>
    <row r="18731" spans="6:6" x14ac:dyDescent="0.25">
      <c r="F18731"/>
    </row>
    <row r="18732" spans="6:6" x14ac:dyDescent="0.25">
      <c r="F18732"/>
    </row>
    <row r="18733" spans="6:6" x14ac:dyDescent="0.25">
      <c r="F18733"/>
    </row>
    <row r="18734" spans="6:6" x14ac:dyDescent="0.25">
      <c r="F18734"/>
    </row>
    <row r="18735" spans="6:6" x14ac:dyDescent="0.25">
      <c r="F18735"/>
    </row>
    <row r="18736" spans="6:6" x14ac:dyDescent="0.25">
      <c r="F18736"/>
    </row>
    <row r="18737" spans="6:6" x14ac:dyDescent="0.25">
      <c r="F18737"/>
    </row>
    <row r="18738" spans="6:6" x14ac:dyDescent="0.25">
      <c r="F18738"/>
    </row>
    <row r="18739" spans="6:6" x14ac:dyDescent="0.25">
      <c r="F18739"/>
    </row>
    <row r="18740" spans="6:6" x14ac:dyDescent="0.25">
      <c r="F18740"/>
    </row>
    <row r="18741" spans="6:6" x14ac:dyDescent="0.25">
      <c r="F18741"/>
    </row>
    <row r="18742" spans="6:6" x14ac:dyDescent="0.25">
      <c r="F18742"/>
    </row>
    <row r="18743" spans="6:6" x14ac:dyDescent="0.25">
      <c r="F18743"/>
    </row>
    <row r="18744" spans="6:6" x14ac:dyDescent="0.25">
      <c r="F18744"/>
    </row>
    <row r="18745" spans="6:6" x14ac:dyDescent="0.25">
      <c r="F18745"/>
    </row>
    <row r="18746" spans="6:6" x14ac:dyDescent="0.25">
      <c r="F18746"/>
    </row>
    <row r="18747" spans="6:6" x14ac:dyDescent="0.25">
      <c r="F18747"/>
    </row>
    <row r="18748" spans="6:6" x14ac:dyDescent="0.25">
      <c r="F18748"/>
    </row>
    <row r="18749" spans="6:6" x14ac:dyDescent="0.25">
      <c r="F18749"/>
    </row>
    <row r="18750" spans="6:6" x14ac:dyDescent="0.25">
      <c r="F18750"/>
    </row>
    <row r="18751" spans="6:6" x14ac:dyDescent="0.25">
      <c r="F18751"/>
    </row>
    <row r="18752" spans="6:6" x14ac:dyDescent="0.25">
      <c r="F18752"/>
    </row>
    <row r="18753" spans="6:6" x14ac:dyDescent="0.25">
      <c r="F18753"/>
    </row>
    <row r="18754" spans="6:6" x14ac:dyDescent="0.25">
      <c r="F18754"/>
    </row>
    <row r="18755" spans="6:6" x14ac:dyDescent="0.25">
      <c r="F18755"/>
    </row>
    <row r="18756" spans="6:6" x14ac:dyDescent="0.25">
      <c r="F18756"/>
    </row>
    <row r="18757" spans="6:6" x14ac:dyDescent="0.25">
      <c r="F18757"/>
    </row>
    <row r="18758" spans="6:6" x14ac:dyDescent="0.25">
      <c r="F18758"/>
    </row>
    <row r="18759" spans="6:6" x14ac:dyDescent="0.25">
      <c r="F18759"/>
    </row>
    <row r="18760" spans="6:6" x14ac:dyDescent="0.25">
      <c r="F18760"/>
    </row>
    <row r="18761" spans="6:6" x14ac:dyDescent="0.25">
      <c r="F18761"/>
    </row>
    <row r="18762" spans="6:6" x14ac:dyDescent="0.25">
      <c r="F18762"/>
    </row>
    <row r="18763" spans="6:6" x14ac:dyDescent="0.25">
      <c r="F18763"/>
    </row>
    <row r="18764" spans="6:6" x14ac:dyDescent="0.25">
      <c r="F18764"/>
    </row>
    <row r="18765" spans="6:6" x14ac:dyDescent="0.25">
      <c r="F18765"/>
    </row>
    <row r="18766" spans="6:6" x14ac:dyDescent="0.25">
      <c r="F18766"/>
    </row>
    <row r="18767" spans="6:6" x14ac:dyDescent="0.25">
      <c r="F18767"/>
    </row>
    <row r="18768" spans="6:6" x14ac:dyDescent="0.25">
      <c r="F18768"/>
    </row>
    <row r="18769" spans="6:6" x14ac:dyDescent="0.25">
      <c r="F18769"/>
    </row>
    <row r="18770" spans="6:6" x14ac:dyDescent="0.25">
      <c r="F18770"/>
    </row>
    <row r="18771" spans="6:6" x14ac:dyDescent="0.25">
      <c r="F18771"/>
    </row>
    <row r="18772" spans="6:6" x14ac:dyDescent="0.25">
      <c r="F18772"/>
    </row>
    <row r="18773" spans="6:6" x14ac:dyDescent="0.25">
      <c r="F18773"/>
    </row>
    <row r="18774" spans="6:6" x14ac:dyDescent="0.25">
      <c r="F18774"/>
    </row>
    <row r="18775" spans="6:6" x14ac:dyDescent="0.25">
      <c r="F18775"/>
    </row>
    <row r="18776" spans="6:6" x14ac:dyDescent="0.25">
      <c r="F18776"/>
    </row>
    <row r="18777" spans="6:6" x14ac:dyDescent="0.25">
      <c r="F18777"/>
    </row>
    <row r="18778" spans="6:6" x14ac:dyDescent="0.25">
      <c r="F18778"/>
    </row>
    <row r="18779" spans="6:6" x14ac:dyDescent="0.25">
      <c r="F18779"/>
    </row>
    <row r="18780" spans="6:6" x14ac:dyDescent="0.25">
      <c r="F18780"/>
    </row>
    <row r="18781" spans="6:6" x14ac:dyDescent="0.25">
      <c r="F18781"/>
    </row>
    <row r="18782" spans="6:6" x14ac:dyDescent="0.25">
      <c r="F18782"/>
    </row>
    <row r="18783" spans="6:6" x14ac:dyDescent="0.25">
      <c r="F18783"/>
    </row>
    <row r="18784" spans="6:6" x14ac:dyDescent="0.25">
      <c r="F18784"/>
    </row>
    <row r="18785" spans="6:6" x14ac:dyDescent="0.25">
      <c r="F18785"/>
    </row>
    <row r="18786" spans="6:6" x14ac:dyDescent="0.25">
      <c r="F18786"/>
    </row>
    <row r="18787" spans="6:6" x14ac:dyDescent="0.25">
      <c r="F18787"/>
    </row>
    <row r="18788" spans="6:6" x14ac:dyDescent="0.25">
      <c r="F18788"/>
    </row>
    <row r="18789" spans="6:6" x14ac:dyDescent="0.25">
      <c r="F18789"/>
    </row>
    <row r="18790" spans="6:6" x14ac:dyDescent="0.25">
      <c r="F18790"/>
    </row>
    <row r="18791" spans="6:6" x14ac:dyDescent="0.25">
      <c r="F18791"/>
    </row>
    <row r="18792" spans="6:6" x14ac:dyDescent="0.25">
      <c r="F18792"/>
    </row>
    <row r="18793" spans="6:6" x14ac:dyDescent="0.25">
      <c r="F18793"/>
    </row>
    <row r="18794" spans="6:6" x14ac:dyDescent="0.25">
      <c r="F18794"/>
    </row>
    <row r="18795" spans="6:6" x14ac:dyDescent="0.25">
      <c r="F18795"/>
    </row>
    <row r="18796" spans="6:6" x14ac:dyDescent="0.25">
      <c r="F18796"/>
    </row>
    <row r="18797" spans="6:6" x14ac:dyDescent="0.25">
      <c r="F18797"/>
    </row>
    <row r="18798" spans="6:6" x14ac:dyDescent="0.25">
      <c r="F18798"/>
    </row>
    <row r="18799" spans="6:6" x14ac:dyDescent="0.25">
      <c r="F18799"/>
    </row>
    <row r="18800" spans="6:6" x14ac:dyDescent="0.25">
      <c r="F18800"/>
    </row>
    <row r="18801" spans="6:6" x14ac:dyDescent="0.25">
      <c r="F18801"/>
    </row>
    <row r="18802" spans="6:6" x14ac:dyDescent="0.25">
      <c r="F18802"/>
    </row>
    <row r="18803" spans="6:6" x14ac:dyDescent="0.25">
      <c r="F18803"/>
    </row>
    <row r="18804" spans="6:6" x14ac:dyDescent="0.25">
      <c r="F18804"/>
    </row>
    <row r="18805" spans="6:6" x14ac:dyDescent="0.25">
      <c r="F18805"/>
    </row>
    <row r="18806" spans="6:6" x14ac:dyDescent="0.25">
      <c r="F18806"/>
    </row>
    <row r="18807" spans="6:6" x14ac:dyDescent="0.25">
      <c r="F18807"/>
    </row>
    <row r="18808" spans="6:6" x14ac:dyDescent="0.25">
      <c r="F18808"/>
    </row>
    <row r="18809" spans="6:6" x14ac:dyDescent="0.25">
      <c r="F18809"/>
    </row>
    <row r="18810" spans="6:6" x14ac:dyDescent="0.25">
      <c r="F18810"/>
    </row>
    <row r="18811" spans="6:6" x14ac:dyDescent="0.25">
      <c r="F18811"/>
    </row>
    <row r="18812" spans="6:6" x14ac:dyDescent="0.25">
      <c r="F18812"/>
    </row>
    <row r="18813" spans="6:6" x14ac:dyDescent="0.25">
      <c r="F18813"/>
    </row>
    <row r="18814" spans="6:6" x14ac:dyDescent="0.25">
      <c r="F18814"/>
    </row>
    <row r="18815" spans="6:6" x14ac:dyDescent="0.25">
      <c r="F18815"/>
    </row>
    <row r="18816" spans="6:6" x14ac:dyDescent="0.25">
      <c r="F18816"/>
    </row>
    <row r="18817" spans="6:6" x14ac:dyDescent="0.25">
      <c r="F18817"/>
    </row>
    <row r="18818" spans="6:6" x14ac:dyDescent="0.25">
      <c r="F18818"/>
    </row>
    <row r="18819" spans="6:6" x14ac:dyDescent="0.25">
      <c r="F18819"/>
    </row>
    <row r="18820" spans="6:6" x14ac:dyDescent="0.25">
      <c r="F18820"/>
    </row>
    <row r="18821" spans="6:6" x14ac:dyDescent="0.25">
      <c r="F18821"/>
    </row>
    <row r="18822" spans="6:6" x14ac:dyDescent="0.25">
      <c r="F18822"/>
    </row>
    <row r="18823" spans="6:6" x14ac:dyDescent="0.25">
      <c r="F18823"/>
    </row>
    <row r="18824" spans="6:6" x14ac:dyDescent="0.25">
      <c r="F18824"/>
    </row>
    <row r="18825" spans="6:6" x14ac:dyDescent="0.25">
      <c r="F18825"/>
    </row>
    <row r="18826" spans="6:6" x14ac:dyDescent="0.25">
      <c r="F18826"/>
    </row>
    <row r="18827" spans="6:6" x14ac:dyDescent="0.25">
      <c r="F18827"/>
    </row>
    <row r="18828" spans="6:6" x14ac:dyDescent="0.25">
      <c r="F18828"/>
    </row>
    <row r="18829" spans="6:6" x14ac:dyDescent="0.25">
      <c r="F18829"/>
    </row>
    <row r="18830" spans="6:6" x14ac:dyDescent="0.25">
      <c r="F18830"/>
    </row>
    <row r="18831" spans="6:6" x14ac:dyDescent="0.25">
      <c r="F18831"/>
    </row>
    <row r="18832" spans="6:6" x14ac:dyDescent="0.25">
      <c r="F18832"/>
    </row>
    <row r="18833" spans="6:6" x14ac:dyDescent="0.25">
      <c r="F18833"/>
    </row>
    <row r="18834" spans="6:6" x14ac:dyDescent="0.25">
      <c r="F18834"/>
    </row>
    <row r="18835" spans="6:6" x14ac:dyDescent="0.25">
      <c r="F18835"/>
    </row>
    <row r="18836" spans="6:6" x14ac:dyDescent="0.25">
      <c r="F18836"/>
    </row>
    <row r="18837" spans="6:6" x14ac:dyDescent="0.25">
      <c r="F18837"/>
    </row>
    <row r="18838" spans="6:6" x14ac:dyDescent="0.25">
      <c r="F18838"/>
    </row>
    <row r="18839" spans="6:6" x14ac:dyDescent="0.25">
      <c r="F18839"/>
    </row>
    <row r="18840" spans="6:6" x14ac:dyDescent="0.25">
      <c r="F18840"/>
    </row>
    <row r="18841" spans="6:6" x14ac:dyDescent="0.25">
      <c r="F18841"/>
    </row>
    <row r="18842" spans="6:6" x14ac:dyDescent="0.25">
      <c r="F18842"/>
    </row>
    <row r="18843" spans="6:6" x14ac:dyDescent="0.25">
      <c r="F18843"/>
    </row>
    <row r="18844" spans="6:6" x14ac:dyDescent="0.25">
      <c r="F18844"/>
    </row>
    <row r="18845" spans="6:6" x14ac:dyDescent="0.25">
      <c r="F18845"/>
    </row>
    <row r="18846" spans="6:6" x14ac:dyDescent="0.25">
      <c r="F18846"/>
    </row>
    <row r="18847" spans="6:6" x14ac:dyDescent="0.25">
      <c r="F18847"/>
    </row>
    <row r="18848" spans="6:6" x14ac:dyDescent="0.25">
      <c r="F18848"/>
    </row>
    <row r="18849" spans="6:6" x14ac:dyDescent="0.25">
      <c r="F18849"/>
    </row>
    <row r="18850" spans="6:6" x14ac:dyDescent="0.25">
      <c r="F18850"/>
    </row>
    <row r="18851" spans="6:6" x14ac:dyDescent="0.25">
      <c r="F18851"/>
    </row>
    <row r="18852" spans="6:6" x14ac:dyDescent="0.25">
      <c r="F18852"/>
    </row>
    <row r="18853" spans="6:6" x14ac:dyDescent="0.25">
      <c r="F18853"/>
    </row>
    <row r="18854" spans="6:6" x14ac:dyDescent="0.25">
      <c r="F18854"/>
    </row>
    <row r="18855" spans="6:6" x14ac:dyDescent="0.25">
      <c r="F18855"/>
    </row>
    <row r="18856" spans="6:6" x14ac:dyDescent="0.25">
      <c r="F18856"/>
    </row>
    <row r="18857" spans="6:6" x14ac:dyDescent="0.25">
      <c r="F18857"/>
    </row>
    <row r="18858" spans="6:6" x14ac:dyDescent="0.25">
      <c r="F18858"/>
    </row>
    <row r="18859" spans="6:6" x14ac:dyDescent="0.25">
      <c r="F18859"/>
    </row>
    <row r="18860" spans="6:6" x14ac:dyDescent="0.25">
      <c r="F18860"/>
    </row>
    <row r="18861" spans="6:6" x14ac:dyDescent="0.25">
      <c r="F18861"/>
    </row>
    <row r="18862" spans="6:6" x14ac:dyDescent="0.25">
      <c r="F18862"/>
    </row>
    <row r="18863" spans="6:6" x14ac:dyDescent="0.25">
      <c r="F18863"/>
    </row>
    <row r="18864" spans="6:6" x14ac:dyDescent="0.25">
      <c r="F18864"/>
    </row>
    <row r="18865" spans="6:6" x14ac:dyDescent="0.25">
      <c r="F18865"/>
    </row>
    <row r="18866" spans="6:6" x14ac:dyDescent="0.25">
      <c r="F18866"/>
    </row>
    <row r="18867" spans="6:6" x14ac:dyDescent="0.25">
      <c r="F18867"/>
    </row>
    <row r="18868" spans="6:6" x14ac:dyDescent="0.25">
      <c r="F18868"/>
    </row>
    <row r="18869" spans="6:6" x14ac:dyDescent="0.25">
      <c r="F18869"/>
    </row>
    <row r="18870" spans="6:6" x14ac:dyDescent="0.25">
      <c r="F18870"/>
    </row>
    <row r="18871" spans="6:6" x14ac:dyDescent="0.25">
      <c r="F18871"/>
    </row>
    <row r="18872" spans="6:6" x14ac:dyDescent="0.25">
      <c r="F18872"/>
    </row>
    <row r="18873" spans="6:6" x14ac:dyDescent="0.25">
      <c r="F18873"/>
    </row>
    <row r="18874" spans="6:6" x14ac:dyDescent="0.25">
      <c r="F18874"/>
    </row>
    <row r="18875" spans="6:6" x14ac:dyDescent="0.25">
      <c r="F18875"/>
    </row>
    <row r="18876" spans="6:6" x14ac:dyDescent="0.25">
      <c r="F18876"/>
    </row>
    <row r="18877" spans="6:6" x14ac:dyDescent="0.25">
      <c r="F18877"/>
    </row>
    <row r="18878" spans="6:6" x14ac:dyDescent="0.25">
      <c r="F18878"/>
    </row>
    <row r="18879" spans="6:6" x14ac:dyDescent="0.25">
      <c r="F18879"/>
    </row>
    <row r="18880" spans="6:6" x14ac:dyDescent="0.25">
      <c r="F18880"/>
    </row>
    <row r="18881" spans="6:6" x14ac:dyDescent="0.25">
      <c r="F18881"/>
    </row>
    <row r="18882" spans="6:6" x14ac:dyDescent="0.25">
      <c r="F18882"/>
    </row>
    <row r="18883" spans="6:6" x14ac:dyDescent="0.25">
      <c r="F18883"/>
    </row>
    <row r="18884" spans="6:6" x14ac:dyDescent="0.25">
      <c r="F18884"/>
    </row>
    <row r="18885" spans="6:6" x14ac:dyDescent="0.25">
      <c r="F18885"/>
    </row>
    <row r="18886" spans="6:6" x14ac:dyDescent="0.25">
      <c r="F18886"/>
    </row>
    <row r="18887" spans="6:6" x14ac:dyDescent="0.25">
      <c r="F18887"/>
    </row>
    <row r="18888" spans="6:6" x14ac:dyDescent="0.25">
      <c r="F18888"/>
    </row>
    <row r="18889" spans="6:6" x14ac:dyDescent="0.25">
      <c r="F18889"/>
    </row>
    <row r="18890" spans="6:6" x14ac:dyDescent="0.25">
      <c r="F18890"/>
    </row>
    <row r="18891" spans="6:6" x14ac:dyDescent="0.25">
      <c r="F18891"/>
    </row>
    <row r="18892" spans="6:6" x14ac:dyDescent="0.25">
      <c r="F18892"/>
    </row>
    <row r="18893" spans="6:6" x14ac:dyDescent="0.25">
      <c r="F18893"/>
    </row>
    <row r="18894" spans="6:6" x14ac:dyDescent="0.25">
      <c r="F18894"/>
    </row>
    <row r="18895" spans="6:6" x14ac:dyDescent="0.25">
      <c r="F18895"/>
    </row>
    <row r="18896" spans="6:6" x14ac:dyDescent="0.25">
      <c r="F18896"/>
    </row>
    <row r="18897" spans="6:6" x14ac:dyDescent="0.25">
      <c r="F18897"/>
    </row>
    <row r="18898" spans="6:6" x14ac:dyDescent="0.25">
      <c r="F18898"/>
    </row>
    <row r="18899" spans="6:6" x14ac:dyDescent="0.25">
      <c r="F18899"/>
    </row>
    <row r="18900" spans="6:6" x14ac:dyDescent="0.25">
      <c r="F18900"/>
    </row>
    <row r="18901" spans="6:6" x14ac:dyDescent="0.25">
      <c r="F18901"/>
    </row>
    <row r="18902" spans="6:6" x14ac:dyDescent="0.25">
      <c r="F18902"/>
    </row>
    <row r="18903" spans="6:6" x14ac:dyDescent="0.25">
      <c r="F18903"/>
    </row>
    <row r="18904" spans="6:6" x14ac:dyDescent="0.25">
      <c r="F18904"/>
    </row>
    <row r="18905" spans="6:6" x14ac:dyDescent="0.25">
      <c r="F18905"/>
    </row>
    <row r="18906" spans="6:6" x14ac:dyDescent="0.25">
      <c r="F18906"/>
    </row>
    <row r="18907" spans="6:6" x14ac:dyDescent="0.25">
      <c r="F18907"/>
    </row>
    <row r="18908" spans="6:6" x14ac:dyDescent="0.25">
      <c r="F18908"/>
    </row>
    <row r="18909" spans="6:6" x14ac:dyDescent="0.25">
      <c r="F18909"/>
    </row>
    <row r="18910" spans="6:6" x14ac:dyDescent="0.25">
      <c r="F18910"/>
    </row>
    <row r="18911" spans="6:6" x14ac:dyDescent="0.25">
      <c r="F18911"/>
    </row>
    <row r="18912" spans="6:6" x14ac:dyDescent="0.25">
      <c r="F18912"/>
    </row>
    <row r="18913" spans="6:6" x14ac:dyDescent="0.25">
      <c r="F18913"/>
    </row>
    <row r="18914" spans="6:6" x14ac:dyDescent="0.25">
      <c r="F18914"/>
    </row>
    <row r="18915" spans="6:6" x14ac:dyDescent="0.25">
      <c r="F18915"/>
    </row>
    <row r="18916" spans="6:6" x14ac:dyDescent="0.25">
      <c r="F18916"/>
    </row>
    <row r="18917" spans="6:6" x14ac:dyDescent="0.25">
      <c r="F18917"/>
    </row>
    <row r="18918" spans="6:6" x14ac:dyDescent="0.25">
      <c r="F18918"/>
    </row>
    <row r="18919" spans="6:6" x14ac:dyDescent="0.25">
      <c r="F18919"/>
    </row>
    <row r="18920" spans="6:6" x14ac:dyDescent="0.25">
      <c r="F18920"/>
    </row>
    <row r="18921" spans="6:6" x14ac:dyDescent="0.25">
      <c r="F18921"/>
    </row>
    <row r="18922" spans="6:6" x14ac:dyDescent="0.25">
      <c r="F18922"/>
    </row>
    <row r="18923" spans="6:6" x14ac:dyDescent="0.25">
      <c r="F18923"/>
    </row>
    <row r="18924" spans="6:6" x14ac:dyDescent="0.25">
      <c r="F18924"/>
    </row>
    <row r="18925" spans="6:6" x14ac:dyDescent="0.25">
      <c r="F18925"/>
    </row>
    <row r="18926" spans="6:6" x14ac:dyDescent="0.25">
      <c r="F18926"/>
    </row>
    <row r="18927" spans="6:6" x14ac:dyDescent="0.25">
      <c r="F18927"/>
    </row>
    <row r="18928" spans="6:6" x14ac:dyDescent="0.25">
      <c r="F18928"/>
    </row>
    <row r="18929" spans="6:6" x14ac:dyDescent="0.25">
      <c r="F18929"/>
    </row>
    <row r="18930" spans="6:6" x14ac:dyDescent="0.25">
      <c r="F18930"/>
    </row>
    <row r="18931" spans="6:6" x14ac:dyDescent="0.25">
      <c r="F18931"/>
    </row>
    <row r="18932" spans="6:6" x14ac:dyDescent="0.25">
      <c r="F18932"/>
    </row>
    <row r="18933" spans="6:6" x14ac:dyDescent="0.25">
      <c r="F18933"/>
    </row>
    <row r="18934" spans="6:6" x14ac:dyDescent="0.25">
      <c r="F18934"/>
    </row>
    <row r="18935" spans="6:6" x14ac:dyDescent="0.25">
      <c r="F18935"/>
    </row>
    <row r="18936" spans="6:6" x14ac:dyDescent="0.25">
      <c r="F18936"/>
    </row>
    <row r="18937" spans="6:6" x14ac:dyDescent="0.25">
      <c r="F18937"/>
    </row>
    <row r="18938" spans="6:6" x14ac:dyDescent="0.25">
      <c r="F18938"/>
    </row>
    <row r="18939" spans="6:6" x14ac:dyDescent="0.25">
      <c r="F18939"/>
    </row>
    <row r="18940" spans="6:6" x14ac:dyDescent="0.25">
      <c r="F18940"/>
    </row>
    <row r="18941" spans="6:6" x14ac:dyDescent="0.25">
      <c r="F18941"/>
    </row>
    <row r="18942" spans="6:6" x14ac:dyDescent="0.25">
      <c r="F18942"/>
    </row>
    <row r="18943" spans="6:6" x14ac:dyDescent="0.25">
      <c r="F18943"/>
    </row>
    <row r="18944" spans="6:6" x14ac:dyDescent="0.25">
      <c r="F18944"/>
    </row>
    <row r="18945" spans="6:6" x14ac:dyDescent="0.25">
      <c r="F18945"/>
    </row>
    <row r="18946" spans="6:6" x14ac:dyDescent="0.25">
      <c r="F18946"/>
    </row>
    <row r="18947" spans="6:6" x14ac:dyDescent="0.25">
      <c r="F18947"/>
    </row>
    <row r="18948" spans="6:6" x14ac:dyDescent="0.25">
      <c r="F18948"/>
    </row>
    <row r="18949" spans="6:6" x14ac:dyDescent="0.25">
      <c r="F18949"/>
    </row>
    <row r="18950" spans="6:6" x14ac:dyDescent="0.25">
      <c r="F18950"/>
    </row>
    <row r="18951" spans="6:6" x14ac:dyDescent="0.25">
      <c r="F18951"/>
    </row>
    <row r="18952" spans="6:6" x14ac:dyDescent="0.25">
      <c r="F18952"/>
    </row>
    <row r="18953" spans="6:6" x14ac:dyDescent="0.25">
      <c r="F18953"/>
    </row>
    <row r="18954" spans="6:6" x14ac:dyDescent="0.25">
      <c r="F18954"/>
    </row>
    <row r="18955" spans="6:6" x14ac:dyDescent="0.25">
      <c r="F18955"/>
    </row>
    <row r="18956" spans="6:6" x14ac:dyDescent="0.25">
      <c r="F18956"/>
    </row>
    <row r="18957" spans="6:6" x14ac:dyDescent="0.25">
      <c r="F18957"/>
    </row>
    <row r="18958" spans="6:6" x14ac:dyDescent="0.25">
      <c r="F18958"/>
    </row>
    <row r="18959" spans="6:6" x14ac:dyDescent="0.25">
      <c r="F18959"/>
    </row>
    <row r="18960" spans="6:6" x14ac:dyDescent="0.25">
      <c r="F18960"/>
    </row>
    <row r="18961" spans="6:6" x14ac:dyDescent="0.25">
      <c r="F18961"/>
    </row>
    <row r="18962" spans="6:6" x14ac:dyDescent="0.25">
      <c r="F18962"/>
    </row>
    <row r="18963" spans="6:6" x14ac:dyDescent="0.25">
      <c r="F18963"/>
    </row>
    <row r="18964" spans="6:6" x14ac:dyDescent="0.25">
      <c r="F18964"/>
    </row>
    <row r="18965" spans="6:6" x14ac:dyDescent="0.25">
      <c r="F18965"/>
    </row>
    <row r="18966" spans="6:6" x14ac:dyDescent="0.25">
      <c r="F18966"/>
    </row>
    <row r="18967" spans="6:6" x14ac:dyDescent="0.25">
      <c r="F18967"/>
    </row>
    <row r="18968" spans="6:6" x14ac:dyDescent="0.25">
      <c r="F18968"/>
    </row>
    <row r="18969" spans="6:6" x14ac:dyDescent="0.25">
      <c r="F18969"/>
    </row>
    <row r="18970" spans="6:6" x14ac:dyDescent="0.25">
      <c r="F18970"/>
    </row>
    <row r="18971" spans="6:6" x14ac:dyDescent="0.25">
      <c r="F18971"/>
    </row>
    <row r="18972" spans="6:6" x14ac:dyDescent="0.25">
      <c r="F18972"/>
    </row>
    <row r="18973" spans="6:6" x14ac:dyDescent="0.25">
      <c r="F18973"/>
    </row>
    <row r="18974" spans="6:6" x14ac:dyDescent="0.25">
      <c r="F18974"/>
    </row>
    <row r="18975" spans="6:6" x14ac:dyDescent="0.25">
      <c r="F18975"/>
    </row>
    <row r="18976" spans="6:6" x14ac:dyDescent="0.25">
      <c r="F18976"/>
    </row>
    <row r="18977" spans="6:6" x14ac:dyDescent="0.25">
      <c r="F18977"/>
    </row>
    <row r="18978" spans="6:6" x14ac:dyDescent="0.25">
      <c r="F18978"/>
    </row>
    <row r="18979" spans="6:6" x14ac:dyDescent="0.25">
      <c r="F18979"/>
    </row>
    <row r="18980" spans="6:6" x14ac:dyDescent="0.25">
      <c r="F18980"/>
    </row>
    <row r="18981" spans="6:6" x14ac:dyDescent="0.25">
      <c r="F18981"/>
    </row>
    <row r="18982" spans="6:6" x14ac:dyDescent="0.25">
      <c r="F18982"/>
    </row>
    <row r="18983" spans="6:6" x14ac:dyDescent="0.25">
      <c r="F18983"/>
    </row>
    <row r="18984" spans="6:6" x14ac:dyDescent="0.25">
      <c r="F18984"/>
    </row>
    <row r="18985" spans="6:6" x14ac:dyDescent="0.25">
      <c r="F18985"/>
    </row>
    <row r="18986" spans="6:6" x14ac:dyDescent="0.25">
      <c r="F18986"/>
    </row>
    <row r="18987" spans="6:6" x14ac:dyDescent="0.25">
      <c r="F18987"/>
    </row>
    <row r="18988" spans="6:6" x14ac:dyDescent="0.25">
      <c r="F18988"/>
    </row>
    <row r="18989" spans="6:6" x14ac:dyDescent="0.25">
      <c r="F18989"/>
    </row>
    <row r="18990" spans="6:6" x14ac:dyDescent="0.25">
      <c r="F18990"/>
    </row>
    <row r="18991" spans="6:6" x14ac:dyDescent="0.25">
      <c r="F18991"/>
    </row>
    <row r="18992" spans="6:6" x14ac:dyDescent="0.25">
      <c r="F18992"/>
    </row>
    <row r="18993" spans="6:6" x14ac:dyDescent="0.25">
      <c r="F18993"/>
    </row>
    <row r="18994" spans="6:6" x14ac:dyDescent="0.25">
      <c r="F18994"/>
    </row>
    <row r="18995" spans="6:6" x14ac:dyDescent="0.25">
      <c r="F18995"/>
    </row>
    <row r="18996" spans="6:6" x14ac:dyDescent="0.25">
      <c r="F18996"/>
    </row>
    <row r="18997" spans="6:6" x14ac:dyDescent="0.25">
      <c r="F18997"/>
    </row>
    <row r="18998" spans="6:6" x14ac:dyDescent="0.25">
      <c r="F18998"/>
    </row>
    <row r="18999" spans="6:6" x14ac:dyDescent="0.25">
      <c r="F18999"/>
    </row>
    <row r="19000" spans="6:6" x14ac:dyDescent="0.25">
      <c r="F19000"/>
    </row>
    <row r="19001" spans="6:6" x14ac:dyDescent="0.25">
      <c r="F19001"/>
    </row>
    <row r="19002" spans="6:6" x14ac:dyDescent="0.25">
      <c r="F19002"/>
    </row>
    <row r="19003" spans="6:6" x14ac:dyDescent="0.25">
      <c r="F19003"/>
    </row>
    <row r="19004" spans="6:6" x14ac:dyDescent="0.25">
      <c r="F19004"/>
    </row>
    <row r="19005" spans="6:6" x14ac:dyDescent="0.25">
      <c r="F19005"/>
    </row>
    <row r="19006" spans="6:6" x14ac:dyDescent="0.25">
      <c r="F19006"/>
    </row>
    <row r="19007" spans="6:6" x14ac:dyDescent="0.25">
      <c r="F19007"/>
    </row>
    <row r="19008" spans="6:6" x14ac:dyDescent="0.25">
      <c r="F19008"/>
    </row>
    <row r="19009" spans="6:6" x14ac:dyDescent="0.25">
      <c r="F19009"/>
    </row>
    <row r="19010" spans="6:6" x14ac:dyDescent="0.25">
      <c r="F19010"/>
    </row>
    <row r="19011" spans="6:6" x14ac:dyDescent="0.25">
      <c r="F19011"/>
    </row>
    <row r="19012" spans="6:6" x14ac:dyDescent="0.25">
      <c r="F19012"/>
    </row>
    <row r="19013" spans="6:6" x14ac:dyDescent="0.25">
      <c r="F19013"/>
    </row>
    <row r="19014" spans="6:6" x14ac:dyDescent="0.25">
      <c r="F19014"/>
    </row>
    <row r="19015" spans="6:6" x14ac:dyDescent="0.25">
      <c r="F19015"/>
    </row>
    <row r="19016" spans="6:6" x14ac:dyDescent="0.25">
      <c r="F19016"/>
    </row>
    <row r="19017" spans="6:6" x14ac:dyDescent="0.25">
      <c r="F19017"/>
    </row>
    <row r="19018" spans="6:6" x14ac:dyDescent="0.25">
      <c r="F19018"/>
    </row>
    <row r="19019" spans="6:6" x14ac:dyDescent="0.25">
      <c r="F19019"/>
    </row>
    <row r="19020" spans="6:6" x14ac:dyDescent="0.25">
      <c r="F19020"/>
    </row>
    <row r="19021" spans="6:6" x14ac:dyDescent="0.25">
      <c r="F19021"/>
    </row>
    <row r="19022" spans="6:6" x14ac:dyDescent="0.25">
      <c r="F19022"/>
    </row>
    <row r="19023" spans="6:6" x14ac:dyDescent="0.25">
      <c r="F19023"/>
    </row>
    <row r="19024" spans="6:6" x14ac:dyDescent="0.25">
      <c r="F19024"/>
    </row>
    <row r="19025" spans="6:6" x14ac:dyDescent="0.25">
      <c r="F19025"/>
    </row>
    <row r="19026" spans="6:6" x14ac:dyDescent="0.25">
      <c r="F19026"/>
    </row>
    <row r="19027" spans="6:6" x14ac:dyDescent="0.25">
      <c r="F19027"/>
    </row>
    <row r="19028" spans="6:6" x14ac:dyDescent="0.25">
      <c r="F19028"/>
    </row>
    <row r="19029" spans="6:6" x14ac:dyDescent="0.25">
      <c r="F19029"/>
    </row>
    <row r="19030" spans="6:6" x14ac:dyDescent="0.25">
      <c r="F19030"/>
    </row>
    <row r="19031" spans="6:6" x14ac:dyDescent="0.25">
      <c r="F19031"/>
    </row>
    <row r="19032" spans="6:6" x14ac:dyDescent="0.25">
      <c r="F19032"/>
    </row>
    <row r="19033" spans="6:6" x14ac:dyDescent="0.25">
      <c r="F19033"/>
    </row>
    <row r="19034" spans="6:6" x14ac:dyDescent="0.25">
      <c r="F19034"/>
    </row>
    <row r="19035" spans="6:6" x14ac:dyDescent="0.25">
      <c r="F19035"/>
    </row>
    <row r="19036" spans="6:6" x14ac:dyDescent="0.25">
      <c r="F19036"/>
    </row>
    <row r="19037" spans="6:6" x14ac:dyDescent="0.25">
      <c r="F19037"/>
    </row>
    <row r="19038" spans="6:6" x14ac:dyDescent="0.25">
      <c r="F19038"/>
    </row>
    <row r="19039" spans="6:6" x14ac:dyDescent="0.25">
      <c r="F19039"/>
    </row>
    <row r="19040" spans="6:6" x14ac:dyDescent="0.25">
      <c r="F19040"/>
    </row>
    <row r="19041" spans="6:6" x14ac:dyDescent="0.25">
      <c r="F19041"/>
    </row>
    <row r="19042" spans="6:6" x14ac:dyDescent="0.25">
      <c r="F19042"/>
    </row>
    <row r="19043" spans="6:6" x14ac:dyDescent="0.25">
      <c r="F19043"/>
    </row>
    <row r="19044" spans="6:6" x14ac:dyDescent="0.25">
      <c r="F19044"/>
    </row>
    <row r="19045" spans="6:6" x14ac:dyDescent="0.25">
      <c r="F19045"/>
    </row>
    <row r="19046" spans="6:6" x14ac:dyDescent="0.25">
      <c r="F19046"/>
    </row>
    <row r="19047" spans="6:6" x14ac:dyDescent="0.25">
      <c r="F19047"/>
    </row>
    <row r="19048" spans="6:6" x14ac:dyDescent="0.25">
      <c r="F19048"/>
    </row>
    <row r="19049" spans="6:6" x14ac:dyDescent="0.25">
      <c r="F19049"/>
    </row>
    <row r="19050" spans="6:6" x14ac:dyDescent="0.25">
      <c r="F19050"/>
    </row>
    <row r="19051" spans="6:6" x14ac:dyDescent="0.25">
      <c r="F19051"/>
    </row>
    <row r="19052" spans="6:6" x14ac:dyDescent="0.25">
      <c r="F19052"/>
    </row>
    <row r="19053" spans="6:6" x14ac:dyDescent="0.25">
      <c r="F19053"/>
    </row>
    <row r="19054" spans="6:6" x14ac:dyDescent="0.25">
      <c r="F19054"/>
    </row>
    <row r="19055" spans="6:6" x14ac:dyDescent="0.25">
      <c r="F19055"/>
    </row>
    <row r="19056" spans="6:6" x14ac:dyDescent="0.25">
      <c r="F19056"/>
    </row>
    <row r="19057" spans="6:6" x14ac:dyDescent="0.25">
      <c r="F19057"/>
    </row>
    <row r="19058" spans="6:6" x14ac:dyDescent="0.25">
      <c r="F19058"/>
    </row>
    <row r="19059" spans="6:6" x14ac:dyDescent="0.25">
      <c r="F19059"/>
    </row>
    <row r="19060" spans="6:6" x14ac:dyDescent="0.25">
      <c r="F19060"/>
    </row>
    <row r="19061" spans="6:6" x14ac:dyDescent="0.25">
      <c r="F19061"/>
    </row>
    <row r="19062" spans="6:6" x14ac:dyDescent="0.25">
      <c r="F19062"/>
    </row>
    <row r="19063" spans="6:6" x14ac:dyDescent="0.25">
      <c r="F19063"/>
    </row>
    <row r="19064" spans="6:6" x14ac:dyDescent="0.25">
      <c r="F19064"/>
    </row>
    <row r="19065" spans="6:6" x14ac:dyDescent="0.25">
      <c r="F19065"/>
    </row>
    <row r="19066" spans="6:6" x14ac:dyDescent="0.25">
      <c r="F19066"/>
    </row>
    <row r="19067" spans="6:6" x14ac:dyDescent="0.25">
      <c r="F19067"/>
    </row>
    <row r="19068" spans="6:6" x14ac:dyDescent="0.25">
      <c r="F19068"/>
    </row>
    <row r="19069" spans="6:6" x14ac:dyDescent="0.25">
      <c r="F19069"/>
    </row>
    <row r="19070" spans="6:6" x14ac:dyDescent="0.25">
      <c r="F19070"/>
    </row>
    <row r="19071" spans="6:6" x14ac:dyDescent="0.25">
      <c r="F19071"/>
    </row>
    <row r="19072" spans="6:6" x14ac:dyDescent="0.25">
      <c r="F19072"/>
    </row>
    <row r="19073" spans="6:6" x14ac:dyDescent="0.25">
      <c r="F19073"/>
    </row>
    <row r="19074" spans="6:6" x14ac:dyDescent="0.25">
      <c r="F19074"/>
    </row>
    <row r="19075" spans="6:6" x14ac:dyDescent="0.25">
      <c r="F19075"/>
    </row>
    <row r="19076" spans="6:6" x14ac:dyDescent="0.25">
      <c r="F19076"/>
    </row>
    <row r="19077" spans="6:6" x14ac:dyDescent="0.25">
      <c r="F19077"/>
    </row>
    <row r="19078" spans="6:6" x14ac:dyDescent="0.25">
      <c r="F19078"/>
    </row>
    <row r="19079" spans="6:6" x14ac:dyDescent="0.25">
      <c r="F19079"/>
    </row>
    <row r="19080" spans="6:6" x14ac:dyDescent="0.25">
      <c r="F19080"/>
    </row>
    <row r="19081" spans="6:6" x14ac:dyDescent="0.25">
      <c r="F19081"/>
    </row>
    <row r="19082" spans="6:6" x14ac:dyDescent="0.25">
      <c r="F19082"/>
    </row>
    <row r="19083" spans="6:6" x14ac:dyDescent="0.25">
      <c r="F19083"/>
    </row>
    <row r="19084" spans="6:6" x14ac:dyDescent="0.25">
      <c r="F19084"/>
    </row>
    <row r="19085" spans="6:6" x14ac:dyDescent="0.25">
      <c r="F19085"/>
    </row>
    <row r="19086" spans="6:6" x14ac:dyDescent="0.25">
      <c r="F19086"/>
    </row>
    <row r="19087" spans="6:6" x14ac:dyDescent="0.25">
      <c r="F19087"/>
    </row>
    <row r="19088" spans="6:6" x14ac:dyDescent="0.25">
      <c r="F19088"/>
    </row>
    <row r="19089" spans="6:6" x14ac:dyDescent="0.25">
      <c r="F19089"/>
    </row>
    <row r="19090" spans="6:6" x14ac:dyDescent="0.25">
      <c r="F19090"/>
    </row>
    <row r="19091" spans="6:6" x14ac:dyDescent="0.25">
      <c r="F19091"/>
    </row>
    <row r="19092" spans="6:6" x14ac:dyDescent="0.25">
      <c r="F19092"/>
    </row>
    <row r="19093" spans="6:6" x14ac:dyDescent="0.25">
      <c r="F19093"/>
    </row>
    <row r="19094" spans="6:6" x14ac:dyDescent="0.25">
      <c r="F19094"/>
    </row>
    <row r="19095" spans="6:6" x14ac:dyDescent="0.25">
      <c r="F19095"/>
    </row>
    <row r="19096" spans="6:6" x14ac:dyDescent="0.25">
      <c r="F19096"/>
    </row>
    <row r="19097" spans="6:6" x14ac:dyDescent="0.25">
      <c r="F19097"/>
    </row>
    <row r="19098" spans="6:6" x14ac:dyDescent="0.25">
      <c r="F19098"/>
    </row>
    <row r="19099" spans="6:6" x14ac:dyDescent="0.25">
      <c r="F19099"/>
    </row>
    <row r="19100" spans="6:6" x14ac:dyDescent="0.25">
      <c r="F19100"/>
    </row>
    <row r="19101" spans="6:6" x14ac:dyDescent="0.25">
      <c r="F19101"/>
    </row>
    <row r="19102" spans="6:6" x14ac:dyDescent="0.25">
      <c r="F19102"/>
    </row>
    <row r="19103" spans="6:6" x14ac:dyDescent="0.25">
      <c r="F19103"/>
    </row>
    <row r="19104" spans="6:6" x14ac:dyDescent="0.25">
      <c r="F19104"/>
    </row>
    <row r="19105" spans="6:6" x14ac:dyDescent="0.25">
      <c r="F19105"/>
    </row>
    <row r="19106" spans="6:6" x14ac:dyDescent="0.25">
      <c r="F19106"/>
    </row>
    <row r="19107" spans="6:6" x14ac:dyDescent="0.25">
      <c r="F19107"/>
    </row>
    <row r="19108" spans="6:6" x14ac:dyDescent="0.25">
      <c r="F19108"/>
    </row>
    <row r="19109" spans="6:6" x14ac:dyDescent="0.25">
      <c r="F19109"/>
    </row>
    <row r="19110" spans="6:6" x14ac:dyDescent="0.25">
      <c r="F19110"/>
    </row>
    <row r="19111" spans="6:6" x14ac:dyDescent="0.25">
      <c r="F19111"/>
    </row>
    <row r="19112" spans="6:6" x14ac:dyDescent="0.25">
      <c r="F19112"/>
    </row>
    <row r="19113" spans="6:6" x14ac:dyDescent="0.25">
      <c r="F19113"/>
    </row>
    <row r="19114" spans="6:6" x14ac:dyDescent="0.25">
      <c r="F19114"/>
    </row>
    <row r="19115" spans="6:6" x14ac:dyDescent="0.25">
      <c r="F19115"/>
    </row>
    <row r="19116" spans="6:6" x14ac:dyDescent="0.25">
      <c r="F19116"/>
    </row>
    <row r="19117" spans="6:6" x14ac:dyDescent="0.25">
      <c r="F19117"/>
    </row>
    <row r="19118" spans="6:6" x14ac:dyDescent="0.25">
      <c r="F19118"/>
    </row>
    <row r="19119" spans="6:6" x14ac:dyDescent="0.25">
      <c r="F19119"/>
    </row>
    <row r="19120" spans="6:6" x14ac:dyDescent="0.25">
      <c r="F19120"/>
    </row>
    <row r="19121" spans="6:6" x14ac:dyDescent="0.25">
      <c r="F19121"/>
    </row>
    <row r="19122" spans="6:6" x14ac:dyDescent="0.25">
      <c r="F19122"/>
    </row>
    <row r="19123" spans="6:6" x14ac:dyDescent="0.25">
      <c r="F19123"/>
    </row>
    <row r="19124" spans="6:6" x14ac:dyDescent="0.25">
      <c r="F19124"/>
    </row>
    <row r="19125" spans="6:6" x14ac:dyDescent="0.25">
      <c r="F19125"/>
    </row>
    <row r="19126" spans="6:6" x14ac:dyDescent="0.25">
      <c r="F19126"/>
    </row>
    <row r="19127" spans="6:6" x14ac:dyDescent="0.25">
      <c r="F19127"/>
    </row>
    <row r="19128" spans="6:6" x14ac:dyDescent="0.25">
      <c r="F19128"/>
    </row>
    <row r="19129" spans="6:6" x14ac:dyDescent="0.25">
      <c r="F19129"/>
    </row>
    <row r="19130" spans="6:6" x14ac:dyDescent="0.25">
      <c r="F19130"/>
    </row>
    <row r="19131" spans="6:6" x14ac:dyDescent="0.25">
      <c r="F19131"/>
    </row>
    <row r="19132" spans="6:6" x14ac:dyDescent="0.25">
      <c r="F19132"/>
    </row>
    <row r="19133" spans="6:6" x14ac:dyDescent="0.25">
      <c r="F19133"/>
    </row>
    <row r="19134" spans="6:6" x14ac:dyDescent="0.25">
      <c r="F19134"/>
    </row>
    <row r="19135" spans="6:6" x14ac:dyDescent="0.25">
      <c r="F19135"/>
    </row>
    <row r="19136" spans="6:6" x14ac:dyDescent="0.25">
      <c r="F19136"/>
    </row>
    <row r="19137" spans="6:6" x14ac:dyDescent="0.25">
      <c r="F19137"/>
    </row>
    <row r="19138" spans="6:6" x14ac:dyDescent="0.25">
      <c r="F19138"/>
    </row>
    <row r="19139" spans="6:6" x14ac:dyDescent="0.25">
      <c r="F19139"/>
    </row>
    <row r="19140" spans="6:6" x14ac:dyDescent="0.25">
      <c r="F19140"/>
    </row>
    <row r="19141" spans="6:6" x14ac:dyDescent="0.25">
      <c r="F19141"/>
    </row>
    <row r="19142" spans="6:6" x14ac:dyDescent="0.25">
      <c r="F19142"/>
    </row>
    <row r="19143" spans="6:6" x14ac:dyDescent="0.25">
      <c r="F19143"/>
    </row>
    <row r="19144" spans="6:6" x14ac:dyDescent="0.25">
      <c r="F19144"/>
    </row>
    <row r="19145" spans="6:6" x14ac:dyDescent="0.25">
      <c r="F19145"/>
    </row>
    <row r="19146" spans="6:6" x14ac:dyDescent="0.25">
      <c r="F19146"/>
    </row>
    <row r="19147" spans="6:6" x14ac:dyDescent="0.25">
      <c r="F19147"/>
    </row>
    <row r="19148" spans="6:6" x14ac:dyDescent="0.25">
      <c r="F19148"/>
    </row>
    <row r="19149" spans="6:6" x14ac:dyDescent="0.25">
      <c r="F19149"/>
    </row>
    <row r="19150" spans="6:6" x14ac:dyDescent="0.25">
      <c r="F19150"/>
    </row>
    <row r="19151" spans="6:6" x14ac:dyDescent="0.25">
      <c r="F19151"/>
    </row>
    <row r="19152" spans="6:6" x14ac:dyDescent="0.25">
      <c r="F19152"/>
    </row>
    <row r="19153" spans="6:6" x14ac:dyDescent="0.25">
      <c r="F19153"/>
    </row>
    <row r="19154" spans="6:6" x14ac:dyDescent="0.25">
      <c r="F19154"/>
    </row>
    <row r="19155" spans="6:6" x14ac:dyDescent="0.25">
      <c r="F19155"/>
    </row>
    <row r="19156" spans="6:6" x14ac:dyDescent="0.25">
      <c r="F19156"/>
    </row>
    <row r="19157" spans="6:6" x14ac:dyDescent="0.25">
      <c r="F19157"/>
    </row>
    <row r="19158" spans="6:6" x14ac:dyDescent="0.25">
      <c r="F19158"/>
    </row>
    <row r="19159" spans="6:6" x14ac:dyDescent="0.25">
      <c r="F19159"/>
    </row>
    <row r="19160" spans="6:6" x14ac:dyDescent="0.25">
      <c r="F19160"/>
    </row>
    <row r="19161" spans="6:6" x14ac:dyDescent="0.25">
      <c r="F19161"/>
    </row>
    <row r="19162" spans="6:6" x14ac:dyDescent="0.25">
      <c r="F19162"/>
    </row>
    <row r="19163" spans="6:6" x14ac:dyDescent="0.25">
      <c r="F19163"/>
    </row>
    <row r="19164" spans="6:6" x14ac:dyDescent="0.25">
      <c r="F19164"/>
    </row>
    <row r="19165" spans="6:6" x14ac:dyDescent="0.25">
      <c r="F19165"/>
    </row>
    <row r="19166" spans="6:6" x14ac:dyDescent="0.25">
      <c r="F19166"/>
    </row>
    <row r="19167" spans="6:6" x14ac:dyDescent="0.25">
      <c r="F19167"/>
    </row>
    <row r="19168" spans="6:6" x14ac:dyDescent="0.25">
      <c r="F19168"/>
    </row>
    <row r="19169" spans="6:6" x14ac:dyDescent="0.25">
      <c r="F19169"/>
    </row>
    <row r="19170" spans="6:6" x14ac:dyDescent="0.25">
      <c r="F19170"/>
    </row>
    <row r="19171" spans="6:6" x14ac:dyDescent="0.25">
      <c r="F19171"/>
    </row>
    <row r="19172" spans="6:6" x14ac:dyDescent="0.25">
      <c r="F19172"/>
    </row>
    <row r="19173" spans="6:6" x14ac:dyDescent="0.25">
      <c r="F19173"/>
    </row>
    <row r="19174" spans="6:6" x14ac:dyDescent="0.25">
      <c r="F19174"/>
    </row>
    <row r="19175" spans="6:6" x14ac:dyDescent="0.25">
      <c r="F19175"/>
    </row>
    <row r="19176" spans="6:6" x14ac:dyDescent="0.25">
      <c r="F19176"/>
    </row>
    <row r="19177" spans="6:6" x14ac:dyDescent="0.25">
      <c r="F19177"/>
    </row>
    <row r="19178" spans="6:6" x14ac:dyDescent="0.25">
      <c r="F19178"/>
    </row>
    <row r="19179" spans="6:6" x14ac:dyDescent="0.25">
      <c r="F19179"/>
    </row>
    <row r="19180" spans="6:6" x14ac:dyDescent="0.25">
      <c r="F19180"/>
    </row>
    <row r="19181" spans="6:6" x14ac:dyDescent="0.25">
      <c r="F19181"/>
    </row>
    <row r="19182" spans="6:6" x14ac:dyDescent="0.25">
      <c r="F19182"/>
    </row>
    <row r="19183" spans="6:6" x14ac:dyDescent="0.25">
      <c r="F19183"/>
    </row>
    <row r="19184" spans="6:6" x14ac:dyDescent="0.25">
      <c r="F19184"/>
    </row>
    <row r="19185" spans="6:6" x14ac:dyDescent="0.25">
      <c r="F19185"/>
    </row>
    <row r="19186" spans="6:6" x14ac:dyDescent="0.25">
      <c r="F19186"/>
    </row>
    <row r="19187" spans="6:6" x14ac:dyDescent="0.25">
      <c r="F19187"/>
    </row>
    <row r="19188" spans="6:6" x14ac:dyDescent="0.25">
      <c r="F19188"/>
    </row>
    <row r="19189" spans="6:6" x14ac:dyDescent="0.25">
      <c r="F19189"/>
    </row>
    <row r="19190" spans="6:6" x14ac:dyDescent="0.25">
      <c r="F19190"/>
    </row>
    <row r="19191" spans="6:6" x14ac:dyDescent="0.25">
      <c r="F19191"/>
    </row>
    <row r="19192" spans="6:6" x14ac:dyDescent="0.25">
      <c r="F19192"/>
    </row>
    <row r="19193" spans="6:6" x14ac:dyDescent="0.25">
      <c r="F19193"/>
    </row>
    <row r="19194" spans="6:6" x14ac:dyDescent="0.25">
      <c r="F19194"/>
    </row>
    <row r="19195" spans="6:6" x14ac:dyDescent="0.25">
      <c r="F19195"/>
    </row>
    <row r="19196" spans="6:6" x14ac:dyDescent="0.25">
      <c r="F19196"/>
    </row>
    <row r="19197" spans="6:6" x14ac:dyDescent="0.25">
      <c r="F19197"/>
    </row>
    <row r="19198" spans="6:6" x14ac:dyDescent="0.25">
      <c r="F19198"/>
    </row>
    <row r="19199" spans="6:6" x14ac:dyDescent="0.25">
      <c r="F19199"/>
    </row>
    <row r="19200" spans="6:6" x14ac:dyDescent="0.25">
      <c r="F19200"/>
    </row>
    <row r="19201" spans="6:6" x14ac:dyDescent="0.25">
      <c r="F19201"/>
    </row>
    <row r="19202" spans="6:6" x14ac:dyDescent="0.25">
      <c r="F19202"/>
    </row>
    <row r="19203" spans="6:6" x14ac:dyDescent="0.25">
      <c r="F19203"/>
    </row>
    <row r="19204" spans="6:6" x14ac:dyDescent="0.25">
      <c r="F19204"/>
    </row>
    <row r="19205" spans="6:6" x14ac:dyDescent="0.25">
      <c r="F19205"/>
    </row>
    <row r="19206" spans="6:6" x14ac:dyDescent="0.25">
      <c r="F19206"/>
    </row>
    <row r="19207" spans="6:6" x14ac:dyDescent="0.25">
      <c r="F19207"/>
    </row>
    <row r="19208" spans="6:6" x14ac:dyDescent="0.25">
      <c r="F19208"/>
    </row>
    <row r="19209" spans="6:6" x14ac:dyDescent="0.25">
      <c r="F19209"/>
    </row>
    <row r="19210" spans="6:6" x14ac:dyDescent="0.25">
      <c r="F19210"/>
    </row>
    <row r="19211" spans="6:6" x14ac:dyDescent="0.25">
      <c r="F19211"/>
    </row>
    <row r="19212" spans="6:6" x14ac:dyDescent="0.25">
      <c r="F19212"/>
    </row>
    <row r="19213" spans="6:6" x14ac:dyDescent="0.25">
      <c r="F19213"/>
    </row>
    <row r="19214" spans="6:6" x14ac:dyDescent="0.25">
      <c r="F19214"/>
    </row>
    <row r="19215" spans="6:6" x14ac:dyDescent="0.25">
      <c r="F19215"/>
    </row>
    <row r="19216" spans="6:6" x14ac:dyDescent="0.25">
      <c r="F19216"/>
    </row>
    <row r="19217" spans="6:6" x14ac:dyDescent="0.25">
      <c r="F19217"/>
    </row>
    <row r="19218" spans="6:6" x14ac:dyDescent="0.25">
      <c r="F19218"/>
    </row>
    <row r="19219" spans="6:6" x14ac:dyDescent="0.25">
      <c r="F19219"/>
    </row>
    <row r="19220" spans="6:6" x14ac:dyDescent="0.25">
      <c r="F19220"/>
    </row>
    <row r="19221" spans="6:6" x14ac:dyDescent="0.25">
      <c r="F19221"/>
    </row>
    <row r="19222" spans="6:6" x14ac:dyDescent="0.25">
      <c r="F19222"/>
    </row>
    <row r="19223" spans="6:6" x14ac:dyDescent="0.25">
      <c r="F19223"/>
    </row>
    <row r="19224" spans="6:6" x14ac:dyDescent="0.25">
      <c r="F19224"/>
    </row>
    <row r="19225" spans="6:6" x14ac:dyDescent="0.25">
      <c r="F19225"/>
    </row>
    <row r="19226" spans="6:6" x14ac:dyDescent="0.25">
      <c r="F19226"/>
    </row>
    <row r="19227" spans="6:6" x14ac:dyDescent="0.25">
      <c r="F19227"/>
    </row>
    <row r="19228" spans="6:6" x14ac:dyDescent="0.25">
      <c r="F19228"/>
    </row>
    <row r="19229" spans="6:6" x14ac:dyDescent="0.25">
      <c r="F19229"/>
    </row>
    <row r="19230" spans="6:6" x14ac:dyDescent="0.25">
      <c r="F19230"/>
    </row>
    <row r="19231" spans="6:6" x14ac:dyDescent="0.25">
      <c r="F19231"/>
    </row>
    <row r="19232" spans="6:6" x14ac:dyDescent="0.25">
      <c r="F19232"/>
    </row>
    <row r="19233" spans="6:6" x14ac:dyDescent="0.25">
      <c r="F19233"/>
    </row>
    <row r="19234" spans="6:6" x14ac:dyDescent="0.25">
      <c r="F19234"/>
    </row>
    <row r="19235" spans="6:6" x14ac:dyDescent="0.25">
      <c r="F19235"/>
    </row>
    <row r="19236" spans="6:6" x14ac:dyDescent="0.25">
      <c r="F19236"/>
    </row>
    <row r="19237" spans="6:6" x14ac:dyDescent="0.25">
      <c r="F19237"/>
    </row>
    <row r="19238" spans="6:6" x14ac:dyDescent="0.25">
      <c r="F19238"/>
    </row>
    <row r="19239" spans="6:6" x14ac:dyDescent="0.25">
      <c r="F19239"/>
    </row>
    <row r="19240" spans="6:6" x14ac:dyDescent="0.25">
      <c r="F19240"/>
    </row>
    <row r="19241" spans="6:6" x14ac:dyDescent="0.25">
      <c r="F19241"/>
    </row>
    <row r="19242" spans="6:6" x14ac:dyDescent="0.25">
      <c r="F19242"/>
    </row>
    <row r="19243" spans="6:6" x14ac:dyDescent="0.25">
      <c r="F19243"/>
    </row>
    <row r="19244" spans="6:6" x14ac:dyDescent="0.25">
      <c r="F19244"/>
    </row>
    <row r="19245" spans="6:6" x14ac:dyDescent="0.25">
      <c r="F19245"/>
    </row>
    <row r="19246" spans="6:6" x14ac:dyDescent="0.25">
      <c r="F19246"/>
    </row>
    <row r="19247" spans="6:6" x14ac:dyDescent="0.25">
      <c r="F19247"/>
    </row>
    <row r="19248" spans="6:6" x14ac:dyDescent="0.25">
      <c r="F19248"/>
    </row>
    <row r="19249" spans="6:6" x14ac:dyDescent="0.25">
      <c r="F19249"/>
    </row>
    <row r="19250" spans="6:6" x14ac:dyDescent="0.25">
      <c r="F19250"/>
    </row>
    <row r="19251" spans="6:6" x14ac:dyDescent="0.25">
      <c r="F19251"/>
    </row>
    <row r="19252" spans="6:6" x14ac:dyDescent="0.25">
      <c r="F19252"/>
    </row>
    <row r="19253" spans="6:6" x14ac:dyDescent="0.25">
      <c r="F19253"/>
    </row>
    <row r="19254" spans="6:6" x14ac:dyDescent="0.25">
      <c r="F19254"/>
    </row>
    <row r="19255" spans="6:6" x14ac:dyDescent="0.25">
      <c r="F19255"/>
    </row>
    <row r="19256" spans="6:6" x14ac:dyDescent="0.25">
      <c r="F19256"/>
    </row>
    <row r="19257" spans="6:6" x14ac:dyDescent="0.25">
      <c r="F19257"/>
    </row>
    <row r="19258" spans="6:6" x14ac:dyDescent="0.25">
      <c r="F19258"/>
    </row>
    <row r="19259" spans="6:6" x14ac:dyDescent="0.25">
      <c r="F19259"/>
    </row>
    <row r="19260" spans="6:6" x14ac:dyDescent="0.25">
      <c r="F19260"/>
    </row>
    <row r="19261" spans="6:6" x14ac:dyDescent="0.25">
      <c r="F19261"/>
    </row>
    <row r="19262" spans="6:6" x14ac:dyDescent="0.25">
      <c r="F19262"/>
    </row>
    <row r="19263" spans="6:6" x14ac:dyDescent="0.25">
      <c r="F19263"/>
    </row>
    <row r="19264" spans="6:6" x14ac:dyDescent="0.25">
      <c r="F19264"/>
    </row>
    <row r="19265" spans="6:6" x14ac:dyDescent="0.25">
      <c r="F19265"/>
    </row>
    <row r="19266" spans="6:6" x14ac:dyDescent="0.25">
      <c r="F19266"/>
    </row>
    <row r="19267" spans="6:6" x14ac:dyDescent="0.25">
      <c r="F19267"/>
    </row>
    <row r="19268" spans="6:6" x14ac:dyDescent="0.25">
      <c r="F19268"/>
    </row>
    <row r="19269" spans="6:6" x14ac:dyDescent="0.25">
      <c r="F19269"/>
    </row>
    <row r="19270" spans="6:6" x14ac:dyDescent="0.25">
      <c r="F19270"/>
    </row>
    <row r="19271" spans="6:6" x14ac:dyDescent="0.25">
      <c r="F19271"/>
    </row>
    <row r="19272" spans="6:6" x14ac:dyDescent="0.25">
      <c r="F19272"/>
    </row>
    <row r="19273" spans="6:6" x14ac:dyDescent="0.25">
      <c r="F19273"/>
    </row>
    <row r="19274" spans="6:6" x14ac:dyDescent="0.25">
      <c r="F19274"/>
    </row>
    <row r="19275" spans="6:6" x14ac:dyDescent="0.25">
      <c r="F19275"/>
    </row>
    <row r="19276" spans="6:6" x14ac:dyDescent="0.25">
      <c r="F19276"/>
    </row>
    <row r="19277" spans="6:6" x14ac:dyDescent="0.25">
      <c r="F19277"/>
    </row>
    <row r="19278" spans="6:6" x14ac:dyDescent="0.25">
      <c r="F19278"/>
    </row>
    <row r="19279" spans="6:6" x14ac:dyDescent="0.25">
      <c r="F19279"/>
    </row>
    <row r="19280" spans="6:6" x14ac:dyDescent="0.25">
      <c r="F19280"/>
    </row>
    <row r="19281" spans="6:6" x14ac:dyDescent="0.25">
      <c r="F19281"/>
    </row>
    <row r="19282" spans="6:6" x14ac:dyDescent="0.25">
      <c r="F19282"/>
    </row>
    <row r="19283" spans="6:6" x14ac:dyDescent="0.25">
      <c r="F19283"/>
    </row>
    <row r="19284" spans="6:6" x14ac:dyDescent="0.25">
      <c r="F19284"/>
    </row>
    <row r="19285" spans="6:6" x14ac:dyDescent="0.25">
      <c r="F19285"/>
    </row>
    <row r="19286" spans="6:6" x14ac:dyDescent="0.25">
      <c r="F19286"/>
    </row>
    <row r="19287" spans="6:6" x14ac:dyDescent="0.25">
      <c r="F19287"/>
    </row>
    <row r="19288" spans="6:6" x14ac:dyDescent="0.25">
      <c r="F19288"/>
    </row>
    <row r="19289" spans="6:6" x14ac:dyDescent="0.25">
      <c r="F19289"/>
    </row>
    <row r="19290" spans="6:6" x14ac:dyDescent="0.25">
      <c r="F19290"/>
    </row>
    <row r="19291" spans="6:6" x14ac:dyDescent="0.25">
      <c r="F19291"/>
    </row>
    <row r="19292" spans="6:6" x14ac:dyDescent="0.25">
      <c r="F19292"/>
    </row>
    <row r="19293" spans="6:6" x14ac:dyDescent="0.25">
      <c r="F19293"/>
    </row>
    <row r="19294" spans="6:6" x14ac:dyDescent="0.25">
      <c r="F19294"/>
    </row>
    <row r="19295" spans="6:6" x14ac:dyDescent="0.25">
      <c r="F19295"/>
    </row>
    <row r="19296" spans="6:6" x14ac:dyDescent="0.25">
      <c r="F19296"/>
    </row>
    <row r="19297" spans="6:6" x14ac:dyDescent="0.25">
      <c r="F19297"/>
    </row>
    <row r="19298" spans="6:6" x14ac:dyDescent="0.25">
      <c r="F19298"/>
    </row>
    <row r="19299" spans="6:6" x14ac:dyDescent="0.25">
      <c r="F19299"/>
    </row>
    <row r="19300" spans="6:6" x14ac:dyDescent="0.25">
      <c r="F19300"/>
    </row>
    <row r="19301" spans="6:6" x14ac:dyDescent="0.25">
      <c r="F19301"/>
    </row>
    <row r="19302" spans="6:6" x14ac:dyDescent="0.25">
      <c r="F19302"/>
    </row>
    <row r="19303" spans="6:6" x14ac:dyDescent="0.25">
      <c r="F19303"/>
    </row>
    <row r="19304" spans="6:6" x14ac:dyDescent="0.25">
      <c r="F19304"/>
    </row>
    <row r="19305" spans="6:6" x14ac:dyDescent="0.25">
      <c r="F19305"/>
    </row>
    <row r="19306" spans="6:6" x14ac:dyDescent="0.25">
      <c r="F19306"/>
    </row>
    <row r="19307" spans="6:6" x14ac:dyDescent="0.25">
      <c r="F19307"/>
    </row>
    <row r="19308" spans="6:6" x14ac:dyDescent="0.25">
      <c r="F19308"/>
    </row>
    <row r="19309" spans="6:6" x14ac:dyDescent="0.25">
      <c r="F19309"/>
    </row>
    <row r="19310" spans="6:6" x14ac:dyDescent="0.25">
      <c r="F19310"/>
    </row>
    <row r="19311" spans="6:6" x14ac:dyDescent="0.25">
      <c r="F19311"/>
    </row>
    <row r="19312" spans="6:6" x14ac:dyDescent="0.25">
      <c r="F19312"/>
    </row>
    <row r="19313" spans="6:6" x14ac:dyDescent="0.25">
      <c r="F19313"/>
    </row>
    <row r="19314" spans="6:6" x14ac:dyDescent="0.25">
      <c r="F19314"/>
    </row>
    <row r="19315" spans="6:6" x14ac:dyDescent="0.25">
      <c r="F19315"/>
    </row>
    <row r="19316" spans="6:6" x14ac:dyDescent="0.25">
      <c r="F19316"/>
    </row>
    <row r="19317" spans="6:6" x14ac:dyDescent="0.25">
      <c r="F19317"/>
    </row>
    <row r="19318" spans="6:6" x14ac:dyDescent="0.25">
      <c r="F19318"/>
    </row>
    <row r="19319" spans="6:6" x14ac:dyDescent="0.25">
      <c r="F19319"/>
    </row>
    <row r="19320" spans="6:6" x14ac:dyDescent="0.25">
      <c r="F19320"/>
    </row>
    <row r="19321" spans="6:6" x14ac:dyDescent="0.25">
      <c r="F19321"/>
    </row>
    <row r="19322" spans="6:6" x14ac:dyDescent="0.25">
      <c r="F19322"/>
    </row>
    <row r="19323" spans="6:6" x14ac:dyDescent="0.25">
      <c r="F19323"/>
    </row>
    <row r="19324" spans="6:6" x14ac:dyDescent="0.25">
      <c r="F19324"/>
    </row>
    <row r="19325" spans="6:6" x14ac:dyDescent="0.25">
      <c r="F19325"/>
    </row>
    <row r="19326" spans="6:6" x14ac:dyDescent="0.25">
      <c r="F19326"/>
    </row>
    <row r="19327" spans="6:6" x14ac:dyDescent="0.25">
      <c r="F19327"/>
    </row>
    <row r="19328" spans="6:6" x14ac:dyDescent="0.25">
      <c r="F19328"/>
    </row>
    <row r="19329" spans="6:6" x14ac:dyDescent="0.25">
      <c r="F19329"/>
    </row>
    <row r="19330" spans="6:6" x14ac:dyDescent="0.25">
      <c r="F19330"/>
    </row>
    <row r="19331" spans="6:6" x14ac:dyDescent="0.25">
      <c r="F19331"/>
    </row>
    <row r="19332" spans="6:6" x14ac:dyDescent="0.25">
      <c r="F19332"/>
    </row>
    <row r="19333" spans="6:6" x14ac:dyDescent="0.25">
      <c r="F19333"/>
    </row>
    <row r="19334" spans="6:6" x14ac:dyDescent="0.25">
      <c r="F19334"/>
    </row>
    <row r="19335" spans="6:6" x14ac:dyDescent="0.25">
      <c r="F19335"/>
    </row>
    <row r="19336" spans="6:6" x14ac:dyDescent="0.25">
      <c r="F19336"/>
    </row>
    <row r="19337" spans="6:6" x14ac:dyDescent="0.25">
      <c r="F19337"/>
    </row>
    <row r="19338" spans="6:6" x14ac:dyDescent="0.25">
      <c r="F19338"/>
    </row>
    <row r="19339" spans="6:6" x14ac:dyDescent="0.25">
      <c r="F19339"/>
    </row>
    <row r="19340" spans="6:6" x14ac:dyDescent="0.25">
      <c r="F19340"/>
    </row>
    <row r="19341" spans="6:6" x14ac:dyDescent="0.25">
      <c r="F19341"/>
    </row>
    <row r="19342" spans="6:6" x14ac:dyDescent="0.25">
      <c r="F19342"/>
    </row>
    <row r="19343" spans="6:6" x14ac:dyDescent="0.25">
      <c r="F19343"/>
    </row>
    <row r="19344" spans="6:6" x14ac:dyDescent="0.25">
      <c r="F19344"/>
    </row>
    <row r="19345" spans="6:6" x14ac:dyDescent="0.25">
      <c r="F19345"/>
    </row>
    <row r="19346" spans="6:6" x14ac:dyDescent="0.25">
      <c r="F19346"/>
    </row>
    <row r="19347" spans="6:6" x14ac:dyDescent="0.25">
      <c r="F19347"/>
    </row>
    <row r="19348" spans="6:6" x14ac:dyDescent="0.25">
      <c r="F19348"/>
    </row>
    <row r="19349" spans="6:6" x14ac:dyDescent="0.25">
      <c r="F19349"/>
    </row>
    <row r="19350" spans="6:6" x14ac:dyDescent="0.25">
      <c r="F19350"/>
    </row>
    <row r="19351" spans="6:6" x14ac:dyDescent="0.25">
      <c r="F19351"/>
    </row>
    <row r="19352" spans="6:6" x14ac:dyDescent="0.25">
      <c r="F19352"/>
    </row>
    <row r="19353" spans="6:6" x14ac:dyDescent="0.25">
      <c r="F19353"/>
    </row>
    <row r="19354" spans="6:6" x14ac:dyDescent="0.25">
      <c r="F19354"/>
    </row>
    <row r="19355" spans="6:6" x14ac:dyDescent="0.25">
      <c r="F19355"/>
    </row>
    <row r="19356" spans="6:6" x14ac:dyDescent="0.25">
      <c r="F19356"/>
    </row>
    <row r="19357" spans="6:6" x14ac:dyDescent="0.25">
      <c r="F19357"/>
    </row>
    <row r="19358" spans="6:6" x14ac:dyDescent="0.25">
      <c r="F19358"/>
    </row>
    <row r="19359" spans="6:6" x14ac:dyDescent="0.25">
      <c r="F19359"/>
    </row>
    <row r="19360" spans="6:6" x14ac:dyDescent="0.25">
      <c r="F19360"/>
    </row>
    <row r="19361" spans="6:6" x14ac:dyDescent="0.25">
      <c r="F19361"/>
    </row>
    <row r="19362" spans="6:6" x14ac:dyDescent="0.25">
      <c r="F19362"/>
    </row>
    <row r="19363" spans="6:6" x14ac:dyDescent="0.25">
      <c r="F19363"/>
    </row>
    <row r="19364" spans="6:6" x14ac:dyDescent="0.25">
      <c r="F19364"/>
    </row>
    <row r="19365" spans="6:6" x14ac:dyDescent="0.25">
      <c r="F19365"/>
    </row>
    <row r="19366" spans="6:6" x14ac:dyDescent="0.25">
      <c r="F19366"/>
    </row>
    <row r="19367" spans="6:6" x14ac:dyDescent="0.25">
      <c r="F19367"/>
    </row>
    <row r="19368" spans="6:6" x14ac:dyDescent="0.25">
      <c r="F19368"/>
    </row>
    <row r="19369" spans="6:6" x14ac:dyDescent="0.25">
      <c r="F19369"/>
    </row>
    <row r="19370" spans="6:6" x14ac:dyDescent="0.25">
      <c r="F19370"/>
    </row>
    <row r="19371" spans="6:6" x14ac:dyDescent="0.25">
      <c r="F19371"/>
    </row>
    <row r="19372" spans="6:6" x14ac:dyDescent="0.25">
      <c r="F19372"/>
    </row>
    <row r="19373" spans="6:6" x14ac:dyDescent="0.25">
      <c r="F19373"/>
    </row>
    <row r="19374" spans="6:6" x14ac:dyDescent="0.25">
      <c r="F19374"/>
    </row>
    <row r="19375" spans="6:6" x14ac:dyDescent="0.25">
      <c r="F19375"/>
    </row>
    <row r="19376" spans="6:6" x14ac:dyDescent="0.25">
      <c r="F19376"/>
    </row>
    <row r="19377" spans="6:6" x14ac:dyDescent="0.25">
      <c r="F19377"/>
    </row>
    <row r="19378" spans="6:6" x14ac:dyDescent="0.25">
      <c r="F19378"/>
    </row>
    <row r="19379" spans="6:6" x14ac:dyDescent="0.25">
      <c r="F19379"/>
    </row>
    <row r="19380" spans="6:6" x14ac:dyDescent="0.25">
      <c r="F19380"/>
    </row>
    <row r="19381" spans="6:6" x14ac:dyDescent="0.25">
      <c r="F19381"/>
    </row>
    <row r="19382" spans="6:6" x14ac:dyDescent="0.25">
      <c r="F19382"/>
    </row>
    <row r="19383" spans="6:6" x14ac:dyDescent="0.25">
      <c r="F19383"/>
    </row>
    <row r="19384" spans="6:6" x14ac:dyDescent="0.25">
      <c r="F19384"/>
    </row>
    <row r="19385" spans="6:6" x14ac:dyDescent="0.25">
      <c r="F19385"/>
    </row>
    <row r="19386" spans="6:6" x14ac:dyDescent="0.25">
      <c r="F19386"/>
    </row>
    <row r="19387" spans="6:6" x14ac:dyDescent="0.25">
      <c r="F19387"/>
    </row>
    <row r="19388" spans="6:6" x14ac:dyDescent="0.25">
      <c r="F19388"/>
    </row>
    <row r="19389" spans="6:6" x14ac:dyDescent="0.25">
      <c r="F19389"/>
    </row>
    <row r="19390" spans="6:6" x14ac:dyDescent="0.25">
      <c r="F19390"/>
    </row>
    <row r="19391" spans="6:6" x14ac:dyDescent="0.25">
      <c r="F19391"/>
    </row>
    <row r="19392" spans="6:6" x14ac:dyDescent="0.25">
      <c r="F19392"/>
    </row>
    <row r="19393" spans="6:6" x14ac:dyDescent="0.25">
      <c r="F19393"/>
    </row>
    <row r="19394" spans="6:6" x14ac:dyDescent="0.25">
      <c r="F19394"/>
    </row>
    <row r="19395" spans="6:6" x14ac:dyDescent="0.25">
      <c r="F19395"/>
    </row>
    <row r="19396" spans="6:6" x14ac:dyDescent="0.25">
      <c r="F19396"/>
    </row>
    <row r="19397" spans="6:6" x14ac:dyDescent="0.25">
      <c r="F19397"/>
    </row>
    <row r="19398" spans="6:6" x14ac:dyDescent="0.25">
      <c r="F19398"/>
    </row>
    <row r="19399" spans="6:6" x14ac:dyDescent="0.25">
      <c r="F19399"/>
    </row>
    <row r="19400" spans="6:6" x14ac:dyDescent="0.25">
      <c r="F19400"/>
    </row>
    <row r="19401" spans="6:6" x14ac:dyDescent="0.25">
      <c r="F19401"/>
    </row>
    <row r="19402" spans="6:6" x14ac:dyDescent="0.25">
      <c r="F19402"/>
    </row>
    <row r="19403" spans="6:6" x14ac:dyDescent="0.25">
      <c r="F19403"/>
    </row>
    <row r="19404" spans="6:6" x14ac:dyDescent="0.25">
      <c r="F19404"/>
    </row>
    <row r="19405" spans="6:6" x14ac:dyDescent="0.25">
      <c r="F19405"/>
    </row>
    <row r="19406" spans="6:6" x14ac:dyDescent="0.25">
      <c r="F19406"/>
    </row>
    <row r="19407" spans="6:6" x14ac:dyDescent="0.25">
      <c r="F19407"/>
    </row>
    <row r="19408" spans="6:6" x14ac:dyDescent="0.25">
      <c r="F19408"/>
    </row>
    <row r="19409" spans="6:6" x14ac:dyDescent="0.25">
      <c r="F19409"/>
    </row>
    <row r="19410" spans="6:6" x14ac:dyDescent="0.25">
      <c r="F19410"/>
    </row>
    <row r="19411" spans="6:6" x14ac:dyDescent="0.25">
      <c r="F19411"/>
    </row>
    <row r="19412" spans="6:6" x14ac:dyDescent="0.25">
      <c r="F19412"/>
    </row>
    <row r="19413" spans="6:6" x14ac:dyDescent="0.25">
      <c r="F19413"/>
    </row>
    <row r="19414" spans="6:6" x14ac:dyDescent="0.25">
      <c r="F19414"/>
    </row>
    <row r="19415" spans="6:6" x14ac:dyDescent="0.25">
      <c r="F19415"/>
    </row>
    <row r="19416" spans="6:6" x14ac:dyDescent="0.25">
      <c r="F19416"/>
    </row>
    <row r="19417" spans="6:6" x14ac:dyDescent="0.25">
      <c r="F19417"/>
    </row>
    <row r="19418" spans="6:6" x14ac:dyDescent="0.25">
      <c r="F19418"/>
    </row>
    <row r="19419" spans="6:6" x14ac:dyDescent="0.25">
      <c r="F19419"/>
    </row>
    <row r="19420" spans="6:6" x14ac:dyDescent="0.25">
      <c r="F19420"/>
    </row>
    <row r="19421" spans="6:6" x14ac:dyDescent="0.25">
      <c r="F19421"/>
    </row>
    <row r="19422" spans="6:6" x14ac:dyDescent="0.25">
      <c r="F19422"/>
    </row>
    <row r="19423" spans="6:6" x14ac:dyDescent="0.25">
      <c r="F19423"/>
    </row>
    <row r="19424" spans="6:6" x14ac:dyDescent="0.25">
      <c r="F19424"/>
    </row>
    <row r="19425" spans="6:6" x14ac:dyDescent="0.25">
      <c r="F19425"/>
    </row>
    <row r="19426" spans="6:6" x14ac:dyDescent="0.25">
      <c r="F19426"/>
    </row>
    <row r="19427" spans="6:6" x14ac:dyDescent="0.25">
      <c r="F19427"/>
    </row>
    <row r="19428" spans="6:6" x14ac:dyDescent="0.25">
      <c r="F19428"/>
    </row>
    <row r="19429" spans="6:6" x14ac:dyDescent="0.25">
      <c r="F19429"/>
    </row>
    <row r="19430" spans="6:6" x14ac:dyDescent="0.25">
      <c r="F19430"/>
    </row>
    <row r="19431" spans="6:6" x14ac:dyDescent="0.25">
      <c r="F19431"/>
    </row>
    <row r="19432" spans="6:6" x14ac:dyDescent="0.25">
      <c r="F19432"/>
    </row>
    <row r="19433" spans="6:6" x14ac:dyDescent="0.25">
      <c r="F19433"/>
    </row>
    <row r="19434" spans="6:6" x14ac:dyDescent="0.25">
      <c r="F19434"/>
    </row>
    <row r="19435" spans="6:6" x14ac:dyDescent="0.25">
      <c r="F19435"/>
    </row>
    <row r="19436" spans="6:6" x14ac:dyDescent="0.25">
      <c r="F19436"/>
    </row>
    <row r="19437" spans="6:6" x14ac:dyDescent="0.25">
      <c r="F19437"/>
    </row>
    <row r="19438" spans="6:6" x14ac:dyDescent="0.25">
      <c r="F19438"/>
    </row>
    <row r="19439" spans="6:6" x14ac:dyDescent="0.25">
      <c r="F19439"/>
    </row>
    <row r="19440" spans="6:6" x14ac:dyDescent="0.25">
      <c r="F19440"/>
    </row>
    <row r="19441" spans="6:6" x14ac:dyDescent="0.25">
      <c r="F19441"/>
    </row>
    <row r="19442" spans="6:6" x14ac:dyDescent="0.25">
      <c r="F19442"/>
    </row>
    <row r="19443" spans="6:6" x14ac:dyDescent="0.25">
      <c r="F19443"/>
    </row>
    <row r="19444" spans="6:6" x14ac:dyDescent="0.25">
      <c r="F19444"/>
    </row>
    <row r="19445" spans="6:6" x14ac:dyDescent="0.25">
      <c r="F19445"/>
    </row>
    <row r="19446" spans="6:6" x14ac:dyDescent="0.25">
      <c r="F19446"/>
    </row>
    <row r="19447" spans="6:6" x14ac:dyDescent="0.25">
      <c r="F19447"/>
    </row>
    <row r="19448" spans="6:6" x14ac:dyDescent="0.25">
      <c r="F19448"/>
    </row>
    <row r="19449" spans="6:6" x14ac:dyDescent="0.25">
      <c r="F19449"/>
    </row>
    <row r="19450" spans="6:6" x14ac:dyDescent="0.25">
      <c r="F19450"/>
    </row>
    <row r="19451" spans="6:6" x14ac:dyDescent="0.25">
      <c r="F19451"/>
    </row>
    <row r="19452" spans="6:6" x14ac:dyDescent="0.25">
      <c r="F19452"/>
    </row>
    <row r="19453" spans="6:6" x14ac:dyDescent="0.25">
      <c r="F19453"/>
    </row>
    <row r="19454" spans="6:6" x14ac:dyDescent="0.25">
      <c r="F19454"/>
    </row>
    <row r="19455" spans="6:6" x14ac:dyDescent="0.25">
      <c r="F19455"/>
    </row>
    <row r="19456" spans="6:6" x14ac:dyDescent="0.25">
      <c r="F19456"/>
    </row>
    <row r="19457" spans="6:6" x14ac:dyDescent="0.25">
      <c r="F19457"/>
    </row>
    <row r="19458" spans="6:6" x14ac:dyDescent="0.25">
      <c r="F19458"/>
    </row>
    <row r="19459" spans="6:6" x14ac:dyDescent="0.25">
      <c r="F19459"/>
    </row>
    <row r="19460" spans="6:6" x14ac:dyDescent="0.25">
      <c r="F19460"/>
    </row>
    <row r="19461" spans="6:6" x14ac:dyDescent="0.25">
      <c r="F19461"/>
    </row>
    <row r="19462" spans="6:6" x14ac:dyDescent="0.25">
      <c r="F19462"/>
    </row>
    <row r="19463" spans="6:6" x14ac:dyDescent="0.25">
      <c r="F19463"/>
    </row>
    <row r="19464" spans="6:6" x14ac:dyDescent="0.25">
      <c r="F19464"/>
    </row>
    <row r="19465" spans="6:6" x14ac:dyDescent="0.25">
      <c r="F19465"/>
    </row>
    <row r="19466" spans="6:6" x14ac:dyDescent="0.25">
      <c r="F19466"/>
    </row>
    <row r="19467" spans="6:6" x14ac:dyDescent="0.25">
      <c r="F19467"/>
    </row>
    <row r="19468" spans="6:6" x14ac:dyDescent="0.25">
      <c r="F19468"/>
    </row>
    <row r="19469" spans="6:6" x14ac:dyDescent="0.25">
      <c r="F19469"/>
    </row>
    <row r="19470" spans="6:6" x14ac:dyDescent="0.25">
      <c r="F19470"/>
    </row>
    <row r="19471" spans="6:6" x14ac:dyDescent="0.25">
      <c r="F19471"/>
    </row>
    <row r="19472" spans="6:6" x14ac:dyDescent="0.25">
      <c r="F19472"/>
    </row>
    <row r="19473" spans="6:6" x14ac:dyDescent="0.25">
      <c r="F19473"/>
    </row>
    <row r="19474" spans="6:6" x14ac:dyDescent="0.25">
      <c r="F19474"/>
    </row>
    <row r="19475" spans="6:6" x14ac:dyDescent="0.25">
      <c r="F19475"/>
    </row>
    <row r="19476" spans="6:6" x14ac:dyDescent="0.25">
      <c r="F19476"/>
    </row>
    <row r="19477" spans="6:6" x14ac:dyDescent="0.25">
      <c r="F19477"/>
    </row>
    <row r="19478" spans="6:6" x14ac:dyDescent="0.25">
      <c r="F19478"/>
    </row>
    <row r="19479" spans="6:6" x14ac:dyDescent="0.25">
      <c r="F19479"/>
    </row>
    <row r="19480" spans="6:6" x14ac:dyDescent="0.25">
      <c r="F19480"/>
    </row>
    <row r="19481" spans="6:6" x14ac:dyDescent="0.25">
      <c r="F19481"/>
    </row>
    <row r="19482" spans="6:6" x14ac:dyDescent="0.25">
      <c r="F19482"/>
    </row>
    <row r="19483" spans="6:6" x14ac:dyDescent="0.25">
      <c r="F19483"/>
    </row>
    <row r="19484" spans="6:6" x14ac:dyDescent="0.25">
      <c r="F19484"/>
    </row>
    <row r="19485" spans="6:6" x14ac:dyDescent="0.25">
      <c r="F19485"/>
    </row>
    <row r="19486" spans="6:6" x14ac:dyDescent="0.25">
      <c r="F19486"/>
    </row>
    <row r="19487" spans="6:6" x14ac:dyDescent="0.25">
      <c r="F19487"/>
    </row>
    <row r="19488" spans="6:6" x14ac:dyDescent="0.25">
      <c r="F19488"/>
    </row>
    <row r="19489" spans="6:6" x14ac:dyDescent="0.25">
      <c r="F19489"/>
    </row>
    <row r="19490" spans="6:6" x14ac:dyDescent="0.25">
      <c r="F19490"/>
    </row>
    <row r="19491" spans="6:6" x14ac:dyDescent="0.25">
      <c r="F19491"/>
    </row>
    <row r="19492" spans="6:6" x14ac:dyDescent="0.25">
      <c r="F19492"/>
    </row>
    <row r="19493" spans="6:6" x14ac:dyDescent="0.25">
      <c r="F19493"/>
    </row>
    <row r="19494" spans="6:6" x14ac:dyDescent="0.25">
      <c r="F19494"/>
    </row>
    <row r="19495" spans="6:6" x14ac:dyDescent="0.25">
      <c r="F19495"/>
    </row>
    <row r="19496" spans="6:6" x14ac:dyDescent="0.25">
      <c r="F19496"/>
    </row>
    <row r="19497" spans="6:6" x14ac:dyDescent="0.25">
      <c r="F19497"/>
    </row>
    <row r="19498" spans="6:6" x14ac:dyDescent="0.25">
      <c r="F19498"/>
    </row>
    <row r="19499" spans="6:6" x14ac:dyDescent="0.25">
      <c r="F19499"/>
    </row>
    <row r="19500" spans="6:6" x14ac:dyDescent="0.25">
      <c r="F19500"/>
    </row>
    <row r="19501" spans="6:6" x14ac:dyDescent="0.25">
      <c r="F19501"/>
    </row>
    <row r="19502" spans="6:6" x14ac:dyDescent="0.25">
      <c r="F19502"/>
    </row>
    <row r="19503" spans="6:6" x14ac:dyDescent="0.25">
      <c r="F19503"/>
    </row>
    <row r="19504" spans="6:6" x14ac:dyDescent="0.25">
      <c r="F19504"/>
    </row>
    <row r="19505" spans="6:6" x14ac:dyDescent="0.25">
      <c r="F19505"/>
    </row>
    <row r="19506" spans="6:6" x14ac:dyDescent="0.25">
      <c r="F19506"/>
    </row>
    <row r="19507" spans="6:6" x14ac:dyDescent="0.25">
      <c r="F19507"/>
    </row>
    <row r="19508" spans="6:6" x14ac:dyDescent="0.25">
      <c r="F19508"/>
    </row>
    <row r="19509" spans="6:6" x14ac:dyDescent="0.25">
      <c r="F19509"/>
    </row>
    <row r="19510" spans="6:6" x14ac:dyDescent="0.25">
      <c r="F19510"/>
    </row>
    <row r="19511" spans="6:6" x14ac:dyDescent="0.25">
      <c r="F19511"/>
    </row>
    <row r="19512" spans="6:6" x14ac:dyDescent="0.25">
      <c r="F19512"/>
    </row>
    <row r="19513" spans="6:6" x14ac:dyDescent="0.25">
      <c r="F19513"/>
    </row>
    <row r="19514" spans="6:6" x14ac:dyDescent="0.25">
      <c r="F19514"/>
    </row>
    <row r="19515" spans="6:6" x14ac:dyDescent="0.25">
      <c r="F19515"/>
    </row>
    <row r="19516" spans="6:6" x14ac:dyDescent="0.25">
      <c r="F19516"/>
    </row>
    <row r="19517" spans="6:6" x14ac:dyDescent="0.25">
      <c r="F19517"/>
    </row>
    <row r="19518" spans="6:6" x14ac:dyDescent="0.25">
      <c r="F19518"/>
    </row>
    <row r="19519" spans="6:6" x14ac:dyDescent="0.25">
      <c r="F19519"/>
    </row>
    <row r="19520" spans="6:6" x14ac:dyDescent="0.25">
      <c r="F19520"/>
    </row>
    <row r="19521" spans="6:6" x14ac:dyDescent="0.25">
      <c r="F19521"/>
    </row>
    <row r="19522" spans="6:6" x14ac:dyDescent="0.25">
      <c r="F19522"/>
    </row>
    <row r="19523" spans="6:6" x14ac:dyDescent="0.25">
      <c r="F19523"/>
    </row>
    <row r="19524" spans="6:6" x14ac:dyDescent="0.25">
      <c r="F19524"/>
    </row>
    <row r="19525" spans="6:6" x14ac:dyDescent="0.25">
      <c r="F19525"/>
    </row>
    <row r="19526" spans="6:6" x14ac:dyDescent="0.25">
      <c r="F19526"/>
    </row>
    <row r="19527" spans="6:6" x14ac:dyDescent="0.25">
      <c r="F19527"/>
    </row>
    <row r="19528" spans="6:6" x14ac:dyDescent="0.25">
      <c r="F19528"/>
    </row>
    <row r="19529" spans="6:6" x14ac:dyDescent="0.25">
      <c r="F19529"/>
    </row>
    <row r="19530" spans="6:6" x14ac:dyDescent="0.25">
      <c r="F19530"/>
    </row>
    <row r="19531" spans="6:6" x14ac:dyDescent="0.25">
      <c r="F19531"/>
    </row>
    <row r="19532" spans="6:6" x14ac:dyDescent="0.25">
      <c r="F19532"/>
    </row>
    <row r="19533" spans="6:6" x14ac:dyDescent="0.25">
      <c r="F19533"/>
    </row>
    <row r="19534" spans="6:6" x14ac:dyDescent="0.25">
      <c r="F19534"/>
    </row>
    <row r="19535" spans="6:6" x14ac:dyDescent="0.25">
      <c r="F19535"/>
    </row>
    <row r="19536" spans="6:6" x14ac:dyDescent="0.25">
      <c r="F19536"/>
    </row>
    <row r="19537" spans="6:6" x14ac:dyDescent="0.25">
      <c r="F19537"/>
    </row>
    <row r="19538" spans="6:6" x14ac:dyDescent="0.25">
      <c r="F19538"/>
    </row>
    <row r="19539" spans="6:6" x14ac:dyDescent="0.25">
      <c r="F19539"/>
    </row>
    <row r="19540" spans="6:6" x14ac:dyDescent="0.25">
      <c r="F19540"/>
    </row>
    <row r="19541" spans="6:6" x14ac:dyDescent="0.25">
      <c r="F19541"/>
    </row>
    <row r="19542" spans="6:6" x14ac:dyDescent="0.25">
      <c r="F19542"/>
    </row>
    <row r="19543" spans="6:6" x14ac:dyDescent="0.25">
      <c r="F19543"/>
    </row>
    <row r="19544" spans="6:6" x14ac:dyDescent="0.25">
      <c r="F19544"/>
    </row>
    <row r="19545" spans="6:6" x14ac:dyDescent="0.25">
      <c r="F19545"/>
    </row>
    <row r="19546" spans="6:6" x14ac:dyDescent="0.25">
      <c r="F19546"/>
    </row>
    <row r="19547" spans="6:6" x14ac:dyDescent="0.25">
      <c r="F19547"/>
    </row>
    <row r="19548" spans="6:6" x14ac:dyDescent="0.25">
      <c r="F19548"/>
    </row>
    <row r="19549" spans="6:6" x14ac:dyDescent="0.25">
      <c r="F19549"/>
    </row>
    <row r="19550" spans="6:6" x14ac:dyDescent="0.25">
      <c r="F19550"/>
    </row>
    <row r="19551" spans="6:6" x14ac:dyDescent="0.25">
      <c r="F19551"/>
    </row>
    <row r="19552" spans="6:6" x14ac:dyDescent="0.25">
      <c r="F19552"/>
    </row>
    <row r="19553" spans="6:6" x14ac:dyDescent="0.25">
      <c r="F19553"/>
    </row>
    <row r="19554" spans="6:6" x14ac:dyDescent="0.25">
      <c r="F19554"/>
    </row>
    <row r="19555" spans="6:6" x14ac:dyDescent="0.25">
      <c r="F19555"/>
    </row>
    <row r="19556" spans="6:6" x14ac:dyDescent="0.25">
      <c r="F19556"/>
    </row>
    <row r="19557" spans="6:6" x14ac:dyDescent="0.25">
      <c r="F19557"/>
    </row>
    <row r="19558" spans="6:6" x14ac:dyDescent="0.25">
      <c r="F19558"/>
    </row>
    <row r="19559" spans="6:6" x14ac:dyDescent="0.25">
      <c r="F19559"/>
    </row>
    <row r="19560" spans="6:6" x14ac:dyDescent="0.25">
      <c r="F19560"/>
    </row>
    <row r="19561" spans="6:6" x14ac:dyDescent="0.25">
      <c r="F19561"/>
    </row>
    <row r="19562" spans="6:6" x14ac:dyDescent="0.25">
      <c r="F19562"/>
    </row>
    <row r="19563" spans="6:6" x14ac:dyDescent="0.25">
      <c r="F19563"/>
    </row>
    <row r="19564" spans="6:6" x14ac:dyDescent="0.25">
      <c r="F19564"/>
    </row>
    <row r="19565" spans="6:6" x14ac:dyDescent="0.25">
      <c r="F19565"/>
    </row>
    <row r="19566" spans="6:6" x14ac:dyDescent="0.25">
      <c r="F19566"/>
    </row>
    <row r="19567" spans="6:6" x14ac:dyDescent="0.25">
      <c r="F19567"/>
    </row>
    <row r="19568" spans="6:6" x14ac:dyDescent="0.25">
      <c r="F19568"/>
    </row>
    <row r="19569" spans="6:6" x14ac:dyDescent="0.25">
      <c r="F19569"/>
    </row>
    <row r="19570" spans="6:6" x14ac:dyDescent="0.25">
      <c r="F19570"/>
    </row>
    <row r="19571" spans="6:6" x14ac:dyDescent="0.25">
      <c r="F19571"/>
    </row>
    <row r="19572" spans="6:6" x14ac:dyDescent="0.25">
      <c r="F19572"/>
    </row>
    <row r="19573" spans="6:6" x14ac:dyDescent="0.25">
      <c r="F19573"/>
    </row>
    <row r="19574" spans="6:6" x14ac:dyDescent="0.25">
      <c r="F19574"/>
    </row>
    <row r="19575" spans="6:6" x14ac:dyDescent="0.25">
      <c r="F19575"/>
    </row>
    <row r="19576" spans="6:6" x14ac:dyDescent="0.25">
      <c r="F19576"/>
    </row>
    <row r="19577" spans="6:6" x14ac:dyDescent="0.25">
      <c r="F19577"/>
    </row>
    <row r="19578" spans="6:6" x14ac:dyDescent="0.25">
      <c r="F19578"/>
    </row>
    <row r="19579" spans="6:6" x14ac:dyDescent="0.25">
      <c r="F19579"/>
    </row>
    <row r="19580" spans="6:6" x14ac:dyDescent="0.25">
      <c r="F19580"/>
    </row>
    <row r="19581" spans="6:6" x14ac:dyDescent="0.25">
      <c r="F19581"/>
    </row>
    <row r="19582" spans="6:6" x14ac:dyDescent="0.25">
      <c r="F19582"/>
    </row>
    <row r="19583" spans="6:6" x14ac:dyDescent="0.25">
      <c r="F19583"/>
    </row>
    <row r="19584" spans="6:6" x14ac:dyDescent="0.25">
      <c r="F19584"/>
    </row>
    <row r="19585" spans="6:6" x14ac:dyDescent="0.25">
      <c r="F19585"/>
    </row>
    <row r="19586" spans="6:6" x14ac:dyDescent="0.25">
      <c r="F19586"/>
    </row>
    <row r="19587" spans="6:6" x14ac:dyDescent="0.25">
      <c r="F19587"/>
    </row>
    <row r="19588" spans="6:6" x14ac:dyDescent="0.25">
      <c r="F19588"/>
    </row>
    <row r="19589" spans="6:6" x14ac:dyDescent="0.25">
      <c r="F19589"/>
    </row>
    <row r="19590" spans="6:6" x14ac:dyDescent="0.25">
      <c r="F19590"/>
    </row>
    <row r="19591" spans="6:6" x14ac:dyDescent="0.25">
      <c r="F19591"/>
    </row>
    <row r="19592" spans="6:6" x14ac:dyDescent="0.25">
      <c r="F19592"/>
    </row>
    <row r="19593" spans="6:6" x14ac:dyDescent="0.25">
      <c r="F19593"/>
    </row>
    <row r="19594" spans="6:6" x14ac:dyDescent="0.25">
      <c r="F19594"/>
    </row>
    <row r="19595" spans="6:6" x14ac:dyDescent="0.25">
      <c r="F19595"/>
    </row>
    <row r="19596" spans="6:6" x14ac:dyDescent="0.25">
      <c r="F19596"/>
    </row>
    <row r="19597" spans="6:6" x14ac:dyDescent="0.25">
      <c r="F19597"/>
    </row>
    <row r="19598" spans="6:6" x14ac:dyDescent="0.25">
      <c r="F19598"/>
    </row>
    <row r="19599" spans="6:6" x14ac:dyDescent="0.25">
      <c r="F19599"/>
    </row>
    <row r="19600" spans="6:6" x14ac:dyDescent="0.25">
      <c r="F19600"/>
    </row>
    <row r="19601" spans="6:6" x14ac:dyDescent="0.25">
      <c r="F19601"/>
    </row>
    <row r="19602" spans="6:6" x14ac:dyDescent="0.25">
      <c r="F19602"/>
    </row>
    <row r="19603" spans="6:6" x14ac:dyDescent="0.25">
      <c r="F19603"/>
    </row>
    <row r="19604" spans="6:6" x14ac:dyDescent="0.25">
      <c r="F19604"/>
    </row>
    <row r="19605" spans="6:6" x14ac:dyDescent="0.25">
      <c r="F19605"/>
    </row>
    <row r="19606" spans="6:6" x14ac:dyDescent="0.25">
      <c r="F19606"/>
    </row>
    <row r="19607" spans="6:6" x14ac:dyDescent="0.25">
      <c r="F19607"/>
    </row>
    <row r="19608" spans="6:6" x14ac:dyDescent="0.25">
      <c r="F19608"/>
    </row>
    <row r="19609" spans="6:6" x14ac:dyDescent="0.25">
      <c r="F19609"/>
    </row>
    <row r="19610" spans="6:6" x14ac:dyDescent="0.25">
      <c r="F19610"/>
    </row>
    <row r="19611" spans="6:6" x14ac:dyDescent="0.25">
      <c r="F19611"/>
    </row>
    <row r="19612" spans="6:6" x14ac:dyDescent="0.25">
      <c r="F19612"/>
    </row>
    <row r="19613" spans="6:6" x14ac:dyDescent="0.25">
      <c r="F19613"/>
    </row>
    <row r="19614" spans="6:6" x14ac:dyDescent="0.25">
      <c r="F19614"/>
    </row>
    <row r="19615" spans="6:6" x14ac:dyDescent="0.25">
      <c r="F19615"/>
    </row>
    <row r="19616" spans="6:6" x14ac:dyDescent="0.25">
      <c r="F19616"/>
    </row>
    <row r="19617" spans="6:6" x14ac:dyDescent="0.25">
      <c r="F19617"/>
    </row>
    <row r="19618" spans="6:6" x14ac:dyDescent="0.25">
      <c r="F19618"/>
    </row>
    <row r="19619" spans="6:6" x14ac:dyDescent="0.25">
      <c r="F19619"/>
    </row>
    <row r="19620" spans="6:6" x14ac:dyDescent="0.25">
      <c r="F19620"/>
    </row>
    <row r="19621" spans="6:6" x14ac:dyDescent="0.25">
      <c r="F19621"/>
    </row>
    <row r="19622" spans="6:6" x14ac:dyDescent="0.25">
      <c r="F19622"/>
    </row>
    <row r="19623" spans="6:6" x14ac:dyDescent="0.25">
      <c r="F19623"/>
    </row>
    <row r="19624" spans="6:6" x14ac:dyDescent="0.25">
      <c r="F19624"/>
    </row>
    <row r="19625" spans="6:6" x14ac:dyDescent="0.25">
      <c r="F19625"/>
    </row>
    <row r="19626" spans="6:6" x14ac:dyDescent="0.25">
      <c r="F19626"/>
    </row>
    <row r="19627" spans="6:6" x14ac:dyDescent="0.25">
      <c r="F19627"/>
    </row>
    <row r="19628" spans="6:6" x14ac:dyDescent="0.25">
      <c r="F19628"/>
    </row>
    <row r="19629" spans="6:6" x14ac:dyDescent="0.25">
      <c r="F19629"/>
    </row>
    <row r="19630" spans="6:6" x14ac:dyDescent="0.25">
      <c r="F19630"/>
    </row>
    <row r="19631" spans="6:6" x14ac:dyDescent="0.25">
      <c r="F19631"/>
    </row>
    <row r="19632" spans="6:6" x14ac:dyDescent="0.25">
      <c r="F19632"/>
    </row>
    <row r="19633" spans="6:6" x14ac:dyDescent="0.25">
      <c r="F19633"/>
    </row>
    <row r="19634" spans="6:6" x14ac:dyDescent="0.25">
      <c r="F19634"/>
    </row>
    <row r="19635" spans="6:6" x14ac:dyDescent="0.25">
      <c r="F19635"/>
    </row>
    <row r="19636" spans="6:6" x14ac:dyDescent="0.25">
      <c r="F19636"/>
    </row>
    <row r="19637" spans="6:6" x14ac:dyDescent="0.25">
      <c r="F19637"/>
    </row>
    <row r="19638" spans="6:6" x14ac:dyDescent="0.25">
      <c r="F19638"/>
    </row>
    <row r="19639" spans="6:6" x14ac:dyDescent="0.25">
      <c r="F19639"/>
    </row>
    <row r="19640" spans="6:6" x14ac:dyDescent="0.25">
      <c r="F19640"/>
    </row>
    <row r="19641" spans="6:6" x14ac:dyDescent="0.25">
      <c r="F19641"/>
    </row>
    <row r="19642" spans="6:6" x14ac:dyDescent="0.25">
      <c r="F19642"/>
    </row>
    <row r="19643" spans="6:6" x14ac:dyDescent="0.25">
      <c r="F19643"/>
    </row>
    <row r="19644" spans="6:6" x14ac:dyDescent="0.25">
      <c r="F19644"/>
    </row>
    <row r="19645" spans="6:6" x14ac:dyDescent="0.25">
      <c r="F19645"/>
    </row>
    <row r="19646" spans="6:6" x14ac:dyDescent="0.25">
      <c r="F19646"/>
    </row>
    <row r="19647" spans="6:6" x14ac:dyDescent="0.25">
      <c r="F19647"/>
    </row>
    <row r="19648" spans="6:6" x14ac:dyDescent="0.25">
      <c r="F19648"/>
    </row>
    <row r="19649" spans="6:6" x14ac:dyDescent="0.25">
      <c r="F19649"/>
    </row>
    <row r="19650" spans="6:6" x14ac:dyDescent="0.25">
      <c r="F19650"/>
    </row>
    <row r="19651" spans="6:6" x14ac:dyDescent="0.25">
      <c r="F19651"/>
    </row>
    <row r="19652" spans="6:6" x14ac:dyDescent="0.25">
      <c r="F19652"/>
    </row>
    <row r="19653" spans="6:6" x14ac:dyDescent="0.25">
      <c r="F19653"/>
    </row>
    <row r="19654" spans="6:6" x14ac:dyDescent="0.25">
      <c r="F19654"/>
    </row>
    <row r="19655" spans="6:6" x14ac:dyDescent="0.25">
      <c r="F19655"/>
    </row>
    <row r="19656" spans="6:6" x14ac:dyDescent="0.25">
      <c r="F19656"/>
    </row>
    <row r="19657" spans="6:6" x14ac:dyDescent="0.25">
      <c r="F19657"/>
    </row>
    <row r="19658" spans="6:6" x14ac:dyDescent="0.25">
      <c r="F19658"/>
    </row>
    <row r="19659" spans="6:6" x14ac:dyDescent="0.25">
      <c r="F19659"/>
    </row>
    <row r="19660" spans="6:6" x14ac:dyDescent="0.25">
      <c r="F19660"/>
    </row>
    <row r="19661" spans="6:6" x14ac:dyDescent="0.25">
      <c r="F19661"/>
    </row>
    <row r="19662" spans="6:6" x14ac:dyDescent="0.25">
      <c r="F19662"/>
    </row>
    <row r="19663" spans="6:6" x14ac:dyDescent="0.25">
      <c r="F19663"/>
    </row>
    <row r="19664" spans="6:6" x14ac:dyDescent="0.25">
      <c r="F19664"/>
    </row>
    <row r="19665" spans="6:6" x14ac:dyDescent="0.25">
      <c r="F19665"/>
    </row>
    <row r="19666" spans="6:6" x14ac:dyDescent="0.25">
      <c r="F19666"/>
    </row>
    <row r="19667" spans="6:6" x14ac:dyDescent="0.25">
      <c r="F19667"/>
    </row>
    <row r="19668" spans="6:6" x14ac:dyDescent="0.25">
      <c r="F19668"/>
    </row>
    <row r="19669" spans="6:6" x14ac:dyDescent="0.25">
      <c r="F19669"/>
    </row>
    <row r="19670" spans="6:6" x14ac:dyDescent="0.25">
      <c r="F19670"/>
    </row>
    <row r="19671" spans="6:6" x14ac:dyDescent="0.25">
      <c r="F19671"/>
    </row>
    <row r="19672" spans="6:6" x14ac:dyDescent="0.25">
      <c r="F19672"/>
    </row>
    <row r="19673" spans="6:6" x14ac:dyDescent="0.25">
      <c r="F19673"/>
    </row>
    <row r="19674" spans="6:6" x14ac:dyDescent="0.25">
      <c r="F19674"/>
    </row>
    <row r="19675" spans="6:6" x14ac:dyDescent="0.25">
      <c r="F19675"/>
    </row>
    <row r="19676" spans="6:6" x14ac:dyDescent="0.25">
      <c r="F19676"/>
    </row>
    <row r="19677" spans="6:6" x14ac:dyDescent="0.25">
      <c r="F19677"/>
    </row>
    <row r="19678" spans="6:6" x14ac:dyDescent="0.25">
      <c r="F19678"/>
    </row>
    <row r="19679" spans="6:6" x14ac:dyDescent="0.25">
      <c r="F19679"/>
    </row>
    <row r="19680" spans="6:6" x14ac:dyDescent="0.25">
      <c r="F19680"/>
    </row>
    <row r="19681" spans="6:6" x14ac:dyDescent="0.25">
      <c r="F19681"/>
    </row>
    <row r="19682" spans="6:6" x14ac:dyDescent="0.25">
      <c r="F19682"/>
    </row>
    <row r="19683" spans="6:6" x14ac:dyDescent="0.25">
      <c r="F19683"/>
    </row>
    <row r="19684" spans="6:6" x14ac:dyDescent="0.25">
      <c r="F19684"/>
    </row>
    <row r="19685" spans="6:6" x14ac:dyDescent="0.25">
      <c r="F19685"/>
    </row>
    <row r="19686" spans="6:6" x14ac:dyDescent="0.25">
      <c r="F19686"/>
    </row>
    <row r="19687" spans="6:6" x14ac:dyDescent="0.25">
      <c r="F19687"/>
    </row>
    <row r="19688" spans="6:6" x14ac:dyDescent="0.25">
      <c r="F19688"/>
    </row>
    <row r="19689" spans="6:6" x14ac:dyDescent="0.25">
      <c r="F19689"/>
    </row>
    <row r="19690" spans="6:6" x14ac:dyDescent="0.25">
      <c r="F19690"/>
    </row>
    <row r="19691" spans="6:6" x14ac:dyDescent="0.25">
      <c r="F19691"/>
    </row>
    <row r="19692" spans="6:6" x14ac:dyDescent="0.25">
      <c r="F19692"/>
    </row>
    <row r="19693" spans="6:6" x14ac:dyDescent="0.25">
      <c r="F19693"/>
    </row>
    <row r="19694" spans="6:6" x14ac:dyDescent="0.25">
      <c r="F19694"/>
    </row>
    <row r="19695" spans="6:6" x14ac:dyDescent="0.25">
      <c r="F19695"/>
    </row>
    <row r="19696" spans="6:6" x14ac:dyDescent="0.25">
      <c r="F19696"/>
    </row>
    <row r="19697" spans="6:6" x14ac:dyDescent="0.25">
      <c r="F19697"/>
    </row>
    <row r="19698" spans="6:6" x14ac:dyDescent="0.25">
      <c r="F19698"/>
    </row>
    <row r="19699" spans="6:6" x14ac:dyDescent="0.25">
      <c r="F19699"/>
    </row>
    <row r="19700" spans="6:6" x14ac:dyDescent="0.25">
      <c r="F19700"/>
    </row>
    <row r="19701" spans="6:6" x14ac:dyDescent="0.25">
      <c r="F19701"/>
    </row>
    <row r="19702" spans="6:6" x14ac:dyDescent="0.25">
      <c r="F19702"/>
    </row>
    <row r="19703" spans="6:6" x14ac:dyDescent="0.25">
      <c r="F19703"/>
    </row>
    <row r="19704" spans="6:6" x14ac:dyDescent="0.25">
      <c r="F19704"/>
    </row>
    <row r="19705" spans="6:6" x14ac:dyDescent="0.25">
      <c r="F19705"/>
    </row>
    <row r="19706" spans="6:6" x14ac:dyDescent="0.25">
      <c r="F19706"/>
    </row>
    <row r="19707" spans="6:6" x14ac:dyDescent="0.25">
      <c r="F19707"/>
    </row>
    <row r="19708" spans="6:6" x14ac:dyDescent="0.25">
      <c r="F19708"/>
    </row>
    <row r="19709" spans="6:6" x14ac:dyDescent="0.25">
      <c r="F19709"/>
    </row>
    <row r="19710" spans="6:6" x14ac:dyDescent="0.25">
      <c r="F19710"/>
    </row>
    <row r="19711" spans="6:6" x14ac:dyDescent="0.25">
      <c r="F19711"/>
    </row>
    <row r="19712" spans="6:6" x14ac:dyDescent="0.25">
      <c r="F19712"/>
    </row>
    <row r="19713" spans="6:6" x14ac:dyDescent="0.25">
      <c r="F19713"/>
    </row>
    <row r="19714" spans="6:6" x14ac:dyDescent="0.25">
      <c r="F19714"/>
    </row>
    <row r="19715" spans="6:6" x14ac:dyDescent="0.25">
      <c r="F19715"/>
    </row>
    <row r="19716" spans="6:6" x14ac:dyDescent="0.25">
      <c r="F19716"/>
    </row>
    <row r="19717" spans="6:6" x14ac:dyDescent="0.25">
      <c r="F19717"/>
    </row>
    <row r="19718" spans="6:6" x14ac:dyDescent="0.25">
      <c r="F19718"/>
    </row>
    <row r="19719" spans="6:6" x14ac:dyDescent="0.25">
      <c r="F19719"/>
    </row>
    <row r="19720" spans="6:6" x14ac:dyDescent="0.25">
      <c r="F19720"/>
    </row>
    <row r="19721" spans="6:6" x14ac:dyDescent="0.25">
      <c r="F19721"/>
    </row>
    <row r="19722" spans="6:6" x14ac:dyDescent="0.25">
      <c r="F19722"/>
    </row>
    <row r="19723" spans="6:6" x14ac:dyDescent="0.25">
      <c r="F19723"/>
    </row>
    <row r="19724" spans="6:6" x14ac:dyDescent="0.25">
      <c r="F19724"/>
    </row>
    <row r="19725" spans="6:6" x14ac:dyDescent="0.25">
      <c r="F19725"/>
    </row>
    <row r="19726" spans="6:6" x14ac:dyDescent="0.25">
      <c r="F19726"/>
    </row>
    <row r="19727" spans="6:6" x14ac:dyDescent="0.25">
      <c r="F19727"/>
    </row>
    <row r="19728" spans="6:6" x14ac:dyDescent="0.25">
      <c r="F19728"/>
    </row>
    <row r="19729" spans="6:6" x14ac:dyDescent="0.25">
      <c r="F19729"/>
    </row>
    <row r="19730" spans="6:6" x14ac:dyDescent="0.25">
      <c r="F19730"/>
    </row>
    <row r="19731" spans="6:6" x14ac:dyDescent="0.25">
      <c r="F19731"/>
    </row>
    <row r="19732" spans="6:6" x14ac:dyDescent="0.25">
      <c r="F19732"/>
    </row>
    <row r="19733" spans="6:6" x14ac:dyDescent="0.25">
      <c r="F19733"/>
    </row>
    <row r="19734" spans="6:6" x14ac:dyDescent="0.25">
      <c r="F19734"/>
    </row>
    <row r="19735" spans="6:6" x14ac:dyDescent="0.25">
      <c r="F19735"/>
    </row>
    <row r="19736" spans="6:6" x14ac:dyDescent="0.25">
      <c r="F19736"/>
    </row>
    <row r="19737" spans="6:6" x14ac:dyDescent="0.25">
      <c r="F19737"/>
    </row>
    <row r="19738" spans="6:6" x14ac:dyDescent="0.25">
      <c r="F19738"/>
    </row>
    <row r="19739" spans="6:6" x14ac:dyDescent="0.25">
      <c r="F19739"/>
    </row>
    <row r="19740" spans="6:6" x14ac:dyDescent="0.25">
      <c r="F19740"/>
    </row>
    <row r="19741" spans="6:6" x14ac:dyDescent="0.25">
      <c r="F19741"/>
    </row>
    <row r="19742" spans="6:6" x14ac:dyDescent="0.25">
      <c r="F19742"/>
    </row>
    <row r="19743" spans="6:6" x14ac:dyDescent="0.25">
      <c r="F19743"/>
    </row>
    <row r="19744" spans="6:6" x14ac:dyDescent="0.25">
      <c r="F19744"/>
    </row>
    <row r="19745" spans="6:6" x14ac:dyDescent="0.25">
      <c r="F19745"/>
    </row>
    <row r="19746" spans="6:6" x14ac:dyDescent="0.25">
      <c r="F19746"/>
    </row>
    <row r="19747" spans="6:6" x14ac:dyDescent="0.25">
      <c r="F19747"/>
    </row>
    <row r="19748" spans="6:6" x14ac:dyDescent="0.25">
      <c r="F19748"/>
    </row>
    <row r="19749" spans="6:6" x14ac:dyDescent="0.25">
      <c r="F19749"/>
    </row>
    <row r="19750" spans="6:6" x14ac:dyDescent="0.25">
      <c r="F19750"/>
    </row>
    <row r="19751" spans="6:6" x14ac:dyDescent="0.25">
      <c r="F19751"/>
    </row>
    <row r="19752" spans="6:6" x14ac:dyDescent="0.25">
      <c r="F19752"/>
    </row>
    <row r="19753" spans="6:6" x14ac:dyDescent="0.25">
      <c r="F19753"/>
    </row>
    <row r="19754" spans="6:6" x14ac:dyDescent="0.25">
      <c r="F19754"/>
    </row>
    <row r="19755" spans="6:6" x14ac:dyDescent="0.25">
      <c r="F19755"/>
    </row>
    <row r="19756" spans="6:6" x14ac:dyDescent="0.25">
      <c r="F19756"/>
    </row>
    <row r="19757" spans="6:6" x14ac:dyDescent="0.25">
      <c r="F19757"/>
    </row>
    <row r="19758" spans="6:6" x14ac:dyDescent="0.25">
      <c r="F19758"/>
    </row>
    <row r="19759" spans="6:6" x14ac:dyDescent="0.25">
      <c r="F19759"/>
    </row>
    <row r="19760" spans="6:6" x14ac:dyDescent="0.25">
      <c r="F19760"/>
    </row>
    <row r="19761" spans="6:6" x14ac:dyDescent="0.25">
      <c r="F19761"/>
    </row>
    <row r="19762" spans="6:6" x14ac:dyDescent="0.25">
      <c r="F19762"/>
    </row>
    <row r="19763" spans="6:6" x14ac:dyDescent="0.25">
      <c r="F19763"/>
    </row>
    <row r="19764" spans="6:6" x14ac:dyDescent="0.25">
      <c r="F19764"/>
    </row>
    <row r="19765" spans="6:6" x14ac:dyDescent="0.25">
      <c r="F19765"/>
    </row>
    <row r="19766" spans="6:6" x14ac:dyDescent="0.25">
      <c r="F19766"/>
    </row>
    <row r="19767" spans="6:6" x14ac:dyDescent="0.25">
      <c r="F19767"/>
    </row>
    <row r="19768" spans="6:6" x14ac:dyDescent="0.25">
      <c r="F19768"/>
    </row>
    <row r="19769" spans="6:6" x14ac:dyDescent="0.25">
      <c r="F19769"/>
    </row>
    <row r="19770" spans="6:6" x14ac:dyDescent="0.25">
      <c r="F19770"/>
    </row>
    <row r="19771" spans="6:6" x14ac:dyDescent="0.25">
      <c r="F19771"/>
    </row>
    <row r="19772" spans="6:6" x14ac:dyDescent="0.25">
      <c r="F19772"/>
    </row>
    <row r="19773" spans="6:6" x14ac:dyDescent="0.25">
      <c r="F19773"/>
    </row>
    <row r="19774" spans="6:6" x14ac:dyDescent="0.25">
      <c r="F19774"/>
    </row>
    <row r="19775" spans="6:6" x14ac:dyDescent="0.25">
      <c r="F19775"/>
    </row>
    <row r="19776" spans="6:6" x14ac:dyDescent="0.25">
      <c r="F19776"/>
    </row>
    <row r="19777" spans="6:6" x14ac:dyDescent="0.25">
      <c r="F19777"/>
    </row>
    <row r="19778" spans="6:6" x14ac:dyDescent="0.25">
      <c r="F19778"/>
    </row>
    <row r="19779" spans="6:6" x14ac:dyDescent="0.25">
      <c r="F19779"/>
    </row>
    <row r="19780" spans="6:6" x14ac:dyDescent="0.25">
      <c r="F19780"/>
    </row>
    <row r="19781" spans="6:6" x14ac:dyDescent="0.25">
      <c r="F19781"/>
    </row>
    <row r="19782" spans="6:6" x14ac:dyDescent="0.25">
      <c r="F19782"/>
    </row>
    <row r="19783" spans="6:6" x14ac:dyDescent="0.25">
      <c r="F19783"/>
    </row>
    <row r="19784" spans="6:6" x14ac:dyDescent="0.25">
      <c r="F19784"/>
    </row>
    <row r="19785" spans="6:6" x14ac:dyDescent="0.25">
      <c r="F19785"/>
    </row>
    <row r="19786" spans="6:6" x14ac:dyDescent="0.25">
      <c r="F19786"/>
    </row>
    <row r="19787" spans="6:6" x14ac:dyDescent="0.25">
      <c r="F19787"/>
    </row>
    <row r="19788" spans="6:6" x14ac:dyDescent="0.25">
      <c r="F19788"/>
    </row>
    <row r="19789" spans="6:6" x14ac:dyDescent="0.25">
      <c r="F19789"/>
    </row>
    <row r="19790" spans="6:6" x14ac:dyDescent="0.25">
      <c r="F19790"/>
    </row>
    <row r="19791" spans="6:6" x14ac:dyDescent="0.25">
      <c r="F19791"/>
    </row>
    <row r="19792" spans="6:6" x14ac:dyDescent="0.25">
      <c r="F19792"/>
    </row>
    <row r="19793" spans="6:6" x14ac:dyDescent="0.25">
      <c r="F19793"/>
    </row>
    <row r="19794" spans="6:6" x14ac:dyDescent="0.25">
      <c r="F19794"/>
    </row>
    <row r="19795" spans="6:6" x14ac:dyDescent="0.25">
      <c r="F19795"/>
    </row>
    <row r="19796" spans="6:6" x14ac:dyDescent="0.25">
      <c r="F19796"/>
    </row>
    <row r="19797" spans="6:6" x14ac:dyDescent="0.25">
      <c r="F19797"/>
    </row>
    <row r="19798" spans="6:6" x14ac:dyDescent="0.25">
      <c r="F19798"/>
    </row>
    <row r="19799" spans="6:6" x14ac:dyDescent="0.25">
      <c r="F19799"/>
    </row>
    <row r="19800" spans="6:6" x14ac:dyDescent="0.25">
      <c r="F19800"/>
    </row>
    <row r="19801" spans="6:6" x14ac:dyDescent="0.25">
      <c r="F19801"/>
    </row>
    <row r="19802" spans="6:6" x14ac:dyDescent="0.25">
      <c r="F19802"/>
    </row>
    <row r="19803" spans="6:6" x14ac:dyDescent="0.25">
      <c r="F19803"/>
    </row>
    <row r="19804" spans="6:6" x14ac:dyDescent="0.25">
      <c r="F19804"/>
    </row>
    <row r="19805" spans="6:6" x14ac:dyDescent="0.25">
      <c r="F19805"/>
    </row>
    <row r="19806" spans="6:6" x14ac:dyDescent="0.25">
      <c r="F19806"/>
    </row>
    <row r="19807" spans="6:6" x14ac:dyDescent="0.25">
      <c r="F19807"/>
    </row>
    <row r="19808" spans="6:6" x14ac:dyDescent="0.25">
      <c r="F19808"/>
    </row>
    <row r="19809" spans="6:6" x14ac:dyDescent="0.25">
      <c r="F19809"/>
    </row>
    <row r="19810" spans="6:6" x14ac:dyDescent="0.25">
      <c r="F19810"/>
    </row>
    <row r="19811" spans="6:6" x14ac:dyDescent="0.25">
      <c r="F19811"/>
    </row>
    <row r="19812" spans="6:6" x14ac:dyDescent="0.25">
      <c r="F19812"/>
    </row>
    <row r="19813" spans="6:6" x14ac:dyDescent="0.25">
      <c r="F19813"/>
    </row>
    <row r="19814" spans="6:6" x14ac:dyDescent="0.25">
      <c r="F19814"/>
    </row>
    <row r="19815" spans="6:6" x14ac:dyDescent="0.25">
      <c r="F19815"/>
    </row>
    <row r="19816" spans="6:6" x14ac:dyDescent="0.25">
      <c r="F19816"/>
    </row>
    <row r="19817" spans="6:6" x14ac:dyDescent="0.25">
      <c r="F19817"/>
    </row>
    <row r="19818" spans="6:6" x14ac:dyDescent="0.25">
      <c r="F19818"/>
    </row>
    <row r="19819" spans="6:6" x14ac:dyDescent="0.25">
      <c r="F19819"/>
    </row>
    <row r="19820" spans="6:6" x14ac:dyDescent="0.25">
      <c r="F19820"/>
    </row>
    <row r="19821" spans="6:6" x14ac:dyDescent="0.25">
      <c r="F19821"/>
    </row>
    <row r="19822" spans="6:6" x14ac:dyDescent="0.25">
      <c r="F19822"/>
    </row>
    <row r="19823" spans="6:6" x14ac:dyDescent="0.25">
      <c r="F19823"/>
    </row>
    <row r="19824" spans="6:6" x14ac:dyDescent="0.25">
      <c r="F19824"/>
    </row>
    <row r="19825" spans="6:6" x14ac:dyDescent="0.25">
      <c r="F19825"/>
    </row>
    <row r="19826" spans="6:6" x14ac:dyDescent="0.25">
      <c r="F19826"/>
    </row>
    <row r="19827" spans="6:6" x14ac:dyDescent="0.25">
      <c r="F19827"/>
    </row>
    <row r="19828" spans="6:6" x14ac:dyDescent="0.25">
      <c r="F19828"/>
    </row>
    <row r="19829" spans="6:6" x14ac:dyDescent="0.25">
      <c r="F19829"/>
    </row>
    <row r="19830" spans="6:6" x14ac:dyDescent="0.25">
      <c r="F19830"/>
    </row>
    <row r="19831" spans="6:6" x14ac:dyDescent="0.25">
      <c r="F19831"/>
    </row>
    <row r="19832" spans="6:6" x14ac:dyDescent="0.25">
      <c r="F19832"/>
    </row>
    <row r="19833" spans="6:6" x14ac:dyDescent="0.25">
      <c r="F19833"/>
    </row>
    <row r="19834" spans="6:6" x14ac:dyDescent="0.25">
      <c r="F19834"/>
    </row>
    <row r="19835" spans="6:6" x14ac:dyDescent="0.25">
      <c r="F19835"/>
    </row>
    <row r="19836" spans="6:6" x14ac:dyDescent="0.25">
      <c r="F19836"/>
    </row>
    <row r="19837" spans="6:6" x14ac:dyDescent="0.25">
      <c r="F19837"/>
    </row>
    <row r="19838" spans="6:6" x14ac:dyDescent="0.25">
      <c r="F19838"/>
    </row>
    <row r="19839" spans="6:6" x14ac:dyDescent="0.25">
      <c r="F19839"/>
    </row>
    <row r="19840" spans="6:6" x14ac:dyDescent="0.25">
      <c r="F19840"/>
    </row>
    <row r="19841" spans="6:6" x14ac:dyDescent="0.25">
      <c r="F19841"/>
    </row>
    <row r="19842" spans="6:6" x14ac:dyDescent="0.25">
      <c r="F19842"/>
    </row>
    <row r="19843" spans="6:6" x14ac:dyDescent="0.25">
      <c r="F19843"/>
    </row>
    <row r="19844" spans="6:6" x14ac:dyDescent="0.25">
      <c r="F19844"/>
    </row>
    <row r="19845" spans="6:6" x14ac:dyDescent="0.25">
      <c r="F19845"/>
    </row>
    <row r="19846" spans="6:6" x14ac:dyDescent="0.25">
      <c r="F19846"/>
    </row>
    <row r="19847" spans="6:6" x14ac:dyDescent="0.25">
      <c r="F19847"/>
    </row>
    <row r="19848" spans="6:6" x14ac:dyDescent="0.25">
      <c r="F19848"/>
    </row>
    <row r="19849" spans="6:6" x14ac:dyDescent="0.25">
      <c r="F19849"/>
    </row>
    <row r="19850" spans="6:6" x14ac:dyDescent="0.25">
      <c r="F19850"/>
    </row>
    <row r="19851" spans="6:6" x14ac:dyDescent="0.25">
      <c r="F19851"/>
    </row>
    <row r="19852" spans="6:6" x14ac:dyDescent="0.25">
      <c r="F19852"/>
    </row>
    <row r="19853" spans="6:6" x14ac:dyDescent="0.25">
      <c r="F19853"/>
    </row>
    <row r="19854" spans="6:6" x14ac:dyDescent="0.25">
      <c r="F19854"/>
    </row>
    <row r="19855" spans="6:6" x14ac:dyDescent="0.25">
      <c r="F19855"/>
    </row>
    <row r="19856" spans="6:6" x14ac:dyDescent="0.25">
      <c r="F19856"/>
    </row>
    <row r="19857" spans="6:6" x14ac:dyDescent="0.25">
      <c r="F19857"/>
    </row>
    <row r="19858" spans="6:6" x14ac:dyDescent="0.25">
      <c r="F19858"/>
    </row>
    <row r="19859" spans="6:6" x14ac:dyDescent="0.25">
      <c r="F19859"/>
    </row>
    <row r="19860" spans="6:6" x14ac:dyDescent="0.25">
      <c r="F19860"/>
    </row>
    <row r="19861" spans="6:6" x14ac:dyDescent="0.25">
      <c r="F19861"/>
    </row>
    <row r="19862" spans="6:6" x14ac:dyDescent="0.25">
      <c r="F19862"/>
    </row>
    <row r="19863" spans="6:6" x14ac:dyDescent="0.25">
      <c r="F19863"/>
    </row>
    <row r="19864" spans="6:6" x14ac:dyDescent="0.25">
      <c r="F19864"/>
    </row>
    <row r="19865" spans="6:6" x14ac:dyDescent="0.25">
      <c r="F19865"/>
    </row>
    <row r="19866" spans="6:6" x14ac:dyDescent="0.25">
      <c r="F19866"/>
    </row>
    <row r="19867" spans="6:6" x14ac:dyDescent="0.25">
      <c r="F19867"/>
    </row>
    <row r="19868" spans="6:6" x14ac:dyDescent="0.25">
      <c r="F19868"/>
    </row>
    <row r="19869" spans="6:6" x14ac:dyDescent="0.25">
      <c r="F19869"/>
    </row>
    <row r="19870" spans="6:6" x14ac:dyDescent="0.25">
      <c r="F19870"/>
    </row>
    <row r="19871" spans="6:6" x14ac:dyDescent="0.25">
      <c r="F19871"/>
    </row>
    <row r="19872" spans="6:6" x14ac:dyDescent="0.25">
      <c r="F19872"/>
    </row>
    <row r="19873" spans="6:6" x14ac:dyDescent="0.25">
      <c r="F19873"/>
    </row>
    <row r="19874" spans="6:6" x14ac:dyDescent="0.25">
      <c r="F19874"/>
    </row>
    <row r="19875" spans="6:6" x14ac:dyDescent="0.25">
      <c r="F19875"/>
    </row>
    <row r="19876" spans="6:6" x14ac:dyDescent="0.25">
      <c r="F19876"/>
    </row>
    <row r="19877" spans="6:6" x14ac:dyDescent="0.25">
      <c r="F19877"/>
    </row>
    <row r="19878" spans="6:6" x14ac:dyDescent="0.25">
      <c r="F19878"/>
    </row>
    <row r="19879" spans="6:6" x14ac:dyDescent="0.25">
      <c r="F19879"/>
    </row>
    <row r="19880" spans="6:6" x14ac:dyDescent="0.25">
      <c r="F19880"/>
    </row>
    <row r="19881" spans="6:6" x14ac:dyDescent="0.25">
      <c r="F19881"/>
    </row>
    <row r="19882" spans="6:6" x14ac:dyDescent="0.25">
      <c r="F19882"/>
    </row>
    <row r="19883" spans="6:6" x14ac:dyDescent="0.25">
      <c r="F19883"/>
    </row>
    <row r="19884" spans="6:6" x14ac:dyDescent="0.25">
      <c r="F19884"/>
    </row>
    <row r="19885" spans="6:6" x14ac:dyDescent="0.25">
      <c r="F19885"/>
    </row>
    <row r="19886" spans="6:6" x14ac:dyDescent="0.25">
      <c r="F19886"/>
    </row>
    <row r="19887" spans="6:6" x14ac:dyDescent="0.25">
      <c r="F19887"/>
    </row>
    <row r="19888" spans="6:6" x14ac:dyDescent="0.25">
      <c r="F19888"/>
    </row>
    <row r="19889" spans="6:6" x14ac:dyDescent="0.25">
      <c r="F19889"/>
    </row>
    <row r="19890" spans="6:6" x14ac:dyDescent="0.25">
      <c r="F19890"/>
    </row>
    <row r="19891" spans="6:6" x14ac:dyDescent="0.25">
      <c r="F19891"/>
    </row>
    <row r="19892" spans="6:6" x14ac:dyDescent="0.25">
      <c r="F19892"/>
    </row>
    <row r="19893" spans="6:6" x14ac:dyDescent="0.25">
      <c r="F19893"/>
    </row>
    <row r="19894" spans="6:6" x14ac:dyDescent="0.25">
      <c r="F19894"/>
    </row>
    <row r="19895" spans="6:6" x14ac:dyDescent="0.25">
      <c r="F19895"/>
    </row>
    <row r="19896" spans="6:6" x14ac:dyDescent="0.25">
      <c r="F19896"/>
    </row>
    <row r="19897" spans="6:6" x14ac:dyDescent="0.25">
      <c r="F19897"/>
    </row>
    <row r="19898" spans="6:6" x14ac:dyDescent="0.25">
      <c r="F19898"/>
    </row>
    <row r="19899" spans="6:6" x14ac:dyDescent="0.25">
      <c r="F19899"/>
    </row>
    <row r="19900" spans="6:6" x14ac:dyDescent="0.25">
      <c r="F19900"/>
    </row>
    <row r="19901" spans="6:6" x14ac:dyDescent="0.25">
      <c r="F19901"/>
    </row>
    <row r="19902" spans="6:6" x14ac:dyDescent="0.25">
      <c r="F19902"/>
    </row>
    <row r="19903" spans="6:6" x14ac:dyDescent="0.25">
      <c r="F19903"/>
    </row>
    <row r="19904" spans="6:6" x14ac:dyDescent="0.25">
      <c r="F19904"/>
    </row>
    <row r="19905" spans="6:6" x14ac:dyDescent="0.25">
      <c r="F19905"/>
    </row>
    <row r="19906" spans="6:6" x14ac:dyDescent="0.25">
      <c r="F19906"/>
    </row>
    <row r="19907" spans="6:6" x14ac:dyDescent="0.25">
      <c r="F19907"/>
    </row>
    <row r="19908" spans="6:6" x14ac:dyDescent="0.25">
      <c r="F19908"/>
    </row>
    <row r="19909" spans="6:6" x14ac:dyDescent="0.25">
      <c r="F19909"/>
    </row>
    <row r="19910" spans="6:6" x14ac:dyDescent="0.25">
      <c r="F19910"/>
    </row>
    <row r="19911" spans="6:6" x14ac:dyDescent="0.25">
      <c r="F19911"/>
    </row>
    <row r="19912" spans="6:6" x14ac:dyDescent="0.25">
      <c r="F19912"/>
    </row>
    <row r="19913" spans="6:6" x14ac:dyDescent="0.25">
      <c r="F19913"/>
    </row>
    <row r="19914" spans="6:6" x14ac:dyDescent="0.25">
      <c r="F19914"/>
    </row>
    <row r="19915" spans="6:6" x14ac:dyDescent="0.25">
      <c r="F19915"/>
    </row>
    <row r="19916" spans="6:6" x14ac:dyDescent="0.25">
      <c r="F19916"/>
    </row>
    <row r="19917" spans="6:6" x14ac:dyDescent="0.25">
      <c r="F19917"/>
    </row>
    <row r="19918" spans="6:6" x14ac:dyDescent="0.25">
      <c r="F19918"/>
    </row>
    <row r="19919" spans="6:6" x14ac:dyDescent="0.25">
      <c r="F19919"/>
    </row>
    <row r="19920" spans="6:6" x14ac:dyDescent="0.25">
      <c r="F19920"/>
    </row>
    <row r="19921" spans="6:6" x14ac:dyDescent="0.25">
      <c r="F19921"/>
    </row>
    <row r="19922" spans="6:6" x14ac:dyDescent="0.25">
      <c r="F19922"/>
    </row>
    <row r="19923" spans="6:6" x14ac:dyDescent="0.25">
      <c r="F19923"/>
    </row>
    <row r="19924" spans="6:6" x14ac:dyDescent="0.25">
      <c r="F19924"/>
    </row>
    <row r="19925" spans="6:6" x14ac:dyDescent="0.25">
      <c r="F19925"/>
    </row>
    <row r="19926" spans="6:6" x14ac:dyDescent="0.25">
      <c r="F19926"/>
    </row>
    <row r="19927" spans="6:6" x14ac:dyDescent="0.25">
      <c r="F19927"/>
    </row>
    <row r="19928" spans="6:6" x14ac:dyDescent="0.25">
      <c r="F19928"/>
    </row>
    <row r="19929" spans="6:6" x14ac:dyDescent="0.25">
      <c r="F19929"/>
    </row>
    <row r="19930" spans="6:6" x14ac:dyDescent="0.25">
      <c r="F19930"/>
    </row>
    <row r="19931" spans="6:6" x14ac:dyDescent="0.25">
      <c r="F19931"/>
    </row>
    <row r="19932" spans="6:6" x14ac:dyDescent="0.25">
      <c r="F19932"/>
    </row>
    <row r="19933" spans="6:6" x14ac:dyDescent="0.25">
      <c r="F19933"/>
    </row>
    <row r="19934" spans="6:6" x14ac:dyDescent="0.25">
      <c r="F19934"/>
    </row>
    <row r="19935" spans="6:6" x14ac:dyDescent="0.25">
      <c r="F19935"/>
    </row>
    <row r="19936" spans="6:6" x14ac:dyDescent="0.25">
      <c r="F19936"/>
    </row>
    <row r="19937" spans="6:6" x14ac:dyDescent="0.25">
      <c r="F19937"/>
    </row>
    <row r="19938" spans="6:6" x14ac:dyDescent="0.25">
      <c r="F19938"/>
    </row>
    <row r="19939" spans="6:6" x14ac:dyDescent="0.25">
      <c r="F19939"/>
    </row>
    <row r="19940" spans="6:6" x14ac:dyDescent="0.25">
      <c r="F19940"/>
    </row>
    <row r="19941" spans="6:6" x14ac:dyDescent="0.25">
      <c r="F19941"/>
    </row>
    <row r="19942" spans="6:6" x14ac:dyDescent="0.25">
      <c r="F19942"/>
    </row>
    <row r="19943" spans="6:6" x14ac:dyDescent="0.25">
      <c r="F19943"/>
    </row>
    <row r="19944" spans="6:6" x14ac:dyDescent="0.25">
      <c r="F19944"/>
    </row>
    <row r="19945" spans="6:6" x14ac:dyDescent="0.25">
      <c r="F19945"/>
    </row>
    <row r="19946" spans="6:6" x14ac:dyDescent="0.25">
      <c r="F19946"/>
    </row>
    <row r="19947" spans="6:6" x14ac:dyDescent="0.25">
      <c r="F19947"/>
    </row>
    <row r="19948" spans="6:6" x14ac:dyDescent="0.25">
      <c r="F19948"/>
    </row>
    <row r="19949" spans="6:6" x14ac:dyDescent="0.25">
      <c r="F19949"/>
    </row>
    <row r="19950" spans="6:6" x14ac:dyDescent="0.25">
      <c r="F19950"/>
    </row>
    <row r="19951" spans="6:6" x14ac:dyDescent="0.25">
      <c r="F19951"/>
    </row>
    <row r="19952" spans="6:6" x14ac:dyDescent="0.25">
      <c r="F19952"/>
    </row>
    <row r="19953" spans="6:6" x14ac:dyDescent="0.25">
      <c r="F19953"/>
    </row>
    <row r="19954" spans="6:6" x14ac:dyDescent="0.25">
      <c r="F19954"/>
    </row>
    <row r="19955" spans="6:6" x14ac:dyDescent="0.25">
      <c r="F19955"/>
    </row>
    <row r="19956" spans="6:6" x14ac:dyDescent="0.25">
      <c r="F19956"/>
    </row>
    <row r="19957" spans="6:6" x14ac:dyDescent="0.25">
      <c r="F19957"/>
    </row>
    <row r="19958" spans="6:6" x14ac:dyDescent="0.25">
      <c r="F19958"/>
    </row>
    <row r="19959" spans="6:6" x14ac:dyDescent="0.25">
      <c r="F19959"/>
    </row>
    <row r="19960" spans="6:6" x14ac:dyDescent="0.25">
      <c r="F19960"/>
    </row>
    <row r="19961" spans="6:6" x14ac:dyDescent="0.25">
      <c r="F19961"/>
    </row>
    <row r="19962" spans="6:6" x14ac:dyDescent="0.25">
      <c r="F19962"/>
    </row>
    <row r="19963" spans="6:6" x14ac:dyDescent="0.25">
      <c r="F19963"/>
    </row>
    <row r="19964" spans="6:6" x14ac:dyDescent="0.25">
      <c r="F19964"/>
    </row>
    <row r="19965" spans="6:6" x14ac:dyDescent="0.25">
      <c r="F19965"/>
    </row>
    <row r="19966" spans="6:6" x14ac:dyDescent="0.25">
      <c r="F19966"/>
    </row>
    <row r="19967" spans="6:6" x14ac:dyDescent="0.25">
      <c r="F19967"/>
    </row>
    <row r="19968" spans="6:6" x14ac:dyDescent="0.25">
      <c r="F19968"/>
    </row>
    <row r="19969" spans="6:6" x14ac:dyDescent="0.25">
      <c r="F19969"/>
    </row>
    <row r="19970" spans="6:6" x14ac:dyDescent="0.25">
      <c r="F19970"/>
    </row>
    <row r="19971" spans="6:6" x14ac:dyDescent="0.25">
      <c r="F19971"/>
    </row>
    <row r="19972" spans="6:6" x14ac:dyDescent="0.25">
      <c r="F19972"/>
    </row>
    <row r="19973" spans="6:6" x14ac:dyDescent="0.25">
      <c r="F19973"/>
    </row>
    <row r="19974" spans="6:6" x14ac:dyDescent="0.25">
      <c r="F19974"/>
    </row>
    <row r="19975" spans="6:6" x14ac:dyDescent="0.25">
      <c r="F19975"/>
    </row>
    <row r="19976" spans="6:6" x14ac:dyDescent="0.25">
      <c r="F19976"/>
    </row>
    <row r="19977" spans="6:6" x14ac:dyDescent="0.25">
      <c r="F19977"/>
    </row>
    <row r="19978" spans="6:6" x14ac:dyDescent="0.25">
      <c r="F19978"/>
    </row>
    <row r="19979" spans="6:6" x14ac:dyDescent="0.25">
      <c r="F19979"/>
    </row>
    <row r="19980" spans="6:6" x14ac:dyDescent="0.25">
      <c r="F19980"/>
    </row>
    <row r="19981" spans="6:6" x14ac:dyDescent="0.25">
      <c r="F19981"/>
    </row>
    <row r="19982" spans="6:6" x14ac:dyDescent="0.25">
      <c r="F19982"/>
    </row>
    <row r="19983" spans="6:6" x14ac:dyDescent="0.25">
      <c r="F19983"/>
    </row>
    <row r="19984" spans="6:6" x14ac:dyDescent="0.25">
      <c r="F19984"/>
    </row>
    <row r="19985" spans="6:6" x14ac:dyDescent="0.25">
      <c r="F19985"/>
    </row>
    <row r="19986" spans="6:6" x14ac:dyDescent="0.25">
      <c r="F19986"/>
    </row>
    <row r="19987" spans="6:6" x14ac:dyDescent="0.25">
      <c r="F19987"/>
    </row>
    <row r="19988" spans="6:6" x14ac:dyDescent="0.25">
      <c r="F19988"/>
    </row>
    <row r="19989" spans="6:6" x14ac:dyDescent="0.25">
      <c r="F19989"/>
    </row>
    <row r="19990" spans="6:6" x14ac:dyDescent="0.25">
      <c r="F19990"/>
    </row>
    <row r="19991" spans="6:6" x14ac:dyDescent="0.25">
      <c r="F19991"/>
    </row>
    <row r="19992" spans="6:6" x14ac:dyDescent="0.25">
      <c r="F19992"/>
    </row>
    <row r="19993" spans="6:6" x14ac:dyDescent="0.25">
      <c r="F19993"/>
    </row>
    <row r="19994" spans="6:6" x14ac:dyDescent="0.25">
      <c r="F19994"/>
    </row>
    <row r="19995" spans="6:6" x14ac:dyDescent="0.25">
      <c r="F19995"/>
    </row>
    <row r="19996" spans="6:6" x14ac:dyDescent="0.25">
      <c r="F19996"/>
    </row>
    <row r="19997" spans="6:6" x14ac:dyDescent="0.25">
      <c r="F19997"/>
    </row>
    <row r="19998" spans="6:6" x14ac:dyDescent="0.25">
      <c r="F19998"/>
    </row>
    <row r="19999" spans="6:6" x14ac:dyDescent="0.25">
      <c r="F19999"/>
    </row>
    <row r="20000" spans="6:6" x14ac:dyDescent="0.25">
      <c r="F20000"/>
    </row>
    <row r="20001" spans="6:6" x14ac:dyDescent="0.25">
      <c r="F20001"/>
    </row>
    <row r="20002" spans="6:6" x14ac:dyDescent="0.25">
      <c r="F20002"/>
    </row>
    <row r="20003" spans="6:6" x14ac:dyDescent="0.25">
      <c r="F20003"/>
    </row>
    <row r="20004" spans="6:6" x14ac:dyDescent="0.25">
      <c r="F20004"/>
    </row>
    <row r="20005" spans="6:6" x14ac:dyDescent="0.25">
      <c r="F20005"/>
    </row>
    <row r="20006" spans="6:6" x14ac:dyDescent="0.25">
      <c r="F20006"/>
    </row>
    <row r="20007" spans="6:6" x14ac:dyDescent="0.25">
      <c r="F20007"/>
    </row>
    <row r="20008" spans="6:6" x14ac:dyDescent="0.25">
      <c r="F20008"/>
    </row>
    <row r="20009" spans="6:6" x14ac:dyDescent="0.25">
      <c r="F20009"/>
    </row>
    <row r="20010" spans="6:6" x14ac:dyDescent="0.25">
      <c r="F20010"/>
    </row>
    <row r="20011" spans="6:6" x14ac:dyDescent="0.25">
      <c r="F20011"/>
    </row>
    <row r="20012" spans="6:6" x14ac:dyDescent="0.25">
      <c r="F20012"/>
    </row>
    <row r="20013" spans="6:6" x14ac:dyDescent="0.25">
      <c r="F20013"/>
    </row>
    <row r="20014" spans="6:6" x14ac:dyDescent="0.25">
      <c r="F20014"/>
    </row>
    <row r="20015" spans="6:6" x14ac:dyDescent="0.25">
      <c r="F20015"/>
    </row>
    <row r="20016" spans="6:6" x14ac:dyDescent="0.25">
      <c r="F20016"/>
    </row>
    <row r="20017" spans="6:6" x14ac:dyDescent="0.25">
      <c r="F20017"/>
    </row>
    <row r="20018" spans="6:6" x14ac:dyDescent="0.25">
      <c r="F20018"/>
    </row>
    <row r="20019" spans="6:6" x14ac:dyDescent="0.25">
      <c r="F20019"/>
    </row>
    <row r="20020" spans="6:6" x14ac:dyDescent="0.25">
      <c r="F20020"/>
    </row>
    <row r="20021" spans="6:6" x14ac:dyDescent="0.25">
      <c r="F20021"/>
    </row>
    <row r="20022" spans="6:6" x14ac:dyDescent="0.25">
      <c r="F20022"/>
    </row>
    <row r="20023" spans="6:6" x14ac:dyDescent="0.25">
      <c r="F20023"/>
    </row>
    <row r="20024" spans="6:6" x14ac:dyDescent="0.25">
      <c r="F20024"/>
    </row>
    <row r="20025" spans="6:6" x14ac:dyDescent="0.25">
      <c r="F20025"/>
    </row>
    <row r="20026" spans="6:6" x14ac:dyDescent="0.25">
      <c r="F20026"/>
    </row>
    <row r="20027" spans="6:6" x14ac:dyDescent="0.25">
      <c r="F20027"/>
    </row>
    <row r="20028" spans="6:6" x14ac:dyDescent="0.25">
      <c r="F20028"/>
    </row>
    <row r="20029" spans="6:6" x14ac:dyDescent="0.25">
      <c r="F20029"/>
    </row>
    <row r="20030" spans="6:6" x14ac:dyDescent="0.25">
      <c r="F20030"/>
    </row>
    <row r="20031" spans="6:6" x14ac:dyDescent="0.25">
      <c r="F20031"/>
    </row>
    <row r="20032" spans="6:6" x14ac:dyDescent="0.25">
      <c r="F20032"/>
    </row>
    <row r="20033" spans="6:6" x14ac:dyDescent="0.25">
      <c r="F20033"/>
    </row>
    <row r="20034" spans="6:6" x14ac:dyDescent="0.25">
      <c r="F20034"/>
    </row>
    <row r="20035" spans="6:6" x14ac:dyDescent="0.25">
      <c r="F20035"/>
    </row>
    <row r="20036" spans="6:6" x14ac:dyDescent="0.25">
      <c r="F20036"/>
    </row>
    <row r="20037" spans="6:6" x14ac:dyDescent="0.25">
      <c r="F20037"/>
    </row>
    <row r="20038" spans="6:6" x14ac:dyDescent="0.25">
      <c r="F20038"/>
    </row>
    <row r="20039" spans="6:6" x14ac:dyDescent="0.25">
      <c r="F20039"/>
    </row>
    <row r="20040" spans="6:6" x14ac:dyDescent="0.25">
      <c r="F20040"/>
    </row>
    <row r="20041" spans="6:6" x14ac:dyDescent="0.25">
      <c r="F20041"/>
    </row>
    <row r="20042" spans="6:6" x14ac:dyDescent="0.25">
      <c r="F20042"/>
    </row>
    <row r="20043" spans="6:6" x14ac:dyDescent="0.25">
      <c r="F20043"/>
    </row>
    <row r="20044" spans="6:6" x14ac:dyDescent="0.25">
      <c r="F20044"/>
    </row>
    <row r="20045" spans="6:6" x14ac:dyDescent="0.25">
      <c r="F20045"/>
    </row>
    <row r="20046" spans="6:6" x14ac:dyDescent="0.25">
      <c r="F20046"/>
    </row>
    <row r="20047" spans="6:6" x14ac:dyDescent="0.25">
      <c r="F20047"/>
    </row>
    <row r="20048" spans="6:6" x14ac:dyDescent="0.25">
      <c r="F20048"/>
    </row>
    <row r="20049" spans="6:6" x14ac:dyDescent="0.25">
      <c r="F20049"/>
    </row>
    <row r="20050" spans="6:6" x14ac:dyDescent="0.25">
      <c r="F20050"/>
    </row>
    <row r="20051" spans="6:6" x14ac:dyDescent="0.25">
      <c r="F20051"/>
    </row>
    <row r="20052" spans="6:6" x14ac:dyDescent="0.25">
      <c r="F20052"/>
    </row>
    <row r="20053" spans="6:6" x14ac:dyDescent="0.25">
      <c r="F20053"/>
    </row>
    <row r="20054" spans="6:6" x14ac:dyDescent="0.25">
      <c r="F20054"/>
    </row>
    <row r="20055" spans="6:6" x14ac:dyDescent="0.25">
      <c r="F20055"/>
    </row>
    <row r="20056" spans="6:6" x14ac:dyDescent="0.25">
      <c r="F20056"/>
    </row>
    <row r="20057" spans="6:6" x14ac:dyDescent="0.25">
      <c r="F20057"/>
    </row>
    <row r="20058" spans="6:6" x14ac:dyDescent="0.25">
      <c r="F20058"/>
    </row>
    <row r="20059" spans="6:6" x14ac:dyDescent="0.25">
      <c r="F20059"/>
    </row>
    <row r="20060" spans="6:6" x14ac:dyDescent="0.25">
      <c r="F20060"/>
    </row>
    <row r="20061" spans="6:6" x14ac:dyDescent="0.25">
      <c r="F20061"/>
    </row>
    <row r="20062" spans="6:6" x14ac:dyDescent="0.25">
      <c r="F20062"/>
    </row>
    <row r="20063" spans="6:6" x14ac:dyDescent="0.25">
      <c r="F20063"/>
    </row>
    <row r="20064" spans="6:6" x14ac:dyDescent="0.25">
      <c r="F20064"/>
    </row>
    <row r="20065" spans="6:6" x14ac:dyDescent="0.25">
      <c r="F20065"/>
    </row>
    <row r="20066" spans="6:6" x14ac:dyDescent="0.25">
      <c r="F20066"/>
    </row>
    <row r="20067" spans="6:6" x14ac:dyDescent="0.25">
      <c r="F20067"/>
    </row>
    <row r="20068" spans="6:6" x14ac:dyDescent="0.25">
      <c r="F20068"/>
    </row>
    <row r="20069" spans="6:6" x14ac:dyDescent="0.25">
      <c r="F20069"/>
    </row>
    <row r="20070" spans="6:6" x14ac:dyDescent="0.25">
      <c r="F20070"/>
    </row>
    <row r="20071" spans="6:6" x14ac:dyDescent="0.25">
      <c r="F20071"/>
    </row>
    <row r="20072" spans="6:6" x14ac:dyDescent="0.25">
      <c r="F20072"/>
    </row>
    <row r="20073" spans="6:6" x14ac:dyDescent="0.25">
      <c r="F20073"/>
    </row>
    <row r="20074" spans="6:6" x14ac:dyDescent="0.25">
      <c r="F20074"/>
    </row>
    <row r="20075" spans="6:6" x14ac:dyDescent="0.25">
      <c r="F20075"/>
    </row>
    <row r="20076" spans="6:6" x14ac:dyDescent="0.25">
      <c r="F20076"/>
    </row>
    <row r="20077" spans="6:6" x14ac:dyDescent="0.25">
      <c r="F20077"/>
    </row>
    <row r="20078" spans="6:6" x14ac:dyDescent="0.25">
      <c r="F20078"/>
    </row>
    <row r="20079" spans="6:6" x14ac:dyDescent="0.25">
      <c r="F20079"/>
    </row>
    <row r="20080" spans="6:6" x14ac:dyDescent="0.25">
      <c r="F20080"/>
    </row>
    <row r="20081" spans="6:6" x14ac:dyDescent="0.25">
      <c r="F20081"/>
    </row>
    <row r="20082" spans="6:6" x14ac:dyDescent="0.25">
      <c r="F20082"/>
    </row>
    <row r="20083" spans="6:6" x14ac:dyDescent="0.25">
      <c r="F20083"/>
    </row>
    <row r="20084" spans="6:6" x14ac:dyDescent="0.25">
      <c r="F20084"/>
    </row>
    <row r="20085" spans="6:6" x14ac:dyDescent="0.25">
      <c r="F20085"/>
    </row>
    <row r="20086" spans="6:6" x14ac:dyDescent="0.25">
      <c r="F20086"/>
    </row>
    <row r="20087" spans="6:6" x14ac:dyDescent="0.25">
      <c r="F20087"/>
    </row>
    <row r="20088" spans="6:6" x14ac:dyDescent="0.25">
      <c r="F20088"/>
    </row>
    <row r="20089" spans="6:6" x14ac:dyDescent="0.25">
      <c r="F20089"/>
    </row>
    <row r="20090" spans="6:6" x14ac:dyDescent="0.25">
      <c r="F20090"/>
    </row>
    <row r="20091" spans="6:6" x14ac:dyDescent="0.25">
      <c r="F20091"/>
    </row>
    <row r="20092" spans="6:6" x14ac:dyDescent="0.25">
      <c r="F20092"/>
    </row>
    <row r="20093" spans="6:6" x14ac:dyDescent="0.25">
      <c r="F20093"/>
    </row>
    <row r="20094" spans="6:6" x14ac:dyDescent="0.25">
      <c r="F20094"/>
    </row>
    <row r="20095" spans="6:6" x14ac:dyDescent="0.25">
      <c r="F20095"/>
    </row>
    <row r="20096" spans="6:6" x14ac:dyDescent="0.25">
      <c r="F20096"/>
    </row>
    <row r="20097" spans="6:6" x14ac:dyDescent="0.25">
      <c r="F20097"/>
    </row>
    <row r="20098" spans="6:6" x14ac:dyDescent="0.25">
      <c r="F20098"/>
    </row>
    <row r="20099" spans="6:6" x14ac:dyDescent="0.25">
      <c r="F20099"/>
    </row>
    <row r="20100" spans="6:6" x14ac:dyDescent="0.25">
      <c r="F20100"/>
    </row>
    <row r="20101" spans="6:6" x14ac:dyDescent="0.25">
      <c r="F20101"/>
    </row>
    <row r="20102" spans="6:6" x14ac:dyDescent="0.25">
      <c r="F20102"/>
    </row>
    <row r="20103" spans="6:6" x14ac:dyDescent="0.25">
      <c r="F20103"/>
    </row>
    <row r="20104" spans="6:6" x14ac:dyDescent="0.25">
      <c r="F20104"/>
    </row>
    <row r="20105" spans="6:6" x14ac:dyDescent="0.25">
      <c r="F20105"/>
    </row>
    <row r="20106" spans="6:6" x14ac:dyDescent="0.25">
      <c r="F20106"/>
    </row>
    <row r="20107" spans="6:6" x14ac:dyDescent="0.25">
      <c r="F20107"/>
    </row>
    <row r="20108" spans="6:6" x14ac:dyDescent="0.25">
      <c r="F20108"/>
    </row>
    <row r="20109" spans="6:6" x14ac:dyDescent="0.25">
      <c r="F20109"/>
    </row>
    <row r="20110" spans="6:6" x14ac:dyDescent="0.25">
      <c r="F20110"/>
    </row>
    <row r="20111" spans="6:6" x14ac:dyDescent="0.25">
      <c r="F20111"/>
    </row>
    <row r="20112" spans="6:6" x14ac:dyDescent="0.25">
      <c r="F20112"/>
    </row>
    <row r="20113" spans="6:6" x14ac:dyDescent="0.25">
      <c r="F20113"/>
    </row>
    <row r="20114" spans="6:6" x14ac:dyDescent="0.25">
      <c r="F20114"/>
    </row>
    <row r="20115" spans="6:6" x14ac:dyDescent="0.25">
      <c r="F20115"/>
    </row>
    <row r="20116" spans="6:6" x14ac:dyDescent="0.25">
      <c r="F20116"/>
    </row>
    <row r="20117" spans="6:6" x14ac:dyDescent="0.25">
      <c r="F20117"/>
    </row>
    <row r="20118" spans="6:6" x14ac:dyDescent="0.25">
      <c r="F20118"/>
    </row>
    <row r="20119" spans="6:6" x14ac:dyDescent="0.25">
      <c r="F20119"/>
    </row>
    <row r="20120" spans="6:6" x14ac:dyDescent="0.25">
      <c r="F20120"/>
    </row>
    <row r="20121" spans="6:6" x14ac:dyDescent="0.25">
      <c r="F20121"/>
    </row>
    <row r="20122" spans="6:6" x14ac:dyDescent="0.25">
      <c r="F20122"/>
    </row>
    <row r="20123" spans="6:6" x14ac:dyDescent="0.25">
      <c r="F20123"/>
    </row>
    <row r="20124" spans="6:6" x14ac:dyDescent="0.25">
      <c r="F20124"/>
    </row>
    <row r="20125" spans="6:6" x14ac:dyDescent="0.25">
      <c r="F20125"/>
    </row>
    <row r="20126" spans="6:6" x14ac:dyDescent="0.25">
      <c r="F20126"/>
    </row>
    <row r="20127" spans="6:6" x14ac:dyDescent="0.25">
      <c r="F20127"/>
    </row>
    <row r="20128" spans="6:6" x14ac:dyDescent="0.25">
      <c r="F20128"/>
    </row>
    <row r="20129" spans="6:6" x14ac:dyDescent="0.25">
      <c r="F20129"/>
    </row>
    <row r="20130" spans="6:6" x14ac:dyDescent="0.25">
      <c r="F20130"/>
    </row>
    <row r="20131" spans="6:6" x14ac:dyDescent="0.25">
      <c r="F20131"/>
    </row>
    <row r="20132" spans="6:6" x14ac:dyDescent="0.25">
      <c r="F20132"/>
    </row>
    <row r="20133" spans="6:6" x14ac:dyDescent="0.25">
      <c r="F20133"/>
    </row>
    <row r="20134" spans="6:6" x14ac:dyDescent="0.25">
      <c r="F20134"/>
    </row>
    <row r="20135" spans="6:6" x14ac:dyDescent="0.25">
      <c r="F20135"/>
    </row>
    <row r="20136" spans="6:6" x14ac:dyDescent="0.25">
      <c r="F20136"/>
    </row>
    <row r="20137" spans="6:6" x14ac:dyDescent="0.25">
      <c r="F20137"/>
    </row>
    <row r="20138" spans="6:6" x14ac:dyDescent="0.25">
      <c r="F20138"/>
    </row>
    <row r="20139" spans="6:6" x14ac:dyDescent="0.25">
      <c r="F20139"/>
    </row>
    <row r="20140" spans="6:6" x14ac:dyDescent="0.25">
      <c r="F20140"/>
    </row>
    <row r="20141" spans="6:6" x14ac:dyDescent="0.25">
      <c r="F20141"/>
    </row>
    <row r="20142" spans="6:6" x14ac:dyDescent="0.25">
      <c r="F20142"/>
    </row>
    <row r="20143" spans="6:6" x14ac:dyDescent="0.25">
      <c r="F20143"/>
    </row>
    <row r="20144" spans="6:6" x14ac:dyDescent="0.25">
      <c r="F20144"/>
    </row>
    <row r="20145" spans="6:6" x14ac:dyDescent="0.25">
      <c r="F20145"/>
    </row>
    <row r="20146" spans="6:6" x14ac:dyDescent="0.25">
      <c r="F20146"/>
    </row>
    <row r="20147" spans="6:6" x14ac:dyDescent="0.25">
      <c r="F20147"/>
    </row>
    <row r="20148" spans="6:6" x14ac:dyDescent="0.25">
      <c r="F20148"/>
    </row>
    <row r="20149" spans="6:6" x14ac:dyDescent="0.25">
      <c r="F20149"/>
    </row>
    <row r="20150" spans="6:6" x14ac:dyDescent="0.25">
      <c r="F20150"/>
    </row>
    <row r="20151" spans="6:6" x14ac:dyDescent="0.25">
      <c r="F20151"/>
    </row>
    <row r="20152" spans="6:6" x14ac:dyDescent="0.25">
      <c r="F20152"/>
    </row>
    <row r="20153" spans="6:6" x14ac:dyDescent="0.25">
      <c r="F20153"/>
    </row>
    <row r="20154" spans="6:6" x14ac:dyDescent="0.25">
      <c r="F20154"/>
    </row>
    <row r="20155" spans="6:6" x14ac:dyDescent="0.25">
      <c r="F20155"/>
    </row>
    <row r="20156" spans="6:6" x14ac:dyDescent="0.25">
      <c r="F20156"/>
    </row>
    <row r="20157" spans="6:6" x14ac:dyDescent="0.25">
      <c r="F20157"/>
    </row>
    <row r="20158" spans="6:6" x14ac:dyDescent="0.25">
      <c r="F20158"/>
    </row>
    <row r="20159" spans="6:6" x14ac:dyDescent="0.25">
      <c r="F20159"/>
    </row>
    <row r="20160" spans="6:6" x14ac:dyDescent="0.25">
      <c r="F20160"/>
    </row>
    <row r="20161" spans="6:6" x14ac:dyDescent="0.25">
      <c r="F20161"/>
    </row>
    <row r="20162" spans="6:6" x14ac:dyDescent="0.25">
      <c r="F20162"/>
    </row>
    <row r="20163" spans="6:6" x14ac:dyDescent="0.25">
      <c r="F20163"/>
    </row>
    <row r="20164" spans="6:6" x14ac:dyDescent="0.25">
      <c r="F20164"/>
    </row>
    <row r="20165" spans="6:6" x14ac:dyDescent="0.25">
      <c r="F20165"/>
    </row>
    <row r="20166" spans="6:6" x14ac:dyDescent="0.25">
      <c r="F20166"/>
    </row>
    <row r="20167" spans="6:6" x14ac:dyDescent="0.25">
      <c r="F20167"/>
    </row>
    <row r="20168" spans="6:6" x14ac:dyDescent="0.25">
      <c r="F20168"/>
    </row>
    <row r="20169" spans="6:6" x14ac:dyDescent="0.25">
      <c r="F20169"/>
    </row>
    <row r="20170" spans="6:6" x14ac:dyDescent="0.25">
      <c r="F20170"/>
    </row>
    <row r="20171" spans="6:6" x14ac:dyDescent="0.25">
      <c r="F20171"/>
    </row>
    <row r="20172" spans="6:6" x14ac:dyDescent="0.25">
      <c r="F20172"/>
    </row>
    <row r="20173" spans="6:6" x14ac:dyDescent="0.25">
      <c r="F20173"/>
    </row>
    <row r="20174" spans="6:6" x14ac:dyDescent="0.25">
      <c r="F20174"/>
    </row>
    <row r="20175" spans="6:6" x14ac:dyDescent="0.25">
      <c r="F20175"/>
    </row>
    <row r="20176" spans="6:6" x14ac:dyDescent="0.25">
      <c r="F20176"/>
    </row>
    <row r="20177" spans="6:6" x14ac:dyDescent="0.25">
      <c r="F20177"/>
    </row>
    <row r="20178" spans="6:6" x14ac:dyDescent="0.25">
      <c r="F20178"/>
    </row>
    <row r="20179" spans="6:6" x14ac:dyDescent="0.25">
      <c r="F20179"/>
    </row>
    <row r="20180" spans="6:6" x14ac:dyDescent="0.25">
      <c r="F20180"/>
    </row>
    <row r="20181" spans="6:6" x14ac:dyDescent="0.25">
      <c r="F20181"/>
    </row>
    <row r="20182" spans="6:6" x14ac:dyDescent="0.25">
      <c r="F20182"/>
    </row>
    <row r="20183" spans="6:6" x14ac:dyDescent="0.25">
      <c r="F20183"/>
    </row>
    <row r="20184" spans="6:6" x14ac:dyDescent="0.25">
      <c r="F20184"/>
    </row>
    <row r="20185" spans="6:6" x14ac:dyDescent="0.25">
      <c r="F20185"/>
    </row>
    <row r="20186" spans="6:6" x14ac:dyDescent="0.25">
      <c r="F20186"/>
    </row>
    <row r="20187" spans="6:6" x14ac:dyDescent="0.25">
      <c r="F20187"/>
    </row>
    <row r="20188" spans="6:6" x14ac:dyDescent="0.25">
      <c r="F20188"/>
    </row>
    <row r="20189" spans="6:6" x14ac:dyDescent="0.25">
      <c r="F20189"/>
    </row>
    <row r="20190" spans="6:6" x14ac:dyDescent="0.25">
      <c r="F20190"/>
    </row>
    <row r="20191" spans="6:6" x14ac:dyDescent="0.25">
      <c r="F20191"/>
    </row>
    <row r="20192" spans="6:6" x14ac:dyDescent="0.25">
      <c r="F20192"/>
    </row>
    <row r="20193" spans="6:6" x14ac:dyDescent="0.25">
      <c r="F20193"/>
    </row>
    <row r="20194" spans="6:6" x14ac:dyDescent="0.25">
      <c r="F20194"/>
    </row>
    <row r="20195" spans="6:6" x14ac:dyDescent="0.25">
      <c r="F20195"/>
    </row>
    <row r="20196" spans="6:6" x14ac:dyDescent="0.25">
      <c r="F20196"/>
    </row>
    <row r="20197" spans="6:6" x14ac:dyDescent="0.25">
      <c r="F20197"/>
    </row>
    <row r="20198" spans="6:6" x14ac:dyDescent="0.25">
      <c r="F20198"/>
    </row>
    <row r="20199" spans="6:6" x14ac:dyDescent="0.25">
      <c r="F20199"/>
    </row>
    <row r="20200" spans="6:6" x14ac:dyDescent="0.25">
      <c r="F20200"/>
    </row>
    <row r="20201" spans="6:6" x14ac:dyDescent="0.25">
      <c r="F20201"/>
    </row>
    <row r="20202" spans="6:6" x14ac:dyDescent="0.25">
      <c r="F20202"/>
    </row>
    <row r="20203" spans="6:6" x14ac:dyDescent="0.25">
      <c r="F20203"/>
    </row>
    <row r="20204" spans="6:6" x14ac:dyDescent="0.25">
      <c r="F20204"/>
    </row>
    <row r="20205" spans="6:6" x14ac:dyDescent="0.25">
      <c r="F20205"/>
    </row>
    <row r="20206" spans="6:6" x14ac:dyDescent="0.25">
      <c r="F20206"/>
    </row>
    <row r="20207" spans="6:6" x14ac:dyDescent="0.25">
      <c r="F20207"/>
    </row>
    <row r="20208" spans="6:6" x14ac:dyDescent="0.25">
      <c r="F20208"/>
    </row>
    <row r="20209" spans="6:6" x14ac:dyDescent="0.25">
      <c r="F20209"/>
    </row>
    <row r="20210" spans="6:6" x14ac:dyDescent="0.25">
      <c r="F20210"/>
    </row>
    <row r="20211" spans="6:6" x14ac:dyDescent="0.25">
      <c r="F20211"/>
    </row>
    <row r="20212" spans="6:6" x14ac:dyDescent="0.25">
      <c r="F20212"/>
    </row>
    <row r="20213" spans="6:6" x14ac:dyDescent="0.25">
      <c r="F20213"/>
    </row>
    <row r="20214" spans="6:6" x14ac:dyDescent="0.25">
      <c r="F20214"/>
    </row>
    <row r="20215" spans="6:6" x14ac:dyDescent="0.25">
      <c r="F20215"/>
    </row>
    <row r="20216" spans="6:6" x14ac:dyDescent="0.25">
      <c r="F20216"/>
    </row>
    <row r="20217" spans="6:6" x14ac:dyDescent="0.25">
      <c r="F20217"/>
    </row>
    <row r="20218" spans="6:6" x14ac:dyDescent="0.25">
      <c r="F20218"/>
    </row>
    <row r="20219" spans="6:6" x14ac:dyDescent="0.25">
      <c r="F20219"/>
    </row>
    <row r="20220" spans="6:6" x14ac:dyDescent="0.25">
      <c r="F20220"/>
    </row>
    <row r="20221" spans="6:6" x14ac:dyDescent="0.25">
      <c r="F20221"/>
    </row>
    <row r="20222" spans="6:6" x14ac:dyDescent="0.25">
      <c r="F20222"/>
    </row>
    <row r="20223" spans="6:6" x14ac:dyDescent="0.25">
      <c r="F20223"/>
    </row>
    <row r="20224" spans="6:6" x14ac:dyDescent="0.25">
      <c r="F20224"/>
    </row>
    <row r="20225" spans="6:6" x14ac:dyDescent="0.25">
      <c r="F20225"/>
    </row>
    <row r="20226" spans="6:6" x14ac:dyDescent="0.25">
      <c r="F20226"/>
    </row>
    <row r="20227" spans="6:6" x14ac:dyDescent="0.25">
      <c r="F20227"/>
    </row>
    <row r="20228" spans="6:6" x14ac:dyDescent="0.25">
      <c r="F20228"/>
    </row>
    <row r="20229" spans="6:6" x14ac:dyDescent="0.25">
      <c r="F20229"/>
    </row>
    <row r="20230" spans="6:6" x14ac:dyDescent="0.25">
      <c r="F20230"/>
    </row>
    <row r="20231" spans="6:6" x14ac:dyDescent="0.25">
      <c r="F20231"/>
    </row>
    <row r="20232" spans="6:6" x14ac:dyDescent="0.25">
      <c r="F20232"/>
    </row>
    <row r="20233" spans="6:6" x14ac:dyDescent="0.25">
      <c r="F20233"/>
    </row>
    <row r="20234" spans="6:6" x14ac:dyDescent="0.25">
      <c r="F20234"/>
    </row>
    <row r="20235" spans="6:6" x14ac:dyDescent="0.25">
      <c r="F20235"/>
    </row>
    <row r="20236" spans="6:6" x14ac:dyDescent="0.25">
      <c r="F20236"/>
    </row>
    <row r="20237" spans="6:6" x14ac:dyDescent="0.25">
      <c r="F20237"/>
    </row>
    <row r="20238" spans="6:6" x14ac:dyDescent="0.25">
      <c r="F20238"/>
    </row>
    <row r="20239" spans="6:6" x14ac:dyDescent="0.25">
      <c r="F20239"/>
    </row>
    <row r="20240" spans="6:6" x14ac:dyDescent="0.25">
      <c r="F20240"/>
    </row>
    <row r="20241" spans="6:6" x14ac:dyDescent="0.25">
      <c r="F20241"/>
    </row>
    <row r="20242" spans="6:6" x14ac:dyDescent="0.25">
      <c r="F20242"/>
    </row>
    <row r="20243" spans="6:6" x14ac:dyDescent="0.25">
      <c r="F20243"/>
    </row>
    <row r="20244" spans="6:6" x14ac:dyDescent="0.25">
      <c r="F20244"/>
    </row>
    <row r="20245" spans="6:6" x14ac:dyDescent="0.25">
      <c r="F20245"/>
    </row>
    <row r="20246" spans="6:6" x14ac:dyDescent="0.25">
      <c r="F20246"/>
    </row>
    <row r="20247" spans="6:6" x14ac:dyDescent="0.25">
      <c r="F20247"/>
    </row>
    <row r="20248" spans="6:6" x14ac:dyDescent="0.25">
      <c r="F20248"/>
    </row>
    <row r="20249" spans="6:6" x14ac:dyDescent="0.25">
      <c r="F20249"/>
    </row>
    <row r="20250" spans="6:6" x14ac:dyDescent="0.25">
      <c r="F20250"/>
    </row>
    <row r="20251" spans="6:6" x14ac:dyDescent="0.25">
      <c r="F20251"/>
    </row>
    <row r="20252" spans="6:6" x14ac:dyDescent="0.25">
      <c r="F20252"/>
    </row>
    <row r="20253" spans="6:6" x14ac:dyDescent="0.25">
      <c r="F20253"/>
    </row>
    <row r="20254" spans="6:6" x14ac:dyDescent="0.25">
      <c r="F20254"/>
    </row>
    <row r="20255" spans="6:6" x14ac:dyDescent="0.25">
      <c r="F20255"/>
    </row>
    <row r="20256" spans="6:6" x14ac:dyDescent="0.25">
      <c r="F20256"/>
    </row>
    <row r="20257" spans="6:6" x14ac:dyDescent="0.25">
      <c r="F20257"/>
    </row>
    <row r="20258" spans="6:6" x14ac:dyDescent="0.25">
      <c r="F20258"/>
    </row>
    <row r="20259" spans="6:6" x14ac:dyDescent="0.25">
      <c r="F20259"/>
    </row>
    <row r="20260" spans="6:6" x14ac:dyDescent="0.25">
      <c r="F20260"/>
    </row>
    <row r="20261" spans="6:6" x14ac:dyDescent="0.25">
      <c r="F20261"/>
    </row>
    <row r="20262" spans="6:6" x14ac:dyDescent="0.25">
      <c r="F20262"/>
    </row>
    <row r="20263" spans="6:6" x14ac:dyDescent="0.25">
      <c r="F20263"/>
    </row>
    <row r="20264" spans="6:6" x14ac:dyDescent="0.25">
      <c r="F20264"/>
    </row>
    <row r="20265" spans="6:6" x14ac:dyDescent="0.25">
      <c r="F20265"/>
    </row>
    <row r="20266" spans="6:6" x14ac:dyDescent="0.25">
      <c r="F20266"/>
    </row>
    <row r="20267" spans="6:6" x14ac:dyDescent="0.25">
      <c r="F20267"/>
    </row>
    <row r="20268" spans="6:6" x14ac:dyDescent="0.25">
      <c r="F20268"/>
    </row>
    <row r="20269" spans="6:6" x14ac:dyDescent="0.25">
      <c r="F20269"/>
    </row>
    <row r="20270" spans="6:6" x14ac:dyDescent="0.25">
      <c r="F20270"/>
    </row>
    <row r="20271" spans="6:6" x14ac:dyDescent="0.25">
      <c r="F20271"/>
    </row>
    <row r="20272" spans="6:6" x14ac:dyDescent="0.25">
      <c r="F20272"/>
    </row>
    <row r="20273" spans="6:6" x14ac:dyDescent="0.25">
      <c r="F20273"/>
    </row>
    <row r="20274" spans="6:6" x14ac:dyDescent="0.25">
      <c r="F20274"/>
    </row>
    <row r="20275" spans="6:6" x14ac:dyDescent="0.25">
      <c r="F20275"/>
    </row>
    <row r="20276" spans="6:6" x14ac:dyDescent="0.25">
      <c r="F20276"/>
    </row>
    <row r="20277" spans="6:6" x14ac:dyDescent="0.25">
      <c r="F20277"/>
    </row>
    <row r="20278" spans="6:6" x14ac:dyDescent="0.25">
      <c r="F20278"/>
    </row>
    <row r="20279" spans="6:6" x14ac:dyDescent="0.25">
      <c r="F20279"/>
    </row>
    <row r="20280" spans="6:6" x14ac:dyDescent="0.25">
      <c r="F20280"/>
    </row>
    <row r="20281" spans="6:6" x14ac:dyDescent="0.25">
      <c r="F20281"/>
    </row>
    <row r="20282" spans="6:6" x14ac:dyDescent="0.25">
      <c r="F20282"/>
    </row>
    <row r="20283" spans="6:6" x14ac:dyDescent="0.25">
      <c r="F20283"/>
    </row>
    <row r="20284" spans="6:6" x14ac:dyDescent="0.25">
      <c r="F20284"/>
    </row>
    <row r="20285" spans="6:6" x14ac:dyDescent="0.25">
      <c r="F20285"/>
    </row>
    <row r="20286" spans="6:6" x14ac:dyDescent="0.25">
      <c r="F20286"/>
    </row>
    <row r="20287" spans="6:6" x14ac:dyDescent="0.25">
      <c r="F20287"/>
    </row>
    <row r="20288" spans="6:6" x14ac:dyDescent="0.25">
      <c r="F20288"/>
    </row>
    <row r="20289" spans="6:6" x14ac:dyDescent="0.25">
      <c r="F20289"/>
    </row>
    <row r="20290" spans="6:6" x14ac:dyDescent="0.25">
      <c r="F20290"/>
    </row>
    <row r="20291" spans="6:6" x14ac:dyDescent="0.25">
      <c r="F20291"/>
    </row>
    <row r="20292" spans="6:6" x14ac:dyDescent="0.25">
      <c r="F20292"/>
    </row>
    <row r="20293" spans="6:6" x14ac:dyDescent="0.25">
      <c r="F20293"/>
    </row>
    <row r="20294" spans="6:6" x14ac:dyDescent="0.25">
      <c r="F20294"/>
    </row>
    <row r="20295" spans="6:6" x14ac:dyDescent="0.25">
      <c r="F20295"/>
    </row>
    <row r="20296" spans="6:6" x14ac:dyDescent="0.25">
      <c r="F20296"/>
    </row>
    <row r="20297" spans="6:6" x14ac:dyDescent="0.25">
      <c r="F20297"/>
    </row>
    <row r="20298" spans="6:6" x14ac:dyDescent="0.25">
      <c r="F20298"/>
    </row>
    <row r="20299" spans="6:6" x14ac:dyDescent="0.25">
      <c r="F20299"/>
    </row>
    <row r="20300" spans="6:6" x14ac:dyDescent="0.25">
      <c r="F20300"/>
    </row>
    <row r="20301" spans="6:6" x14ac:dyDescent="0.25">
      <c r="F20301"/>
    </row>
    <row r="20302" spans="6:6" x14ac:dyDescent="0.25">
      <c r="F20302"/>
    </row>
    <row r="20303" spans="6:6" x14ac:dyDescent="0.25">
      <c r="F20303"/>
    </row>
    <row r="20304" spans="6:6" x14ac:dyDescent="0.25">
      <c r="F20304"/>
    </row>
    <row r="20305" spans="6:6" x14ac:dyDescent="0.25">
      <c r="F20305"/>
    </row>
    <row r="20306" spans="6:6" x14ac:dyDescent="0.25">
      <c r="F20306"/>
    </row>
    <row r="20307" spans="6:6" x14ac:dyDescent="0.25">
      <c r="F20307"/>
    </row>
    <row r="20308" spans="6:6" x14ac:dyDescent="0.25">
      <c r="F20308"/>
    </row>
    <row r="20309" spans="6:6" x14ac:dyDescent="0.25">
      <c r="F20309"/>
    </row>
    <row r="20310" spans="6:6" x14ac:dyDescent="0.25">
      <c r="F20310"/>
    </row>
    <row r="20311" spans="6:6" x14ac:dyDescent="0.25">
      <c r="F20311"/>
    </row>
    <row r="20312" spans="6:6" x14ac:dyDescent="0.25">
      <c r="F20312"/>
    </row>
    <row r="20313" spans="6:6" x14ac:dyDescent="0.25">
      <c r="F20313"/>
    </row>
    <row r="20314" spans="6:6" x14ac:dyDescent="0.25">
      <c r="F20314"/>
    </row>
    <row r="20315" spans="6:6" x14ac:dyDescent="0.25">
      <c r="F20315"/>
    </row>
    <row r="20316" spans="6:6" x14ac:dyDescent="0.25">
      <c r="F20316"/>
    </row>
    <row r="20317" spans="6:6" x14ac:dyDescent="0.25">
      <c r="F20317"/>
    </row>
    <row r="20318" spans="6:6" x14ac:dyDescent="0.25">
      <c r="F20318"/>
    </row>
    <row r="20319" spans="6:6" x14ac:dyDescent="0.25">
      <c r="F20319"/>
    </row>
    <row r="20320" spans="6:6" x14ac:dyDescent="0.25">
      <c r="F20320"/>
    </row>
    <row r="20321" spans="6:6" x14ac:dyDescent="0.25">
      <c r="F20321"/>
    </row>
    <row r="20322" spans="6:6" x14ac:dyDescent="0.25">
      <c r="F20322"/>
    </row>
    <row r="20323" spans="6:6" x14ac:dyDescent="0.25">
      <c r="F20323"/>
    </row>
    <row r="20324" spans="6:6" x14ac:dyDescent="0.25">
      <c r="F20324"/>
    </row>
    <row r="20325" spans="6:6" x14ac:dyDescent="0.25">
      <c r="F20325"/>
    </row>
    <row r="20326" spans="6:6" x14ac:dyDescent="0.25">
      <c r="F20326"/>
    </row>
    <row r="20327" spans="6:6" x14ac:dyDescent="0.25">
      <c r="F20327"/>
    </row>
    <row r="20328" spans="6:6" x14ac:dyDescent="0.25">
      <c r="F20328"/>
    </row>
    <row r="20329" spans="6:6" x14ac:dyDescent="0.25">
      <c r="F20329"/>
    </row>
    <row r="20330" spans="6:6" x14ac:dyDescent="0.25">
      <c r="F20330"/>
    </row>
    <row r="20331" spans="6:6" x14ac:dyDescent="0.25">
      <c r="F20331"/>
    </row>
    <row r="20332" spans="6:6" x14ac:dyDescent="0.25">
      <c r="F20332"/>
    </row>
    <row r="20333" spans="6:6" x14ac:dyDescent="0.25">
      <c r="F20333"/>
    </row>
    <row r="20334" spans="6:6" x14ac:dyDescent="0.25">
      <c r="F20334"/>
    </row>
    <row r="20335" spans="6:6" x14ac:dyDescent="0.25">
      <c r="F20335"/>
    </row>
    <row r="20336" spans="6:6" x14ac:dyDescent="0.25">
      <c r="F20336"/>
    </row>
    <row r="20337" spans="6:6" x14ac:dyDescent="0.25">
      <c r="F20337"/>
    </row>
    <row r="20338" spans="6:6" x14ac:dyDescent="0.25">
      <c r="F20338"/>
    </row>
    <row r="20339" spans="6:6" x14ac:dyDescent="0.25">
      <c r="F20339"/>
    </row>
    <row r="20340" spans="6:6" x14ac:dyDescent="0.25">
      <c r="F20340"/>
    </row>
    <row r="20341" spans="6:6" x14ac:dyDescent="0.25">
      <c r="F20341"/>
    </row>
    <row r="20342" spans="6:6" x14ac:dyDescent="0.25">
      <c r="F20342"/>
    </row>
    <row r="20343" spans="6:6" x14ac:dyDescent="0.25">
      <c r="F20343"/>
    </row>
    <row r="20344" spans="6:6" x14ac:dyDescent="0.25">
      <c r="F20344"/>
    </row>
    <row r="20345" spans="6:6" x14ac:dyDescent="0.25">
      <c r="F20345"/>
    </row>
    <row r="20346" spans="6:6" x14ac:dyDescent="0.25">
      <c r="F20346"/>
    </row>
    <row r="20347" spans="6:6" x14ac:dyDescent="0.25">
      <c r="F20347"/>
    </row>
    <row r="20348" spans="6:6" x14ac:dyDescent="0.25">
      <c r="F20348"/>
    </row>
    <row r="20349" spans="6:6" x14ac:dyDescent="0.25">
      <c r="F20349"/>
    </row>
    <row r="20350" spans="6:6" x14ac:dyDescent="0.25">
      <c r="F20350"/>
    </row>
    <row r="20351" spans="6:6" x14ac:dyDescent="0.25">
      <c r="F20351"/>
    </row>
    <row r="20352" spans="6:6" x14ac:dyDescent="0.25">
      <c r="F20352"/>
    </row>
    <row r="20353" spans="6:6" x14ac:dyDescent="0.25">
      <c r="F20353"/>
    </row>
    <row r="20354" spans="6:6" x14ac:dyDescent="0.25">
      <c r="F20354"/>
    </row>
    <row r="20355" spans="6:6" x14ac:dyDescent="0.25">
      <c r="F20355"/>
    </row>
    <row r="20356" spans="6:6" x14ac:dyDescent="0.25">
      <c r="F20356"/>
    </row>
    <row r="20357" spans="6:6" x14ac:dyDescent="0.25">
      <c r="F20357"/>
    </row>
    <row r="20358" spans="6:6" x14ac:dyDescent="0.25">
      <c r="F20358"/>
    </row>
    <row r="20359" spans="6:6" x14ac:dyDescent="0.25">
      <c r="F20359"/>
    </row>
    <row r="20360" spans="6:6" x14ac:dyDescent="0.25">
      <c r="F20360"/>
    </row>
    <row r="20361" spans="6:6" x14ac:dyDescent="0.25">
      <c r="F20361"/>
    </row>
    <row r="20362" spans="6:6" x14ac:dyDescent="0.25">
      <c r="F20362"/>
    </row>
    <row r="20363" spans="6:6" x14ac:dyDescent="0.25">
      <c r="F20363"/>
    </row>
    <row r="20364" spans="6:6" x14ac:dyDescent="0.25">
      <c r="F20364"/>
    </row>
    <row r="20365" spans="6:6" x14ac:dyDescent="0.25">
      <c r="F20365"/>
    </row>
    <row r="20366" spans="6:6" x14ac:dyDescent="0.25">
      <c r="F20366"/>
    </row>
    <row r="20367" spans="6:6" x14ac:dyDescent="0.25">
      <c r="F20367"/>
    </row>
    <row r="20368" spans="6:6" x14ac:dyDescent="0.25">
      <c r="F20368"/>
    </row>
    <row r="20369" spans="6:6" x14ac:dyDescent="0.25">
      <c r="F20369"/>
    </row>
    <row r="20370" spans="6:6" x14ac:dyDescent="0.25">
      <c r="F20370"/>
    </row>
    <row r="20371" spans="6:6" x14ac:dyDescent="0.25">
      <c r="F20371"/>
    </row>
    <row r="20372" spans="6:6" x14ac:dyDescent="0.25">
      <c r="F20372"/>
    </row>
    <row r="20373" spans="6:6" x14ac:dyDescent="0.25">
      <c r="F20373"/>
    </row>
    <row r="20374" spans="6:6" x14ac:dyDescent="0.25">
      <c r="F20374"/>
    </row>
    <row r="20375" spans="6:6" x14ac:dyDescent="0.25">
      <c r="F20375"/>
    </row>
    <row r="20376" spans="6:6" x14ac:dyDescent="0.25">
      <c r="F20376"/>
    </row>
    <row r="20377" spans="6:6" x14ac:dyDescent="0.25">
      <c r="F20377"/>
    </row>
    <row r="20378" spans="6:6" x14ac:dyDescent="0.25">
      <c r="F20378"/>
    </row>
    <row r="20379" spans="6:6" x14ac:dyDescent="0.25">
      <c r="F20379"/>
    </row>
    <row r="20380" spans="6:6" x14ac:dyDescent="0.25">
      <c r="F20380"/>
    </row>
    <row r="20381" spans="6:6" x14ac:dyDescent="0.25">
      <c r="F20381"/>
    </row>
    <row r="20382" spans="6:6" x14ac:dyDescent="0.25">
      <c r="F20382"/>
    </row>
    <row r="20383" spans="6:6" x14ac:dyDescent="0.25">
      <c r="F20383"/>
    </row>
    <row r="20384" spans="6:6" x14ac:dyDescent="0.25">
      <c r="F20384"/>
    </row>
    <row r="20385" spans="6:6" x14ac:dyDescent="0.25">
      <c r="F20385"/>
    </row>
    <row r="20386" spans="6:6" x14ac:dyDescent="0.25">
      <c r="F20386"/>
    </row>
    <row r="20387" spans="6:6" x14ac:dyDescent="0.25">
      <c r="F20387"/>
    </row>
    <row r="20388" spans="6:6" x14ac:dyDescent="0.25">
      <c r="F20388"/>
    </row>
    <row r="20389" spans="6:6" x14ac:dyDescent="0.25">
      <c r="F20389"/>
    </row>
    <row r="20390" spans="6:6" x14ac:dyDescent="0.25">
      <c r="F20390"/>
    </row>
    <row r="20391" spans="6:6" x14ac:dyDescent="0.25">
      <c r="F20391"/>
    </row>
    <row r="20392" spans="6:6" x14ac:dyDescent="0.25">
      <c r="F20392"/>
    </row>
    <row r="20393" spans="6:6" x14ac:dyDescent="0.25">
      <c r="F20393"/>
    </row>
    <row r="20394" spans="6:6" x14ac:dyDescent="0.25">
      <c r="F20394"/>
    </row>
    <row r="20395" spans="6:6" x14ac:dyDescent="0.25">
      <c r="F20395"/>
    </row>
    <row r="20396" spans="6:6" x14ac:dyDescent="0.25">
      <c r="F20396"/>
    </row>
    <row r="20397" spans="6:6" x14ac:dyDescent="0.25">
      <c r="F20397"/>
    </row>
    <row r="20398" spans="6:6" x14ac:dyDescent="0.25">
      <c r="F20398"/>
    </row>
    <row r="20399" spans="6:6" x14ac:dyDescent="0.25">
      <c r="F20399"/>
    </row>
    <row r="20400" spans="6:6" x14ac:dyDescent="0.25">
      <c r="F20400"/>
    </row>
    <row r="20401" spans="6:6" x14ac:dyDescent="0.25">
      <c r="F20401"/>
    </row>
    <row r="20402" spans="6:6" x14ac:dyDescent="0.25">
      <c r="F20402"/>
    </row>
    <row r="20403" spans="6:6" x14ac:dyDescent="0.25">
      <c r="F20403"/>
    </row>
    <row r="20404" spans="6:6" x14ac:dyDescent="0.25">
      <c r="F20404"/>
    </row>
    <row r="20405" spans="6:6" x14ac:dyDescent="0.25">
      <c r="F20405"/>
    </row>
    <row r="20406" spans="6:6" x14ac:dyDescent="0.25">
      <c r="F20406"/>
    </row>
    <row r="20407" spans="6:6" x14ac:dyDescent="0.25">
      <c r="F20407"/>
    </row>
    <row r="20408" spans="6:6" x14ac:dyDescent="0.25">
      <c r="F20408"/>
    </row>
    <row r="20409" spans="6:6" x14ac:dyDescent="0.25">
      <c r="F20409"/>
    </row>
    <row r="20410" spans="6:6" x14ac:dyDescent="0.25">
      <c r="F20410"/>
    </row>
    <row r="20411" spans="6:6" x14ac:dyDescent="0.25">
      <c r="F20411"/>
    </row>
    <row r="20412" spans="6:6" x14ac:dyDescent="0.25">
      <c r="F20412"/>
    </row>
    <row r="20413" spans="6:6" x14ac:dyDescent="0.25">
      <c r="F20413"/>
    </row>
    <row r="20414" spans="6:6" x14ac:dyDescent="0.25">
      <c r="F20414"/>
    </row>
    <row r="20415" spans="6:6" x14ac:dyDescent="0.25">
      <c r="F20415"/>
    </row>
    <row r="20416" spans="6:6" x14ac:dyDescent="0.25">
      <c r="F20416"/>
    </row>
    <row r="20417" spans="6:6" x14ac:dyDescent="0.25">
      <c r="F20417"/>
    </row>
    <row r="20418" spans="6:6" x14ac:dyDescent="0.25">
      <c r="F20418"/>
    </row>
    <row r="20419" spans="6:6" x14ac:dyDescent="0.25">
      <c r="F20419"/>
    </row>
    <row r="20420" spans="6:6" x14ac:dyDescent="0.25">
      <c r="F20420"/>
    </row>
    <row r="20421" spans="6:6" x14ac:dyDescent="0.25">
      <c r="F20421"/>
    </row>
    <row r="20422" spans="6:6" x14ac:dyDescent="0.25">
      <c r="F20422"/>
    </row>
    <row r="20423" spans="6:6" x14ac:dyDescent="0.25">
      <c r="F20423"/>
    </row>
    <row r="20424" spans="6:6" x14ac:dyDescent="0.25">
      <c r="F20424"/>
    </row>
    <row r="20425" spans="6:6" x14ac:dyDescent="0.25">
      <c r="F20425"/>
    </row>
    <row r="20426" spans="6:6" x14ac:dyDescent="0.25">
      <c r="F20426"/>
    </row>
    <row r="20427" spans="6:6" x14ac:dyDescent="0.25">
      <c r="F20427"/>
    </row>
    <row r="20428" spans="6:6" x14ac:dyDescent="0.25">
      <c r="F20428"/>
    </row>
    <row r="20429" spans="6:6" x14ac:dyDescent="0.25">
      <c r="F20429"/>
    </row>
    <row r="20430" spans="6:6" x14ac:dyDescent="0.25">
      <c r="F20430"/>
    </row>
    <row r="20431" spans="6:6" x14ac:dyDescent="0.25">
      <c r="F20431"/>
    </row>
    <row r="20432" spans="6:6" x14ac:dyDescent="0.25">
      <c r="F20432"/>
    </row>
    <row r="20433" spans="6:6" x14ac:dyDescent="0.25">
      <c r="F20433"/>
    </row>
    <row r="20434" spans="6:6" x14ac:dyDescent="0.25">
      <c r="F20434"/>
    </row>
    <row r="20435" spans="6:6" x14ac:dyDescent="0.25">
      <c r="F20435"/>
    </row>
    <row r="20436" spans="6:6" x14ac:dyDescent="0.25">
      <c r="F20436"/>
    </row>
    <row r="20437" spans="6:6" x14ac:dyDescent="0.25">
      <c r="F20437"/>
    </row>
    <row r="20438" spans="6:6" x14ac:dyDescent="0.25">
      <c r="F20438"/>
    </row>
    <row r="20439" spans="6:6" x14ac:dyDescent="0.25">
      <c r="F20439"/>
    </row>
    <row r="20440" spans="6:6" x14ac:dyDescent="0.25">
      <c r="F20440"/>
    </row>
    <row r="20441" spans="6:6" x14ac:dyDescent="0.25">
      <c r="F20441"/>
    </row>
    <row r="20442" spans="6:6" x14ac:dyDescent="0.25">
      <c r="F20442"/>
    </row>
    <row r="20443" spans="6:6" x14ac:dyDescent="0.25">
      <c r="F20443"/>
    </row>
    <row r="20444" spans="6:6" x14ac:dyDescent="0.25">
      <c r="F20444"/>
    </row>
    <row r="20445" spans="6:6" x14ac:dyDescent="0.25">
      <c r="F20445"/>
    </row>
    <row r="20446" spans="6:6" x14ac:dyDescent="0.25">
      <c r="F20446"/>
    </row>
    <row r="20447" spans="6:6" x14ac:dyDescent="0.25">
      <c r="F20447"/>
    </row>
    <row r="20448" spans="6:6" x14ac:dyDescent="0.25">
      <c r="F20448"/>
    </row>
    <row r="20449" spans="6:6" x14ac:dyDescent="0.25">
      <c r="F20449"/>
    </row>
    <row r="20450" spans="6:6" x14ac:dyDescent="0.25">
      <c r="F20450"/>
    </row>
    <row r="20451" spans="6:6" x14ac:dyDescent="0.25">
      <c r="F20451"/>
    </row>
    <row r="20452" spans="6:6" x14ac:dyDescent="0.25">
      <c r="F20452"/>
    </row>
    <row r="20453" spans="6:6" x14ac:dyDescent="0.25">
      <c r="F20453"/>
    </row>
    <row r="20454" spans="6:6" x14ac:dyDescent="0.25">
      <c r="F20454"/>
    </row>
    <row r="20455" spans="6:6" x14ac:dyDescent="0.25">
      <c r="F20455"/>
    </row>
    <row r="20456" spans="6:6" x14ac:dyDescent="0.25">
      <c r="F20456"/>
    </row>
    <row r="20457" spans="6:6" x14ac:dyDescent="0.25">
      <c r="F20457"/>
    </row>
    <row r="20458" spans="6:6" x14ac:dyDescent="0.25">
      <c r="F20458"/>
    </row>
    <row r="20459" spans="6:6" x14ac:dyDescent="0.25">
      <c r="F20459"/>
    </row>
    <row r="20460" spans="6:6" x14ac:dyDescent="0.25">
      <c r="F20460"/>
    </row>
    <row r="20461" spans="6:6" x14ac:dyDescent="0.25">
      <c r="F20461"/>
    </row>
    <row r="20462" spans="6:6" x14ac:dyDescent="0.25">
      <c r="F20462"/>
    </row>
    <row r="20463" spans="6:6" x14ac:dyDescent="0.25">
      <c r="F20463"/>
    </row>
    <row r="20464" spans="6:6" x14ac:dyDescent="0.25">
      <c r="F20464"/>
    </row>
    <row r="20465" spans="6:6" x14ac:dyDescent="0.25">
      <c r="F20465"/>
    </row>
    <row r="20466" spans="6:6" x14ac:dyDescent="0.25">
      <c r="F20466"/>
    </row>
    <row r="20467" spans="6:6" x14ac:dyDescent="0.25">
      <c r="F20467"/>
    </row>
    <row r="20468" spans="6:6" x14ac:dyDescent="0.25">
      <c r="F20468"/>
    </row>
    <row r="20469" spans="6:6" x14ac:dyDescent="0.25">
      <c r="F20469"/>
    </row>
    <row r="20470" spans="6:6" x14ac:dyDescent="0.25">
      <c r="F20470"/>
    </row>
    <row r="20471" spans="6:6" x14ac:dyDescent="0.25">
      <c r="F20471"/>
    </row>
    <row r="20472" spans="6:6" x14ac:dyDescent="0.25">
      <c r="F20472"/>
    </row>
    <row r="20473" spans="6:6" x14ac:dyDescent="0.25">
      <c r="F20473"/>
    </row>
    <row r="20474" spans="6:6" x14ac:dyDescent="0.25">
      <c r="F20474"/>
    </row>
    <row r="20475" spans="6:6" x14ac:dyDescent="0.25">
      <c r="F20475"/>
    </row>
    <row r="20476" spans="6:6" x14ac:dyDescent="0.25">
      <c r="F20476"/>
    </row>
    <row r="20477" spans="6:6" x14ac:dyDescent="0.25">
      <c r="F20477"/>
    </row>
    <row r="20478" spans="6:6" x14ac:dyDescent="0.25">
      <c r="F20478"/>
    </row>
    <row r="20479" spans="6:6" x14ac:dyDescent="0.25">
      <c r="F20479"/>
    </row>
    <row r="20480" spans="6:6" x14ac:dyDescent="0.25">
      <c r="F20480"/>
    </row>
    <row r="20481" spans="6:6" x14ac:dyDescent="0.25">
      <c r="F20481"/>
    </row>
    <row r="20482" spans="6:6" x14ac:dyDescent="0.25">
      <c r="F20482"/>
    </row>
    <row r="20483" spans="6:6" x14ac:dyDescent="0.25">
      <c r="F20483"/>
    </row>
    <row r="20484" spans="6:6" x14ac:dyDescent="0.25">
      <c r="F20484"/>
    </row>
    <row r="20485" spans="6:6" x14ac:dyDescent="0.25">
      <c r="F20485"/>
    </row>
    <row r="20486" spans="6:6" x14ac:dyDescent="0.25">
      <c r="F20486"/>
    </row>
    <row r="20487" spans="6:6" x14ac:dyDescent="0.25">
      <c r="F20487"/>
    </row>
    <row r="20488" spans="6:6" x14ac:dyDescent="0.25">
      <c r="F20488"/>
    </row>
    <row r="20489" spans="6:6" x14ac:dyDescent="0.25">
      <c r="F20489"/>
    </row>
    <row r="20490" spans="6:6" x14ac:dyDescent="0.25">
      <c r="F20490"/>
    </row>
    <row r="20491" spans="6:6" x14ac:dyDescent="0.25">
      <c r="F20491"/>
    </row>
    <row r="20492" spans="6:6" x14ac:dyDescent="0.25">
      <c r="F20492"/>
    </row>
    <row r="20493" spans="6:6" x14ac:dyDescent="0.25">
      <c r="F20493"/>
    </row>
    <row r="20494" spans="6:6" x14ac:dyDescent="0.25">
      <c r="F20494"/>
    </row>
    <row r="20495" spans="6:6" x14ac:dyDescent="0.25">
      <c r="F20495"/>
    </row>
    <row r="20496" spans="6:6" x14ac:dyDescent="0.25">
      <c r="F20496"/>
    </row>
    <row r="20497" spans="6:6" x14ac:dyDescent="0.25">
      <c r="F20497"/>
    </row>
    <row r="20498" spans="6:6" x14ac:dyDescent="0.25">
      <c r="F20498"/>
    </row>
    <row r="20499" spans="6:6" x14ac:dyDescent="0.25">
      <c r="F20499"/>
    </row>
    <row r="20500" spans="6:6" x14ac:dyDescent="0.25">
      <c r="F20500"/>
    </row>
    <row r="20501" spans="6:6" x14ac:dyDescent="0.25">
      <c r="F20501"/>
    </row>
    <row r="20502" spans="6:6" x14ac:dyDescent="0.25">
      <c r="F20502"/>
    </row>
    <row r="20503" spans="6:6" x14ac:dyDescent="0.25">
      <c r="F20503"/>
    </row>
    <row r="20504" spans="6:6" x14ac:dyDescent="0.25">
      <c r="F20504"/>
    </row>
    <row r="20505" spans="6:6" x14ac:dyDescent="0.25">
      <c r="F20505"/>
    </row>
    <row r="20506" spans="6:6" x14ac:dyDescent="0.25">
      <c r="F20506"/>
    </row>
    <row r="20507" spans="6:6" x14ac:dyDescent="0.25">
      <c r="F20507"/>
    </row>
    <row r="20508" spans="6:6" x14ac:dyDescent="0.25">
      <c r="F20508"/>
    </row>
    <row r="20509" spans="6:6" x14ac:dyDescent="0.25">
      <c r="F20509"/>
    </row>
    <row r="20510" spans="6:6" x14ac:dyDescent="0.25">
      <c r="F20510"/>
    </row>
    <row r="20511" spans="6:6" x14ac:dyDescent="0.25">
      <c r="F20511"/>
    </row>
    <row r="20512" spans="6:6" x14ac:dyDescent="0.25">
      <c r="F20512"/>
    </row>
    <row r="20513" spans="6:6" x14ac:dyDescent="0.25">
      <c r="F20513"/>
    </row>
    <row r="20514" spans="6:6" x14ac:dyDescent="0.25">
      <c r="F20514"/>
    </row>
    <row r="20515" spans="6:6" x14ac:dyDescent="0.25">
      <c r="F20515"/>
    </row>
    <row r="20516" spans="6:6" x14ac:dyDescent="0.25">
      <c r="F20516"/>
    </row>
    <row r="20517" spans="6:6" x14ac:dyDescent="0.25">
      <c r="F20517"/>
    </row>
    <row r="20518" spans="6:6" x14ac:dyDescent="0.25">
      <c r="F20518"/>
    </row>
    <row r="20519" spans="6:6" x14ac:dyDescent="0.25">
      <c r="F20519"/>
    </row>
    <row r="20520" spans="6:6" x14ac:dyDescent="0.25">
      <c r="F20520"/>
    </row>
    <row r="20521" spans="6:6" x14ac:dyDescent="0.25">
      <c r="F20521"/>
    </row>
    <row r="20522" spans="6:6" x14ac:dyDescent="0.25">
      <c r="F20522"/>
    </row>
    <row r="20523" spans="6:6" x14ac:dyDescent="0.25">
      <c r="F20523"/>
    </row>
    <row r="20524" spans="6:6" x14ac:dyDescent="0.25">
      <c r="F20524"/>
    </row>
    <row r="20525" spans="6:6" x14ac:dyDescent="0.25">
      <c r="F20525"/>
    </row>
    <row r="20526" spans="6:6" x14ac:dyDescent="0.25">
      <c r="F20526"/>
    </row>
    <row r="20527" spans="6:6" x14ac:dyDescent="0.25">
      <c r="F20527"/>
    </row>
    <row r="20528" spans="6:6" x14ac:dyDescent="0.25">
      <c r="F20528"/>
    </row>
    <row r="20529" spans="6:6" x14ac:dyDescent="0.25">
      <c r="F20529"/>
    </row>
    <row r="20530" spans="6:6" x14ac:dyDescent="0.25">
      <c r="F20530"/>
    </row>
    <row r="20531" spans="6:6" x14ac:dyDescent="0.25">
      <c r="F20531"/>
    </row>
    <row r="20532" spans="6:6" x14ac:dyDescent="0.25">
      <c r="F20532"/>
    </row>
    <row r="20533" spans="6:6" x14ac:dyDescent="0.25">
      <c r="F20533"/>
    </row>
    <row r="20534" spans="6:6" x14ac:dyDescent="0.25">
      <c r="F20534"/>
    </row>
    <row r="20535" spans="6:6" x14ac:dyDescent="0.25">
      <c r="F20535"/>
    </row>
    <row r="20536" spans="6:6" x14ac:dyDescent="0.25">
      <c r="F20536"/>
    </row>
    <row r="20537" spans="6:6" x14ac:dyDescent="0.25">
      <c r="F20537"/>
    </row>
    <row r="20538" spans="6:6" x14ac:dyDescent="0.25">
      <c r="F20538"/>
    </row>
    <row r="20539" spans="6:6" x14ac:dyDescent="0.25">
      <c r="F20539"/>
    </row>
    <row r="20540" spans="6:6" x14ac:dyDescent="0.25">
      <c r="F20540"/>
    </row>
    <row r="20541" spans="6:6" x14ac:dyDescent="0.25">
      <c r="F20541"/>
    </row>
    <row r="20542" spans="6:6" x14ac:dyDescent="0.25">
      <c r="F20542"/>
    </row>
    <row r="20543" spans="6:6" x14ac:dyDescent="0.25">
      <c r="F20543"/>
    </row>
    <row r="20544" spans="6:6" x14ac:dyDescent="0.25">
      <c r="F20544"/>
    </row>
    <row r="20545" spans="6:6" x14ac:dyDescent="0.25">
      <c r="F20545"/>
    </row>
    <row r="20546" spans="6:6" x14ac:dyDescent="0.25">
      <c r="F20546"/>
    </row>
    <row r="20547" spans="6:6" x14ac:dyDescent="0.25">
      <c r="F20547"/>
    </row>
    <row r="20548" spans="6:6" x14ac:dyDescent="0.25">
      <c r="F20548"/>
    </row>
    <row r="20549" spans="6:6" x14ac:dyDescent="0.25">
      <c r="F20549"/>
    </row>
    <row r="20550" spans="6:6" x14ac:dyDescent="0.25">
      <c r="F20550"/>
    </row>
    <row r="20551" spans="6:6" x14ac:dyDescent="0.25">
      <c r="F20551"/>
    </row>
    <row r="20552" spans="6:6" x14ac:dyDescent="0.25">
      <c r="F20552"/>
    </row>
    <row r="20553" spans="6:6" x14ac:dyDescent="0.25">
      <c r="F20553"/>
    </row>
    <row r="20554" spans="6:6" x14ac:dyDescent="0.25">
      <c r="F20554"/>
    </row>
    <row r="20555" spans="6:6" x14ac:dyDescent="0.25">
      <c r="F20555"/>
    </row>
    <row r="20556" spans="6:6" x14ac:dyDescent="0.25">
      <c r="F20556"/>
    </row>
    <row r="20557" spans="6:6" x14ac:dyDescent="0.25">
      <c r="F20557"/>
    </row>
    <row r="20558" spans="6:6" x14ac:dyDescent="0.25">
      <c r="F20558"/>
    </row>
    <row r="20559" spans="6:6" x14ac:dyDescent="0.25">
      <c r="F20559"/>
    </row>
    <row r="20560" spans="6:6" x14ac:dyDescent="0.25">
      <c r="F20560"/>
    </row>
    <row r="20561" spans="6:6" x14ac:dyDescent="0.25">
      <c r="F20561"/>
    </row>
    <row r="20562" spans="6:6" x14ac:dyDescent="0.25">
      <c r="F20562"/>
    </row>
    <row r="20563" spans="6:6" x14ac:dyDescent="0.25">
      <c r="F20563"/>
    </row>
    <row r="20564" spans="6:6" x14ac:dyDescent="0.25">
      <c r="F20564"/>
    </row>
    <row r="20565" spans="6:6" x14ac:dyDescent="0.25">
      <c r="F20565"/>
    </row>
    <row r="20566" spans="6:6" x14ac:dyDescent="0.25">
      <c r="F20566"/>
    </row>
    <row r="20567" spans="6:6" x14ac:dyDescent="0.25">
      <c r="F20567"/>
    </row>
    <row r="20568" spans="6:6" x14ac:dyDescent="0.25">
      <c r="F20568"/>
    </row>
    <row r="20569" spans="6:6" x14ac:dyDescent="0.25">
      <c r="F20569"/>
    </row>
    <row r="20570" spans="6:6" x14ac:dyDescent="0.25">
      <c r="F20570"/>
    </row>
    <row r="20571" spans="6:6" x14ac:dyDescent="0.25">
      <c r="F20571"/>
    </row>
    <row r="20572" spans="6:6" x14ac:dyDescent="0.25">
      <c r="F20572"/>
    </row>
    <row r="20573" spans="6:6" x14ac:dyDescent="0.25">
      <c r="F20573"/>
    </row>
    <row r="20574" spans="6:6" x14ac:dyDescent="0.25">
      <c r="F20574"/>
    </row>
    <row r="20575" spans="6:6" x14ac:dyDescent="0.25">
      <c r="F20575"/>
    </row>
    <row r="20576" spans="6:6" x14ac:dyDescent="0.25">
      <c r="F20576"/>
    </row>
    <row r="20577" spans="6:6" x14ac:dyDescent="0.25">
      <c r="F20577"/>
    </row>
    <row r="20578" spans="6:6" x14ac:dyDescent="0.25">
      <c r="F20578"/>
    </row>
    <row r="20579" spans="6:6" x14ac:dyDescent="0.25">
      <c r="F20579"/>
    </row>
    <row r="20580" spans="6:6" x14ac:dyDescent="0.25">
      <c r="F20580"/>
    </row>
    <row r="20581" spans="6:6" x14ac:dyDescent="0.25">
      <c r="F20581"/>
    </row>
    <row r="20582" spans="6:6" x14ac:dyDescent="0.25">
      <c r="F20582"/>
    </row>
    <row r="20583" spans="6:6" x14ac:dyDescent="0.25">
      <c r="F20583"/>
    </row>
    <row r="20584" spans="6:6" x14ac:dyDescent="0.25">
      <c r="F20584"/>
    </row>
    <row r="20585" spans="6:6" x14ac:dyDescent="0.25">
      <c r="F20585"/>
    </row>
    <row r="20586" spans="6:6" x14ac:dyDescent="0.25">
      <c r="F20586"/>
    </row>
    <row r="20587" spans="6:6" x14ac:dyDescent="0.25">
      <c r="F20587"/>
    </row>
    <row r="20588" spans="6:6" x14ac:dyDescent="0.25">
      <c r="F20588"/>
    </row>
    <row r="20589" spans="6:6" x14ac:dyDescent="0.25">
      <c r="F20589"/>
    </row>
    <row r="20590" spans="6:6" x14ac:dyDescent="0.25">
      <c r="F20590"/>
    </row>
    <row r="20591" spans="6:6" x14ac:dyDescent="0.25">
      <c r="F20591"/>
    </row>
    <row r="20592" spans="6:6" x14ac:dyDescent="0.25">
      <c r="F20592"/>
    </row>
    <row r="20593" spans="6:6" x14ac:dyDescent="0.25">
      <c r="F20593"/>
    </row>
    <row r="20594" spans="6:6" x14ac:dyDescent="0.25">
      <c r="F20594"/>
    </row>
    <row r="20595" spans="6:6" x14ac:dyDescent="0.25">
      <c r="F20595"/>
    </row>
    <row r="20596" spans="6:6" x14ac:dyDescent="0.25">
      <c r="F20596"/>
    </row>
    <row r="20597" spans="6:6" x14ac:dyDescent="0.25">
      <c r="F20597"/>
    </row>
    <row r="20598" spans="6:6" x14ac:dyDescent="0.25">
      <c r="F20598"/>
    </row>
    <row r="20599" spans="6:6" x14ac:dyDescent="0.25">
      <c r="F20599"/>
    </row>
    <row r="20600" spans="6:6" x14ac:dyDescent="0.25">
      <c r="F20600"/>
    </row>
    <row r="20601" spans="6:6" x14ac:dyDescent="0.25">
      <c r="F20601"/>
    </row>
    <row r="20602" spans="6:6" x14ac:dyDescent="0.25">
      <c r="F20602"/>
    </row>
    <row r="20603" spans="6:6" x14ac:dyDescent="0.25">
      <c r="F20603"/>
    </row>
    <row r="20604" spans="6:6" x14ac:dyDescent="0.25">
      <c r="F20604"/>
    </row>
    <row r="20605" spans="6:6" x14ac:dyDescent="0.25">
      <c r="F20605"/>
    </row>
    <row r="20606" spans="6:6" x14ac:dyDescent="0.25">
      <c r="F20606"/>
    </row>
    <row r="20607" spans="6:6" x14ac:dyDescent="0.25">
      <c r="F20607"/>
    </row>
    <row r="20608" spans="6:6" x14ac:dyDescent="0.25">
      <c r="F20608"/>
    </row>
    <row r="20609" spans="6:6" x14ac:dyDescent="0.25">
      <c r="F20609"/>
    </row>
    <row r="20610" spans="6:6" x14ac:dyDescent="0.25">
      <c r="F20610"/>
    </row>
    <row r="20611" spans="6:6" x14ac:dyDescent="0.25">
      <c r="F20611"/>
    </row>
    <row r="20612" spans="6:6" x14ac:dyDescent="0.25">
      <c r="F20612"/>
    </row>
    <row r="20613" spans="6:6" x14ac:dyDescent="0.25">
      <c r="F20613"/>
    </row>
    <row r="20614" spans="6:6" x14ac:dyDescent="0.25">
      <c r="F20614"/>
    </row>
    <row r="20615" spans="6:6" x14ac:dyDescent="0.25">
      <c r="F20615"/>
    </row>
    <row r="20616" spans="6:6" x14ac:dyDescent="0.25">
      <c r="F20616"/>
    </row>
    <row r="20617" spans="6:6" x14ac:dyDescent="0.25">
      <c r="F20617"/>
    </row>
    <row r="20618" spans="6:6" x14ac:dyDescent="0.25">
      <c r="F20618"/>
    </row>
    <row r="20619" spans="6:6" x14ac:dyDescent="0.25">
      <c r="F20619"/>
    </row>
    <row r="20620" spans="6:6" x14ac:dyDescent="0.25">
      <c r="F20620"/>
    </row>
    <row r="20621" spans="6:6" x14ac:dyDescent="0.25">
      <c r="F20621"/>
    </row>
    <row r="20622" spans="6:6" x14ac:dyDescent="0.25">
      <c r="F20622"/>
    </row>
    <row r="20623" spans="6:6" x14ac:dyDescent="0.25">
      <c r="F20623"/>
    </row>
    <row r="20624" spans="6:6" x14ac:dyDescent="0.25">
      <c r="F20624"/>
    </row>
    <row r="20625" spans="6:6" x14ac:dyDescent="0.25">
      <c r="F20625"/>
    </row>
    <row r="20626" spans="6:6" x14ac:dyDescent="0.25">
      <c r="F20626"/>
    </row>
    <row r="20627" spans="6:6" x14ac:dyDescent="0.25">
      <c r="F20627"/>
    </row>
    <row r="20628" spans="6:6" x14ac:dyDescent="0.25">
      <c r="F20628"/>
    </row>
    <row r="20629" spans="6:6" x14ac:dyDescent="0.25">
      <c r="F20629"/>
    </row>
    <row r="20630" spans="6:6" x14ac:dyDescent="0.25">
      <c r="F20630"/>
    </row>
    <row r="20631" spans="6:6" x14ac:dyDescent="0.25">
      <c r="F20631"/>
    </row>
    <row r="20632" spans="6:6" x14ac:dyDescent="0.25">
      <c r="F20632"/>
    </row>
    <row r="20633" spans="6:6" x14ac:dyDescent="0.25">
      <c r="F20633"/>
    </row>
    <row r="20634" spans="6:6" x14ac:dyDescent="0.25">
      <c r="F20634"/>
    </row>
    <row r="20635" spans="6:6" x14ac:dyDescent="0.25">
      <c r="F20635"/>
    </row>
    <row r="20636" spans="6:6" x14ac:dyDescent="0.25">
      <c r="F20636"/>
    </row>
    <row r="20637" spans="6:6" x14ac:dyDescent="0.25">
      <c r="F20637"/>
    </row>
    <row r="20638" spans="6:6" x14ac:dyDescent="0.25">
      <c r="F20638"/>
    </row>
    <row r="20639" spans="6:6" x14ac:dyDescent="0.25">
      <c r="F20639"/>
    </row>
    <row r="20640" spans="6:6" x14ac:dyDescent="0.25">
      <c r="F20640"/>
    </row>
    <row r="20641" spans="6:6" x14ac:dyDescent="0.25">
      <c r="F20641"/>
    </row>
    <row r="20642" spans="6:6" x14ac:dyDescent="0.25">
      <c r="F20642"/>
    </row>
    <row r="20643" spans="6:6" x14ac:dyDescent="0.25">
      <c r="F20643"/>
    </row>
    <row r="20644" spans="6:6" x14ac:dyDescent="0.25">
      <c r="F20644"/>
    </row>
    <row r="20645" spans="6:6" x14ac:dyDescent="0.25">
      <c r="F20645"/>
    </row>
    <row r="20646" spans="6:6" x14ac:dyDescent="0.25">
      <c r="F20646"/>
    </row>
    <row r="20647" spans="6:6" x14ac:dyDescent="0.25">
      <c r="F20647"/>
    </row>
    <row r="20648" spans="6:6" x14ac:dyDescent="0.25">
      <c r="F20648"/>
    </row>
    <row r="20649" spans="6:6" x14ac:dyDescent="0.25">
      <c r="F20649"/>
    </row>
    <row r="20650" spans="6:6" x14ac:dyDescent="0.25">
      <c r="F20650"/>
    </row>
    <row r="20651" spans="6:6" x14ac:dyDescent="0.25">
      <c r="F20651"/>
    </row>
    <row r="20652" spans="6:6" x14ac:dyDescent="0.25">
      <c r="F20652"/>
    </row>
    <row r="20653" spans="6:6" x14ac:dyDescent="0.25">
      <c r="F20653"/>
    </row>
    <row r="20654" spans="6:6" x14ac:dyDescent="0.25">
      <c r="F20654"/>
    </row>
    <row r="20655" spans="6:6" x14ac:dyDescent="0.25">
      <c r="F20655"/>
    </row>
    <row r="20656" spans="6:6" x14ac:dyDescent="0.25">
      <c r="F20656"/>
    </row>
    <row r="20657" spans="6:6" x14ac:dyDescent="0.25">
      <c r="F20657"/>
    </row>
    <row r="20658" spans="6:6" x14ac:dyDescent="0.25">
      <c r="F20658"/>
    </row>
    <row r="20659" spans="6:6" x14ac:dyDescent="0.25">
      <c r="F20659"/>
    </row>
    <row r="20660" spans="6:6" x14ac:dyDescent="0.25">
      <c r="F20660"/>
    </row>
    <row r="20661" spans="6:6" x14ac:dyDescent="0.25">
      <c r="F20661"/>
    </row>
    <row r="20662" spans="6:6" x14ac:dyDescent="0.25">
      <c r="F20662"/>
    </row>
    <row r="20663" spans="6:6" x14ac:dyDescent="0.25">
      <c r="F20663"/>
    </row>
    <row r="20664" spans="6:6" x14ac:dyDescent="0.25">
      <c r="F20664"/>
    </row>
    <row r="20665" spans="6:6" x14ac:dyDescent="0.25">
      <c r="F20665"/>
    </row>
    <row r="20666" spans="6:6" x14ac:dyDescent="0.25">
      <c r="F20666"/>
    </row>
    <row r="20667" spans="6:6" x14ac:dyDescent="0.25">
      <c r="F20667"/>
    </row>
    <row r="20668" spans="6:6" x14ac:dyDescent="0.25">
      <c r="F20668"/>
    </row>
    <row r="20669" spans="6:6" x14ac:dyDescent="0.25">
      <c r="F20669"/>
    </row>
    <row r="20670" spans="6:6" x14ac:dyDescent="0.25">
      <c r="F20670"/>
    </row>
    <row r="20671" spans="6:6" x14ac:dyDescent="0.25">
      <c r="F20671"/>
    </row>
    <row r="20672" spans="6:6" x14ac:dyDescent="0.25">
      <c r="F20672"/>
    </row>
    <row r="20673" spans="6:6" x14ac:dyDescent="0.25">
      <c r="F20673"/>
    </row>
    <row r="20674" spans="6:6" x14ac:dyDescent="0.25">
      <c r="F20674"/>
    </row>
    <row r="20675" spans="6:6" x14ac:dyDescent="0.25">
      <c r="F20675"/>
    </row>
    <row r="20676" spans="6:6" x14ac:dyDescent="0.25">
      <c r="F20676"/>
    </row>
    <row r="20677" spans="6:6" x14ac:dyDescent="0.25">
      <c r="F20677"/>
    </row>
    <row r="20678" spans="6:6" x14ac:dyDescent="0.25">
      <c r="F20678"/>
    </row>
    <row r="20679" spans="6:6" x14ac:dyDescent="0.25">
      <c r="F20679"/>
    </row>
    <row r="20680" spans="6:6" x14ac:dyDescent="0.25">
      <c r="F20680"/>
    </row>
    <row r="20681" spans="6:6" x14ac:dyDescent="0.25">
      <c r="F20681"/>
    </row>
    <row r="20682" spans="6:6" x14ac:dyDescent="0.25">
      <c r="F20682"/>
    </row>
    <row r="20683" spans="6:6" x14ac:dyDescent="0.25">
      <c r="F20683"/>
    </row>
    <row r="20684" spans="6:6" x14ac:dyDescent="0.25">
      <c r="F20684"/>
    </row>
    <row r="20685" spans="6:6" x14ac:dyDescent="0.25">
      <c r="F20685"/>
    </row>
    <row r="20686" spans="6:6" x14ac:dyDescent="0.25">
      <c r="F20686"/>
    </row>
    <row r="20687" spans="6:6" x14ac:dyDescent="0.25">
      <c r="F20687"/>
    </row>
    <row r="20688" spans="6:6" x14ac:dyDescent="0.25">
      <c r="F20688"/>
    </row>
    <row r="20689" spans="6:6" x14ac:dyDescent="0.25">
      <c r="F20689"/>
    </row>
    <row r="20690" spans="6:6" x14ac:dyDescent="0.25">
      <c r="F20690"/>
    </row>
    <row r="20691" spans="6:6" x14ac:dyDescent="0.25">
      <c r="F20691"/>
    </row>
    <row r="20692" spans="6:6" x14ac:dyDescent="0.25">
      <c r="F20692"/>
    </row>
    <row r="20693" spans="6:6" x14ac:dyDescent="0.25">
      <c r="F20693"/>
    </row>
    <row r="20694" spans="6:6" x14ac:dyDescent="0.25">
      <c r="F20694"/>
    </row>
    <row r="20695" spans="6:6" x14ac:dyDescent="0.25">
      <c r="F20695"/>
    </row>
    <row r="20696" spans="6:6" x14ac:dyDescent="0.25">
      <c r="F20696"/>
    </row>
    <row r="20697" spans="6:6" x14ac:dyDescent="0.25">
      <c r="F20697"/>
    </row>
    <row r="20698" spans="6:6" x14ac:dyDescent="0.25">
      <c r="F20698"/>
    </row>
    <row r="20699" spans="6:6" x14ac:dyDescent="0.25">
      <c r="F20699"/>
    </row>
    <row r="20700" spans="6:6" x14ac:dyDescent="0.25">
      <c r="F20700"/>
    </row>
    <row r="20701" spans="6:6" x14ac:dyDescent="0.25">
      <c r="F20701"/>
    </row>
    <row r="20702" spans="6:6" x14ac:dyDescent="0.25">
      <c r="F20702"/>
    </row>
    <row r="20703" spans="6:6" x14ac:dyDescent="0.25">
      <c r="F20703"/>
    </row>
    <row r="20704" spans="6:6" x14ac:dyDescent="0.25">
      <c r="F20704"/>
    </row>
    <row r="20705" spans="6:6" x14ac:dyDescent="0.25">
      <c r="F20705"/>
    </row>
    <row r="20706" spans="6:6" x14ac:dyDescent="0.25">
      <c r="F20706"/>
    </row>
    <row r="20707" spans="6:6" x14ac:dyDescent="0.25">
      <c r="F20707"/>
    </row>
    <row r="20708" spans="6:6" x14ac:dyDescent="0.25">
      <c r="F20708"/>
    </row>
    <row r="20709" spans="6:6" x14ac:dyDescent="0.25">
      <c r="F20709"/>
    </row>
    <row r="20710" spans="6:6" x14ac:dyDescent="0.25">
      <c r="F20710"/>
    </row>
    <row r="20711" spans="6:6" x14ac:dyDescent="0.25">
      <c r="F20711"/>
    </row>
    <row r="20712" spans="6:6" x14ac:dyDescent="0.25">
      <c r="F20712"/>
    </row>
    <row r="20713" spans="6:6" x14ac:dyDescent="0.25">
      <c r="F20713"/>
    </row>
    <row r="20714" spans="6:6" x14ac:dyDescent="0.25">
      <c r="F20714"/>
    </row>
    <row r="20715" spans="6:6" x14ac:dyDescent="0.25">
      <c r="F20715"/>
    </row>
    <row r="20716" spans="6:6" x14ac:dyDescent="0.25">
      <c r="F20716"/>
    </row>
    <row r="20717" spans="6:6" x14ac:dyDescent="0.25">
      <c r="F20717"/>
    </row>
    <row r="20718" spans="6:6" x14ac:dyDescent="0.25">
      <c r="F20718"/>
    </row>
    <row r="20719" spans="6:6" x14ac:dyDescent="0.25">
      <c r="F20719"/>
    </row>
    <row r="20720" spans="6:6" x14ac:dyDescent="0.25">
      <c r="F20720"/>
    </row>
    <row r="20721" spans="6:6" x14ac:dyDescent="0.25">
      <c r="F20721"/>
    </row>
    <row r="20722" spans="6:6" x14ac:dyDescent="0.25">
      <c r="F20722"/>
    </row>
    <row r="20723" spans="6:6" x14ac:dyDescent="0.25">
      <c r="F20723"/>
    </row>
    <row r="20724" spans="6:6" x14ac:dyDescent="0.25">
      <c r="F20724"/>
    </row>
    <row r="20725" spans="6:6" x14ac:dyDescent="0.25">
      <c r="F20725"/>
    </row>
    <row r="20726" spans="6:6" x14ac:dyDescent="0.25">
      <c r="F20726"/>
    </row>
    <row r="20727" spans="6:6" x14ac:dyDescent="0.25">
      <c r="F20727"/>
    </row>
    <row r="20728" spans="6:6" x14ac:dyDescent="0.25">
      <c r="F20728"/>
    </row>
    <row r="20729" spans="6:6" x14ac:dyDescent="0.25">
      <c r="F20729"/>
    </row>
    <row r="20730" spans="6:6" x14ac:dyDescent="0.25">
      <c r="F20730"/>
    </row>
    <row r="20731" spans="6:6" x14ac:dyDescent="0.25">
      <c r="F20731"/>
    </row>
    <row r="20732" spans="6:6" x14ac:dyDescent="0.25">
      <c r="F20732"/>
    </row>
    <row r="20733" spans="6:6" x14ac:dyDescent="0.25">
      <c r="F20733"/>
    </row>
    <row r="20734" spans="6:6" x14ac:dyDescent="0.25">
      <c r="F20734"/>
    </row>
    <row r="20735" spans="6:6" x14ac:dyDescent="0.25">
      <c r="F20735"/>
    </row>
    <row r="20736" spans="6:6" x14ac:dyDescent="0.25">
      <c r="F20736"/>
    </row>
    <row r="20737" spans="6:6" x14ac:dyDescent="0.25">
      <c r="F20737"/>
    </row>
    <row r="20738" spans="6:6" x14ac:dyDescent="0.25">
      <c r="F20738"/>
    </row>
    <row r="20739" spans="6:6" x14ac:dyDescent="0.25">
      <c r="F20739"/>
    </row>
    <row r="20740" spans="6:6" x14ac:dyDescent="0.25">
      <c r="F20740"/>
    </row>
    <row r="20741" spans="6:6" x14ac:dyDescent="0.25">
      <c r="F20741"/>
    </row>
    <row r="20742" spans="6:6" x14ac:dyDescent="0.25">
      <c r="F20742"/>
    </row>
    <row r="20743" spans="6:6" x14ac:dyDescent="0.25">
      <c r="F20743"/>
    </row>
    <row r="20744" spans="6:6" x14ac:dyDescent="0.25">
      <c r="F20744"/>
    </row>
    <row r="20745" spans="6:6" x14ac:dyDescent="0.25">
      <c r="F20745"/>
    </row>
    <row r="20746" spans="6:6" x14ac:dyDescent="0.25">
      <c r="F20746"/>
    </row>
    <row r="20747" spans="6:6" x14ac:dyDescent="0.25">
      <c r="F20747"/>
    </row>
    <row r="20748" spans="6:6" x14ac:dyDescent="0.25">
      <c r="F20748"/>
    </row>
    <row r="20749" spans="6:6" x14ac:dyDescent="0.25">
      <c r="F20749"/>
    </row>
    <row r="20750" spans="6:6" x14ac:dyDescent="0.25">
      <c r="F20750"/>
    </row>
    <row r="20751" spans="6:6" x14ac:dyDescent="0.25">
      <c r="F20751"/>
    </row>
    <row r="20752" spans="6:6" x14ac:dyDescent="0.25">
      <c r="F20752"/>
    </row>
    <row r="20753" spans="6:6" x14ac:dyDescent="0.25">
      <c r="F20753"/>
    </row>
    <row r="20754" spans="6:6" x14ac:dyDescent="0.25">
      <c r="F20754"/>
    </row>
    <row r="20755" spans="6:6" x14ac:dyDescent="0.25">
      <c r="F20755"/>
    </row>
    <row r="20756" spans="6:6" x14ac:dyDescent="0.25">
      <c r="F20756"/>
    </row>
    <row r="20757" spans="6:6" x14ac:dyDescent="0.25">
      <c r="F20757"/>
    </row>
    <row r="20758" spans="6:6" x14ac:dyDescent="0.25">
      <c r="F20758"/>
    </row>
    <row r="20759" spans="6:6" x14ac:dyDescent="0.25">
      <c r="F20759"/>
    </row>
    <row r="20760" spans="6:6" x14ac:dyDescent="0.25">
      <c r="F20760"/>
    </row>
    <row r="20761" spans="6:6" x14ac:dyDescent="0.25">
      <c r="F20761"/>
    </row>
    <row r="20762" spans="6:6" x14ac:dyDescent="0.25">
      <c r="F20762"/>
    </row>
    <row r="20763" spans="6:6" x14ac:dyDescent="0.25">
      <c r="F20763"/>
    </row>
    <row r="20764" spans="6:6" x14ac:dyDescent="0.25">
      <c r="F20764"/>
    </row>
    <row r="20765" spans="6:6" x14ac:dyDescent="0.25">
      <c r="F20765"/>
    </row>
    <row r="20766" spans="6:6" x14ac:dyDescent="0.25">
      <c r="F20766"/>
    </row>
    <row r="20767" spans="6:6" x14ac:dyDescent="0.25">
      <c r="F20767"/>
    </row>
    <row r="20768" spans="6:6" x14ac:dyDescent="0.25">
      <c r="F20768"/>
    </row>
    <row r="20769" spans="6:6" x14ac:dyDescent="0.25">
      <c r="F20769"/>
    </row>
    <row r="20770" spans="6:6" x14ac:dyDescent="0.25">
      <c r="F20770"/>
    </row>
    <row r="20771" spans="6:6" x14ac:dyDescent="0.25">
      <c r="F20771"/>
    </row>
    <row r="20772" spans="6:6" x14ac:dyDescent="0.25">
      <c r="F20772"/>
    </row>
    <row r="20773" spans="6:6" x14ac:dyDescent="0.25">
      <c r="F20773"/>
    </row>
    <row r="20774" spans="6:6" x14ac:dyDescent="0.25">
      <c r="F20774"/>
    </row>
    <row r="20775" spans="6:6" x14ac:dyDescent="0.25">
      <c r="F20775"/>
    </row>
    <row r="20776" spans="6:6" x14ac:dyDescent="0.25">
      <c r="F20776"/>
    </row>
    <row r="20777" spans="6:6" x14ac:dyDescent="0.25">
      <c r="F20777"/>
    </row>
    <row r="20778" spans="6:6" x14ac:dyDescent="0.25">
      <c r="F20778"/>
    </row>
    <row r="20779" spans="6:6" x14ac:dyDescent="0.25">
      <c r="F20779"/>
    </row>
    <row r="20780" spans="6:6" x14ac:dyDescent="0.25">
      <c r="F20780"/>
    </row>
    <row r="20781" spans="6:6" x14ac:dyDescent="0.25">
      <c r="F20781"/>
    </row>
    <row r="20782" spans="6:6" x14ac:dyDescent="0.25">
      <c r="F20782"/>
    </row>
    <row r="20783" spans="6:6" x14ac:dyDescent="0.25">
      <c r="F20783"/>
    </row>
    <row r="20784" spans="6:6" x14ac:dyDescent="0.25">
      <c r="F20784"/>
    </row>
    <row r="20785" spans="6:6" x14ac:dyDescent="0.25">
      <c r="F20785"/>
    </row>
    <row r="20786" spans="6:6" x14ac:dyDescent="0.25">
      <c r="F20786"/>
    </row>
    <row r="20787" spans="6:6" x14ac:dyDescent="0.25">
      <c r="F20787"/>
    </row>
    <row r="20788" spans="6:6" x14ac:dyDescent="0.25">
      <c r="F20788"/>
    </row>
    <row r="20789" spans="6:6" x14ac:dyDescent="0.25">
      <c r="F20789"/>
    </row>
    <row r="20790" spans="6:6" x14ac:dyDescent="0.25">
      <c r="F20790"/>
    </row>
    <row r="20791" spans="6:6" x14ac:dyDescent="0.25">
      <c r="F20791"/>
    </row>
    <row r="20792" spans="6:6" x14ac:dyDescent="0.25">
      <c r="F20792"/>
    </row>
    <row r="20793" spans="6:6" x14ac:dyDescent="0.25">
      <c r="F20793"/>
    </row>
    <row r="20794" spans="6:6" x14ac:dyDescent="0.25">
      <c r="F20794"/>
    </row>
    <row r="20795" spans="6:6" x14ac:dyDescent="0.25">
      <c r="F20795"/>
    </row>
    <row r="20796" spans="6:6" x14ac:dyDescent="0.25">
      <c r="F20796"/>
    </row>
    <row r="20797" spans="6:6" x14ac:dyDescent="0.25">
      <c r="F20797"/>
    </row>
    <row r="20798" spans="6:6" x14ac:dyDescent="0.25">
      <c r="F20798"/>
    </row>
    <row r="20799" spans="6:6" x14ac:dyDescent="0.25">
      <c r="F20799"/>
    </row>
    <row r="20800" spans="6:6" x14ac:dyDescent="0.25">
      <c r="F20800"/>
    </row>
    <row r="20801" spans="6:6" x14ac:dyDescent="0.25">
      <c r="F20801"/>
    </row>
    <row r="20802" spans="6:6" x14ac:dyDescent="0.25">
      <c r="F20802"/>
    </row>
    <row r="20803" spans="6:6" x14ac:dyDescent="0.25">
      <c r="F20803"/>
    </row>
    <row r="20804" spans="6:6" x14ac:dyDescent="0.25">
      <c r="F20804"/>
    </row>
    <row r="20805" spans="6:6" x14ac:dyDescent="0.25">
      <c r="F20805"/>
    </row>
    <row r="20806" spans="6:6" x14ac:dyDescent="0.25">
      <c r="F20806"/>
    </row>
    <row r="20807" spans="6:6" x14ac:dyDescent="0.25">
      <c r="F20807"/>
    </row>
    <row r="20808" spans="6:6" x14ac:dyDescent="0.25">
      <c r="F20808"/>
    </row>
    <row r="20809" spans="6:6" x14ac:dyDescent="0.25">
      <c r="F20809"/>
    </row>
    <row r="20810" spans="6:6" x14ac:dyDescent="0.25">
      <c r="F20810"/>
    </row>
    <row r="20811" spans="6:6" x14ac:dyDescent="0.25">
      <c r="F20811"/>
    </row>
    <row r="20812" spans="6:6" x14ac:dyDescent="0.25">
      <c r="F20812"/>
    </row>
    <row r="20813" spans="6:6" x14ac:dyDescent="0.25">
      <c r="F20813"/>
    </row>
    <row r="20814" spans="6:6" x14ac:dyDescent="0.25">
      <c r="F20814"/>
    </row>
    <row r="20815" spans="6:6" x14ac:dyDescent="0.25">
      <c r="F20815"/>
    </row>
    <row r="20816" spans="6:6" x14ac:dyDescent="0.25">
      <c r="F20816"/>
    </row>
    <row r="20817" spans="6:6" x14ac:dyDescent="0.25">
      <c r="F20817"/>
    </row>
    <row r="20818" spans="6:6" x14ac:dyDescent="0.25">
      <c r="F20818"/>
    </row>
    <row r="20819" spans="6:6" x14ac:dyDescent="0.25">
      <c r="F20819"/>
    </row>
    <row r="20820" spans="6:6" x14ac:dyDescent="0.25">
      <c r="F20820"/>
    </row>
    <row r="20821" spans="6:6" x14ac:dyDescent="0.25">
      <c r="F20821"/>
    </row>
    <row r="20822" spans="6:6" x14ac:dyDescent="0.25">
      <c r="F20822"/>
    </row>
    <row r="20823" spans="6:6" x14ac:dyDescent="0.25">
      <c r="F20823"/>
    </row>
    <row r="20824" spans="6:6" x14ac:dyDescent="0.25">
      <c r="F20824"/>
    </row>
    <row r="20825" spans="6:6" x14ac:dyDescent="0.25">
      <c r="F20825"/>
    </row>
    <row r="20826" spans="6:6" x14ac:dyDescent="0.25">
      <c r="F20826"/>
    </row>
    <row r="20827" spans="6:6" x14ac:dyDescent="0.25">
      <c r="F20827"/>
    </row>
    <row r="20828" spans="6:6" x14ac:dyDescent="0.25">
      <c r="F20828"/>
    </row>
    <row r="20829" spans="6:6" x14ac:dyDescent="0.25">
      <c r="F20829"/>
    </row>
    <row r="20830" spans="6:6" x14ac:dyDescent="0.25">
      <c r="F20830"/>
    </row>
    <row r="20831" spans="6:6" x14ac:dyDescent="0.25">
      <c r="F20831"/>
    </row>
    <row r="20832" spans="6:6" x14ac:dyDescent="0.25">
      <c r="F20832"/>
    </row>
    <row r="20833" spans="6:6" x14ac:dyDescent="0.25">
      <c r="F20833"/>
    </row>
    <row r="20834" spans="6:6" x14ac:dyDescent="0.25">
      <c r="F20834"/>
    </row>
    <row r="20835" spans="6:6" x14ac:dyDescent="0.25">
      <c r="F20835"/>
    </row>
    <row r="20836" spans="6:6" x14ac:dyDescent="0.25">
      <c r="F20836"/>
    </row>
    <row r="20837" spans="6:6" x14ac:dyDescent="0.25">
      <c r="F20837"/>
    </row>
    <row r="20838" spans="6:6" x14ac:dyDescent="0.25">
      <c r="F20838"/>
    </row>
    <row r="20839" spans="6:6" x14ac:dyDescent="0.25">
      <c r="F20839"/>
    </row>
    <row r="20840" spans="6:6" x14ac:dyDescent="0.25">
      <c r="F20840"/>
    </row>
    <row r="20841" spans="6:6" x14ac:dyDescent="0.25">
      <c r="F20841"/>
    </row>
    <row r="20842" spans="6:6" x14ac:dyDescent="0.25">
      <c r="F20842"/>
    </row>
    <row r="20843" spans="6:6" x14ac:dyDescent="0.25">
      <c r="F20843"/>
    </row>
    <row r="20844" spans="6:6" x14ac:dyDescent="0.25">
      <c r="F20844"/>
    </row>
    <row r="20845" spans="6:6" x14ac:dyDescent="0.25">
      <c r="F20845"/>
    </row>
    <row r="20846" spans="6:6" x14ac:dyDescent="0.25">
      <c r="F20846"/>
    </row>
    <row r="20847" spans="6:6" x14ac:dyDescent="0.25">
      <c r="F20847"/>
    </row>
    <row r="20848" spans="6:6" x14ac:dyDescent="0.25">
      <c r="F20848"/>
    </row>
    <row r="20849" spans="6:6" x14ac:dyDescent="0.25">
      <c r="F20849"/>
    </row>
    <row r="20850" spans="6:6" x14ac:dyDescent="0.25">
      <c r="F20850"/>
    </row>
    <row r="20851" spans="6:6" x14ac:dyDescent="0.25">
      <c r="F20851"/>
    </row>
    <row r="20852" spans="6:6" x14ac:dyDescent="0.25">
      <c r="F20852"/>
    </row>
    <row r="20853" spans="6:6" x14ac:dyDescent="0.25">
      <c r="F20853"/>
    </row>
    <row r="20854" spans="6:6" x14ac:dyDescent="0.25">
      <c r="F20854"/>
    </row>
    <row r="20855" spans="6:6" x14ac:dyDescent="0.25">
      <c r="F20855"/>
    </row>
    <row r="20856" spans="6:6" x14ac:dyDescent="0.25">
      <c r="F20856"/>
    </row>
    <row r="20857" spans="6:6" x14ac:dyDescent="0.25">
      <c r="F20857"/>
    </row>
    <row r="20858" spans="6:6" x14ac:dyDescent="0.25">
      <c r="F20858"/>
    </row>
    <row r="20859" spans="6:6" x14ac:dyDescent="0.25">
      <c r="F20859"/>
    </row>
    <row r="20860" spans="6:6" x14ac:dyDescent="0.25">
      <c r="F20860"/>
    </row>
    <row r="20861" spans="6:6" x14ac:dyDescent="0.25">
      <c r="F20861"/>
    </row>
    <row r="20862" spans="6:6" x14ac:dyDescent="0.25">
      <c r="F20862"/>
    </row>
    <row r="20863" spans="6:6" x14ac:dyDescent="0.25">
      <c r="F20863"/>
    </row>
    <row r="20864" spans="6:6" x14ac:dyDescent="0.25">
      <c r="F20864"/>
    </row>
    <row r="20865" spans="6:6" x14ac:dyDescent="0.25">
      <c r="F20865"/>
    </row>
    <row r="20866" spans="6:6" x14ac:dyDescent="0.25">
      <c r="F20866"/>
    </row>
    <row r="20867" spans="6:6" x14ac:dyDescent="0.25">
      <c r="F20867"/>
    </row>
    <row r="20868" spans="6:6" x14ac:dyDescent="0.25">
      <c r="F20868"/>
    </row>
    <row r="20869" spans="6:6" x14ac:dyDescent="0.25">
      <c r="F20869"/>
    </row>
    <row r="20870" spans="6:6" x14ac:dyDescent="0.25">
      <c r="F20870"/>
    </row>
    <row r="20871" spans="6:6" x14ac:dyDescent="0.25">
      <c r="F20871"/>
    </row>
    <row r="20872" spans="6:6" x14ac:dyDescent="0.25">
      <c r="F20872"/>
    </row>
    <row r="20873" spans="6:6" x14ac:dyDescent="0.25">
      <c r="F20873"/>
    </row>
    <row r="20874" spans="6:6" x14ac:dyDescent="0.25">
      <c r="F20874"/>
    </row>
    <row r="20875" spans="6:6" x14ac:dyDescent="0.25">
      <c r="F20875"/>
    </row>
    <row r="20876" spans="6:6" x14ac:dyDescent="0.25">
      <c r="F20876"/>
    </row>
    <row r="20877" spans="6:6" x14ac:dyDescent="0.25">
      <c r="F20877"/>
    </row>
    <row r="20878" spans="6:6" x14ac:dyDescent="0.25">
      <c r="F20878"/>
    </row>
    <row r="20879" spans="6:6" x14ac:dyDescent="0.25">
      <c r="F20879"/>
    </row>
    <row r="20880" spans="6:6" x14ac:dyDescent="0.25">
      <c r="F20880"/>
    </row>
    <row r="20881" spans="6:6" x14ac:dyDescent="0.25">
      <c r="F20881"/>
    </row>
    <row r="20882" spans="6:6" x14ac:dyDescent="0.25">
      <c r="F20882"/>
    </row>
    <row r="20883" spans="6:6" x14ac:dyDescent="0.25">
      <c r="F20883"/>
    </row>
    <row r="20884" spans="6:6" x14ac:dyDescent="0.25">
      <c r="F20884"/>
    </row>
    <row r="20885" spans="6:6" x14ac:dyDescent="0.25">
      <c r="F20885"/>
    </row>
    <row r="20886" spans="6:6" x14ac:dyDescent="0.25">
      <c r="F20886"/>
    </row>
    <row r="20887" spans="6:6" x14ac:dyDescent="0.25">
      <c r="F20887"/>
    </row>
    <row r="20888" spans="6:6" x14ac:dyDescent="0.25">
      <c r="F20888"/>
    </row>
    <row r="20889" spans="6:6" x14ac:dyDescent="0.25">
      <c r="F20889"/>
    </row>
    <row r="20890" spans="6:6" x14ac:dyDescent="0.25">
      <c r="F20890"/>
    </row>
    <row r="20891" spans="6:6" x14ac:dyDescent="0.25">
      <c r="F20891"/>
    </row>
    <row r="20892" spans="6:6" x14ac:dyDescent="0.25">
      <c r="F20892"/>
    </row>
    <row r="20893" spans="6:6" x14ac:dyDescent="0.25">
      <c r="F20893"/>
    </row>
    <row r="20894" spans="6:6" x14ac:dyDescent="0.25">
      <c r="F20894"/>
    </row>
    <row r="20895" spans="6:6" x14ac:dyDescent="0.25">
      <c r="F20895"/>
    </row>
    <row r="20896" spans="6:6" x14ac:dyDescent="0.25">
      <c r="F20896"/>
    </row>
    <row r="20897" spans="6:6" x14ac:dyDescent="0.25">
      <c r="F20897"/>
    </row>
    <row r="20898" spans="6:6" x14ac:dyDescent="0.25">
      <c r="F20898"/>
    </row>
    <row r="20899" spans="6:6" x14ac:dyDescent="0.25">
      <c r="F20899"/>
    </row>
    <row r="20900" spans="6:6" x14ac:dyDescent="0.25">
      <c r="F20900"/>
    </row>
    <row r="20901" spans="6:6" x14ac:dyDescent="0.25">
      <c r="F20901"/>
    </row>
    <row r="20902" spans="6:6" x14ac:dyDescent="0.25">
      <c r="F20902"/>
    </row>
    <row r="20903" spans="6:6" x14ac:dyDescent="0.25">
      <c r="F20903"/>
    </row>
    <row r="20904" spans="6:6" x14ac:dyDescent="0.25">
      <c r="F20904"/>
    </row>
    <row r="20905" spans="6:6" x14ac:dyDescent="0.25">
      <c r="F20905"/>
    </row>
    <row r="20906" spans="6:6" x14ac:dyDescent="0.25">
      <c r="F20906"/>
    </row>
    <row r="20907" spans="6:6" x14ac:dyDescent="0.25">
      <c r="F20907"/>
    </row>
    <row r="20908" spans="6:6" x14ac:dyDescent="0.25">
      <c r="F20908"/>
    </row>
    <row r="20909" spans="6:6" x14ac:dyDescent="0.25">
      <c r="F20909"/>
    </row>
    <row r="20910" spans="6:6" x14ac:dyDescent="0.25">
      <c r="F20910"/>
    </row>
    <row r="20911" spans="6:6" x14ac:dyDescent="0.25">
      <c r="F20911"/>
    </row>
    <row r="20912" spans="6:6" x14ac:dyDescent="0.25">
      <c r="F20912"/>
    </row>
    <row r="20913" spans="6:6" x14ac:dyDescent="0.25">
      <c r="F20913"/>
    </row>
    <row r="20914" spans="6:6" x14ac:dyDescent="0.25">
      <c r="F20914"/>
    </row>
    <row r="20915" spans="6:6" x14ac:dyDescent="0.25">
      <c r="F20915"/>
    </row>
    <row r="20916" spans="6:6" x14ac:dyDescent="0.25">
      <c r="F20916"/>
    </row>
    <row r="20917" spans="6:6" x14ac:dyDescent="0.25">
      <c r="F20917"/>
    </row>
    <row r="20918" spans="6:6" x14ac:dyDescent="0.25">
      <c r="F20918"/>
    </row>
    <row r="20919" spans="6:6" x14ac:dyDescent="0.25">
      <c r="F20919"/>
    </row>
    <row r="20920" spans="6:6" x14ac:dyDescent="0.25">
      <c r="F20920"/>
    </row>
    <row r="20921" spans="6:6" x14ac:dyDescent="0.25">
      <c r="F20921"/>
    </row>
    <row r="20922" spans="6:6" x14ac:dyDescent="0.25">
      <c r="F20922"/>
    </row>
    <row r="20923" spans="6:6" x14ac:dyDescent="0.25">
      <c r="F20923"/>
    </row>
    <row r="20924" spans="6:6" x14ac:dyDescent="0.25">
      <c r="F20924"/>
    </row>
    <row r="20925" spans="6:6" x14ac:dyDescent="0.25">
      <c r="F20925"/>
    </row>
    <row r="20926" spans="6:6" x14ac:dyDescent="0.25">
      <c r="F20926"/>
    </row>
    <row r="20927" spans="6:6" x14ac:dyDescent="0.25">
      <c r="F20927"/>
    </row>
    <row r="20928" spans="6:6" x14ac:dyDescent="0.25">
      <c r="F20928"/>
    </row>
    <row r="20929" spans="6:6" x14ac:dyDescent="0.25">
      <c r="F20929"/>
    </row>
    <row r="20930" spans="6:6" x14ac:dyDescent="0.25">
      <c r="F20930"/>
    </row>
    <row r="20931" spans="6:6" x14ac:dyDescent="0.25">
      <c r="F20931"/>
    </row>
    <row r="20932" spans="6:6" x14ac:dyDescent="0.25">
      <c r="F20932"/>
    </row>
    <row r="20933" spans="6:6" x14ac:dyDescent="0.25">
      <c r="F20933"/>
    </row>
    <row r="20934" spans="6:6" x14ac:dyDescent="0.25">
      <c r="F20934"/>
    </row>
    <row r="20935" spans="6:6" x14ac:dyDescent="0.25">
      <c r="F20935"/>
    </row>
    <row r="20936" spans="6:6" x14ac:dyDescent="0.25">
      <c r="F20936"/>
    </row>
    <row r="20937" spans="6:6" x14ac:dyDescent="0.25">
      <c r="F20937"/>
    </row>
    <row r="20938" spans="6:6" x14ac:dyDescent="0.25">
      <c r="F20938"/>
    </row>
    <row r="20939" spans="6:6" x14ac:dyDescent="0.25">
      <c r="F20939"/>
    </row>
    <row r="20940" spans="6:6" x14ac:dyDescent="0.25">
      <c r="F20940"/>
    </row>
    <row r="20941" spans="6:6" x14ac:dyDescent="0.25">
      <c r="F20941"/>
    </row>
    <row r="20942" spans="6:6" x14ac:dyDescent="0.25">
      <c r="F20942"/>
    </row>
    <row r="20943" spans="6:6" x14ac:dyDescent="0.25">
      <c r="F20943"/>
    </row>
    <row r="20944" spans="6:6" x14ac:dyDescent="0.25">
      <c r="F20944"/>
    </row>
    <row r="20945" spans="6:6" x14ac:dyDescent="0.25">
      <c r="F20945"/>
    </row>
    <row r="20946" spans="6:6" x14ac:dyDescent="0.25">
      <c r="F20946"/>
    </row>
    <row r="20947" spans="6:6" x14ac:dyDescent="0.25">
      <c r="F20947"/>
    </row>
    <row r="20948" spans="6:6" x14ac:dyDescent="0.25">
      <c r="F20948"/>
    </row>
    <row r="20949" spans="6:6" x14ac:dyDescent="0.25">
      <c r="F20949"/>
    </row>
    <row r="20950" spans="6:6" x14ac:dyDescent="0.25">
      <c r="F20950"/>
    </row>
    <row r="20951" spans="6:6" x14ac:dyDescent="0.25">
      <c r="F20951"/>
    </row>
    <row r="20952" spans="6:6" x14ac:dyDescent="0.25">
      <c r="F20952"/>
    </row>
    <row r="20953" spans="6:6" x14ac:dyDescent="0.25">
      <c r="F20953"/>
    </row>
    <row r="20954" spans="6:6" x14ac:dyDescent="0.25">
      <c r="F20954"/>
    </row>
    <row r="20955" spans="6:6" x14ac:dyDescent="0.25">
      <c r="F20955"/>
    </row>
    <row r="20956" spans="6:6" x14ac:dyDescent="0.25">
      <c r="F20956"/>
    </row>
    <row r="20957" spans="6:6" x14ac:dyDescent="0.25">
      <c r="F20957"/>
    </row>
    <row r="20958" spans="6:6" x14ac:dyDescent="0.25">
      <c r="F20958"/>
    </row>
    <row r="20959" spans="6:6" x14ac:dyDescent="0.25">
      <c r="F20959"/>
    </row>
    <row r="20960" spans="6:6" x14ac:dyDescent="0.25">
      <c r="F20960"/>
    </row>
    <row r="20961" spans="6:6" x14ac:dyDescent="0.25">
      <c r="F20961"/>
    </row>
    <row r="20962" spans="6:6" x14ac:dyDescent="0.25">
      <c r="F20962"/>
    </row>
    <row r="20963" spans="6:6" x14ac:dyDescent="0.25">
      <c r="F20963"/>
    </row>
    <row r="20964" spans="6:6" x14ac:dyDescent="0.25">
      <c r="F20964"/>
    </row>
    <row r="20965" spans="6:6" x14ac:dyDescent="0.25">
      <c r="F20965"/>
    </row>
    <row r="20966" spans="6:6" x14ac:dyDescent="0.25">
      <c r="F20966"/>
    </row>
    <row r="20967" spans="6:6" x14ac:dyDescent="0.25">
      <c r="F20967"/>
    </row>
    <row r="20968" spans="6:6" x14ac:dyDescent="0.25">
      <c r="F20968"/>
    </row>
    <row r="20969" spans="6:6" x14ac:dyDescent="0.25">
      <c r="F20969"/>
    </row>
    <row r="20970" spans="6:6" x14ac:dyDescent="0.25">
      <c r="F20970"/>
    </row>
    <row r="20971" spans="6:6" x14ac:dyDescent="0.25">
      <c r="F20971"/>
    </row>
    <row r="20972" spans="6:6" x14ac:dyDescent="0.25">
      <c r="F20972"/>
    </row>
    <row r="20973" spans="6:6" x14ac:dyDescent="0.25">
      <c r="F20973"/>
    </row>
    <row r="20974" spans="6:6" x14ac:dyDescent="0.25">
      <c r="F20974"/>
    </row>
    <row r="20975" spans="6:6" x14ac:dyDescent="0.25">
      <c r="F20975"/>
    </row>
    <row r="20976" spans="6:6" x14ac:dyDescent="0.25">
      <c r="F20976"/>
    </row>
    <row r="20977" spans="6:6" x14ac:dyDescent="0.25">
      <c r="F20977"/>
    </row>
    <row r="20978" spans="6:6" x14ac:dyDescent="0.25">
      <c r="F20978"/>
    </row>
    <row r="20979" spans="6:6" x14ac:dyDescent="0.25">
      <c r="F20979"/>
    </row>
    <row r="20980" spans="6:6" x14ac:dyDescent="0.25">
      <c r="F20980"/>
    </row>
    <row r="20981" spans="6:6" x14ac:dyDescent="0.25">
      <c r="F20981"/>
    </row>
    <row r="20982" spans="6:6" x14ac:dyDescent="0.25">
      <c r="F20982"/>
    </row>
    <row r="20983" spans="6:6" x14ac:dyDescent="0.25">
      <c r="F20983"/>
    </row>
    <row r="20984" spans="6:6" x14ac:dyDescent="0.25">
      <c r="F20984"/>
    </row>
    <row r="20985" spans="6:6" x14ac:dyDescent="0.25">
      <c r="F20985"/>
    </row>
    <row r="20986" spans="6:6" x14ac:dyDescent="0.25">
      <c r="F20986"/>
    </row>
    <row r="20987" spans="6:6" x14ac:dyDescent="0.25">
      <c r="F20987"/>
    </row>
    <row r="20988" spans="6:6" x14ac:dyDescent="0.25">
      <c r="F20988"/>
    </row>
    <row r="20989" spans="6:6" x14ac:dyDescent="0.25">
      <c r="F20989"/>
    </row>
    <row r="20990" spans="6:6" x14ac:dyDescent="0.25">
      <c r="F20990"/>
    </row>
    <row r="20991" spans="6:6" x14ac:dyDescent="0.25">
      <c r="F20991"/>
    </row>
    <row r="20992" spans="6:6" x14ac:dyDescent="0.25">
      <c r="F20992"/>
    </row>
    <row r="20993" spans="6:6" x14ac:dyDescent="0.25">
      <c r="F20993"/>
    </row>
    <row r="20994" spans="6:6" x14ac:dyDescent="0.25">
      <c r="F20994"/>
    </row>
    <row r="20995" spans="6:6" x14ac:dyDescent="0.25">
      <c r="F20995"/>
    </row>
    <row r="20996" spans="6:6" x14ac:dyDescent="0.25">
      <c r="F20996"/>
    </row>
    <row r="20997" spans="6:6" x14ac:dyDescent="0.25">
      <c r="F20997"/>
    </row>
    <row r="20998" spans="6:6" x14ac:dyDescent="0.25">
      <c r="F20998"/>
    </row>
    <row r="20999" spans="6:6" x14ac:dyDescent="0.25">
      <c r="F20999"/>
    </row>
    <row r="21000" spans="6:6" x14ac:dyDescent="0.25">
      <c r="F21000"/>
    </row>
    <row r="21001" spans="6:6" x14ac:dyDescent="0.25">
      <c r="F21001"/>
    </row>
    <row r="21002" spans="6:6" x14ac:dyDescent="0.25">
      <c r="F21002"/>
    </row>
    <row r="21003" spans="6:6" x14ac:dyDescent="0.25">
      <c r="F21003"/>
    </row>
    <row r="21004" spans="6:6" x14ac:dyDescent="0.25">
      <c r="F21004"/>
    </row>
    <row r="21005" spans="6:6" x14ac:dyDescent="0.25">
      <c r="F21005"/>
    </row>
    <row r="21006" spans="6:6" x14ac:dyDescent="0.25">
      <c r="F21006"/>
    </row>
    <row r="21007" spans="6:6" x14ac:dyDescent="0.25">
      <c r="F21007"/>
    </row>
    <row r="21008" spans="6:6" x14ac:dyDescent="0.25">
      <c r="F21008"/>
    </row>
    <row r="21009" spans="6:6" x14ac:dyDescent="0.25">
      <c r="F21009"/>
    </row>
    <row r="21010" spans="6:6" x14ac:dyDescent="0.25">
      <c r="F21010"/>
    </row>
    <row r="21011" spans="6:6" x14ac:dyDescent="0.25">
      <c r="F21011"/>
    </row>
    <row r="21012" spans="6:6" x14ac:dyDescent="0.25">
      <c r="F21012"/>
    </row>
    <row r="21013" spans="6:6" x14ac:dyDescent="0.25">
      <c r="F21013"/>
    </row>
    <row r="21014" spans="6:6" x14ac:dyDescent="0.25">
      <c r="F21014"/>
    </row>
    <row r="21015" spans="6:6" x14ac:dyDescent="0.25">
      <c r="F21015"/>
    </row>
    <row r="21016" spans="6:6" x14ac:dyDescent="0.25">
      <c r="F21016"/>
    </row>
    <row r="21017" spans="6:6" x14ac:dyDescent="0.25">
      <c r="F21017"/>
    </row>
    <row r="21018" spans="6:6" x14ac:dyDescent="0.25">
      <c r="F21018"/>
    </row>
    <row r="21019" spans="6:6" x14ac:dyDescent="0.25">
      <c r="F21019"/>
    </row>
    <row r="21020" spans="6:6" x14ac:dyDescent="0.25">
      <c r="F21020"/>
    </row>
    <row r="21021" spans="6:6" x14ac:dyDescent="0.25">
      <c r="F21021"/>
    </row>
    <row r="21022" spans="6:6" x14ac:dyDescent="0.25">
      <c r="F21022"/>
    </row>
    <row r="21023" spans="6:6" x14ac:dyDescent="0.25">
      <c r="F21023"/>
    </row>
    <row r="21024" spans="6:6" x14ac:dyDescent="0.25">
      <c r="F21024"/>
    </row>
    <row r="21025" spans="6:6" x14ac:dyDescent="0.25">
      <c r="F21025"/>
    </row>
    <row r="21026" spans="6:6" x14ac:dyDescent="0.25">
      <c r="F21026"/>
    </row>
    <row r="21027" spans="6:6" x14ac:dyDescent="0.25">
      <c r="F21027"/>
    </row>
    <row r="21028" spans="6:6" x14ac:dyDescent="0.25">
      <c r="F21028"/>
    </row>
    <row r="21029" spans="6:6" x14ac:dyDescent="0.25">
      <c r="F21029"/>
    </row>
    <row r="21030" spans="6:6" x14ac:dyDescent="0.25">
      <c r="F21030"/>
    </row>
    <row r="21031" spans="6:6" x14ac:dyDescent="0.25">
      <c r="F21031"/>
    </row>
    <row r="21032" spans="6:6" x14ac:dyDescent="0.25">
      <c r="F21032"/>
    </row>
    <row r="21033" spans="6:6" x14ac:dyDescent="0.25">
      <c r="F21033"/>
    </row>
    <row r="21034" spans="6:6" x14ac:dyDescent="0.25">
      <c r="F21034"/>
    </row>
    <row r="21035" spans="6:6" x14ac:dyDescent="0.25">
      <c r="F21035"/>
    </row>
    <row r="21036" spans="6:6" x14ac:dyDescent="0.25">
      <c r="F21036"/>
    </row>
    <row r="21037" spans="6:6" x14ac:dyDescent="0.25">
      <c r="F21037"/>
    </row>
    <row r="21038" spans="6:6" x14ac:dyDescent="0.25">
      <c r="F21038"/>
    </row>
    <row r="21039" spans="6:6" x14ac:dyDescent="0.25">
      <c r="F21039"/>
    </row>
    <row r="21040" spans="6:6" x14ac:dyDescent="0.25">
      <c r="F21040"/>
    </row>
    <row r="21041" spans="6:6" x14ac:dyDescent="0.25">
      <c r="F21041"/>
    </row>
    <row r="21042" spans="6:6" x14ac:dyDescent="0.25">
      <c r="F21042"/>
    </row>
    <row r="21043" spans="6:6" x14ac:dyDescent="0.25">
      <c r="F21043"/>
    </row>
    <row r="21044" spans="6:6" x14ac:dyDescent="0.25">
      <c r="F21044"/>
    </row>
    <row r="21045" spans="6:6" x14ac:dyDescent="0.25">
      <c r="F21045"/>
    </row>
    <row r="21046" spans="6:6" x14ac:dyDescent="0.25">
      <c r="F21046"/>
    </row>
    <row r="21047" spans="6:6" x14ac:dyDescent="0.25">
      <c r="F21047"/>
    </row>
    <row r="21048" spans="6:6" x14ac:dyDescent="0.25">
      <c r="F21048"/>
    </row>
    <row r="21049" spans="6:6" x14ac:dyDescent="0.25">
      <c r="F21049"/>
    </row>
    <row r="21050" spans="6:6" x14ac:dyDescent="0.25">
      <c r="F21050"/>
    </row>
    <row r="21051" spans="6:6" x14ac:dyDescent="0.25">
      <c r="F21051"/>
    </row>
    <row r="21052" spans="6:6" x14ac:dyDescent="0.25">
      <c r="F21052"/>
    </row>
    <row r="21053" spans="6:6" x14ac:dyDescent="0.25">
      <c r="F21053"/>
    </row>
    <row r="21054" spans="6:6" x14ac:dyDescent="0.25">
      <c r="F21054"/>
    </row>
    <row r="21055" spans="6:6" x14ac:dyDescent="0.25">
      <c r="F21055"/>
    </row>
    <row r="21056" spans="6:6" x14ac:dyDescent="0.25">
      <c r="F21056"/>
    </row>
    <row r="21057" spans="6:6" x14ac:dyDescent="0.25">
      <c r="F21057"/>
    </row>
    <row r="21058" spans="6:6" x14ac:dyDescent="0.25">
      <c r="F21058"/>
    </row>
    <row r="21059" spans="6:6" x14ac:dyDescent="0.25">
      <c r="F21059"/>
    </row>
    <row r="21060" spans="6:6" x14ac:dyDescent="0.25">
      <c r="F21060"/>
    </row>
    <row r="21061" spans="6:6" x14ac:dyDescent="0.25">
      <c r="F21061"/>
    </row>
    <row r="21062" spans="6:6" x14ac:dyDescent="0.25">
      <c r="F21062"/>
    </row>
    <row r="21063" spans="6:6" x14ac:dyDescent="0.25">
      <c r="F21063"/>
    </row>
    <row r="21064" spans="6:6" x14ac:dyDescent="0.25">
      <c r="F21064"/>
    </row>
    <row r="21065" spans="6:6" x14ac:dyDescent="0.25">
      <c r="F21065"/>
    </row>
    <row r="21066" spans="6:6" x14ac:dyDescent="0.25">
      <c r="F21066"/>
    </row>
    <row r="21067" spans="6:6" x14ac:dyDescent="0.25">
      <c r="F21067"/>
    </row>
    <row r="21068" spans="6:6" x14ac:dyDescent="0.25">
      <c r="F21068"/>
    </row>
    <row r="21069" spans="6:6" x14ac:dyDescent="0.25">
      <c r="F21069"/>
    </row>
    <row r="21070" spans="6:6" x14ac:dyDescent="0.25">
      <c r="F21070"/>
    </row>
    <row r="21071" spans="6:6" x14ac:dyDescent="0.25">
      <c r="F21071"/>
    </row>
    <row r="21072" spans="6:6" x14ac:dyDescent="0.25">
      <c r="F21072"/>
    </row>
    <row r="21073" spans="6:6" x14ac:dyDescent="0.25">
      <c r="F21073"/>
    </row>
    <row r="21074" spans="6:6" x14ac:dyDescent="0.25">
      <c r="F21074"/>
    </row>
    <row r="21075" spans="6:6" x14ac:dyDescent="0.25">
      <c r="F21075"/>
    </row>
    <row r="21076" spans="6:6" x14ac:dyDescent="0.25">
      <c r="F21076"/>
    </row>
    <row r="21077" spans="6:6" x14ac:dyDescent="0.25">
      <c r="F21077"/>
    </row>
    <row r="21078" spans="6:6" x14ac:dyDescent="0.25">
      <c r="F21078"/>
    </row>
    <row r="21079" spans="6:6" x14ac:dyDescent="0.25">
      <c r="F21079"/>
    </row>
    <row r="21080" spans="6:6" x14ac:dyDescent="0.25">
      <c r="F21080"/>
    </row>
    <row r="21081" spans="6:6" x14ac:dyDescent="0.25">
      <c r="F21081"/>
    </row>
    <row r="21082" spans="6:6" x14ac:dyDescent="0.25">
      <c r="F21082"/>
    </row>
    <row r="21083" spans="6:6" x14ac:dyDescent="0.25">
      <c r="F21083"/>
    </row>
    <row r="21084" spans="6:6" x14ac:dyDescent="0.25">
      <c r="F21084"/>
    </row>
    <row r="21085" spans="6:6" x14ac:dyDescent="0.25">
      <c r="F21085"/>
    </row>
    <row r="21086" spans="6:6" x14ac:dyDescent="0.25">
      <c r="F21086"/>
    </row>
    <row r="21087" spans="6:6" x14ac:dyDescent="0.25">
      <c r="F21087"/>
    </row>
    <row r="21088" spans="6:6" x14ac:dyDescent="0.25">
      <c r="F21088"/>
    </row>
    <row r="21089" spans="6:6" x14ac:dyDescent="0.25">
      <c r="F21089"/>
    </row>
    <row r="21090" spans="6:6" x14ac:dyDescent="0.25">
      <c r="F21090"/>
    </row>
    <row r="21091" spans="6:6" x14ac:dyDescent="0.25">
      <c r="F21091"/>
    </row>
    <row r="21092" spans="6:6" x14ac:dyDescent="0.25">
      <c r="F21092"/>
    </row>
    <row r="21093" spans="6:6" x14ac:dyDescent="0.25">
      <c r="F21093"/>
    </row>
    <row r="21094" spans="6:6" x14ac:dyDescent="0.25">
      <c r="F21094"/>
    </row>
    <row r="21095" spans="6:6" x14ac:dyDescent="0.25">
      <c r="F21095"/>
    </row>
    <row r="21096" spans="6:6" x14ac:dyDescent="0.25">
      <c r="F21096"/>
    </row>
    <row r="21097" spans="6:6" x14ac:dyDescent="0.25">
      <c r="F21097"/>
    </row>
    <row r="21098" spans="6:6" x14ac:dyDescent="0.25">
      <c r="F21098"/>
    </row>
    <row r="21099" spans="6:6" x14ac:dyDescent="0.25">
      <c r="F21099"/>
    </row>
    <row r="21100" spans="6:6" x14ac:dyDescent="0.25">
      <c r="F21100"/>
    </row>
    <row r="21101" spans="6:6" x14ac:dyDescent="0.25">
      <c r="F21101"/>
    </row>
    <row r="21102" spans="6:6" x14ac:dyDescent="0.25">
      <c r="F21102"/>
    </row>
    <row r="21103" spans="6:6" x14ac:dyDescent="0.25">
      <c r="F21103"/>
    </row>
    <row r="21104" spans="6:6" x14ac:dyDescent="0.25">
      <c r="F21104"/>
    </row>
    <row r="21105" spans="6:6" x14ac:dyDescent="0.25">
      <c r="F21105"/>
    </row>
    <row r="21106" spans="6:6" x14ac:dyDescent="0.25">
      <c r="F21106"/>
    </row>
    <row r="21107" spans="6:6" x14ac:dyDescent="0.25">
      <c r="F21107"/>
    </row>
    <row r="21108" spans="6:6" x14ac:dyDescent="0.25">
      <c r="F21108"/>
    </row>
    <row r="21109" spans="6:6" x14ac:dyDescent="0.25">
      <c r="F21109"/>
    </row>
    <row r="21110" spans="6:6" x14ac:dyDescent="0.25">
      <c r="F21110"/>
    </row>
    <row r="21111" spans="6:6" x14ac:dyDescent="0.25">
      <c r="F21111"/>
    </row>
    <row r="21112" spans="6:6" x14ac:dyDescent="0.25">
      <c r="F21112"/>
    </row>
    <row r="21113" spans="6:6" x14ac:dyDescent="0.25">
      <c r="F21113"/>
    </row>
    <row r="21114" spans="6:6" x14ac:dyDescent="0.25">
      <c r="F21114"/>
    </row>
    <row r="21115" spans="6:6" x14ac:dyDescent="0.25">
      <c r="F21115"/>
    </row>
    <row r="21116" spans="6:6" x14ac:dyDescent="0.25">
      <c r="F21116"/>
    </row>
    <row r="21117" spans="6:6" x14ac:dyDescent="0.25">
      <c r="F21117"/>
    </row>
    <row r="21118" spans="6:6" x14ac:dyDescent="0.25">
      <c r="F21118"/>
    </row>
    <row r="21119" spans="6:6" x14ac:dyDescent="0.25">
      <c r="F21119"/>
    </row>
    <row r="21120" spans="6:6" x14ac:dyDescent="0.25">
      <c r="F21120"/>
    </row>
    <row r="21121" spans="6:6" x14ac:dyDescent="0.25">
      <c r="F21121"/>
    </row>
    <row r="21122" spans="6:6" x14ac:dyDescent="0.25">
      <c r="F21122"/>
    </row>
    <row r="21123" spans="6:6" x14ac:dyDescent="0.25">
      <c r="F21123"/>
    </row>
    <row r="21124" spans="6:6" x14ac:dyDescent="0.25">
      <c r="F21124"/>
    </row>
    <row r="21125" spans="6:6" x14ac:dyDescent="0.25">
      <c r="F21125"/>
    </row>
    <row r="21126" spans="6:6" x14ac:dyDescent="0.25">
      <c r="F21126"/>
    </row>
    <row r="21127" spans="6:6" x14ac:dyDescent="0.25">
      <c r="F21127"/>
    </row>
    <row r="21128" spans="6:6" x14ac:dyDescent="0.25">
      <c r="F21128"/>
    </row>
    <row r="21129" spans="6:6" x14ac:dyDescent="0.25">
      <c r="F21129"/>
    </row>
    <row r="21130" spans="6:6" x14ac:dyDescent="0.25">
      <c r="F21130"/>
    </row>
    <row r="21131" spans="6:6" x14ac:dyDescent="0.25">
      <c r="F21131"/>
    </row>
    <row r="21132" spans="6:6" x14ac:dyDescent="0.25">
      <c r="F21132"/>
    </row>
    <row r="21133" spans="6:6" x14ac:dyDescent="0.25">
      <c r="F21133"/>
    </row>
    <row r="21134" spans="6:6" x14ac:dyDescent="0.25">
      <c r="F21134"/>
    </row>
    <row r="21135" spans="6:6" x14ac:dyDescent="0.25">
      <c r="F21135"/>
    </row>
    <row r="21136" spans="6:6" x14ac:dyDescent="0.25">
      <c r="F21136"/>
    </row>
    <row r="21137" spans="6:6" x14ac:dyDescent="0.25">
      <c r="F21137"/>
    </row>
    <row r="21138" spans="6:6" x14ac:dyDescent="0.25">
      <c r="F21138"/>
    </row>
    <row r="21139" spans="6:6" x14ac:dyDescent="0.25">
      <c r="F21139"/>
    </row>
    <row r="21140" spans="6:6" x14ac:dyDescent="0.25">
      <c r="F21140"/>
    </row>
    <row r="21141" spans="6:6" x14ac:dyDescent="0.25">
      <c r="F21141"/>
    </row>
    <row r="21142" spans="6:6" x14ac:dyDescent="0.25">
      <c r="F21142"/>
    </row>
    <row r="21143" spans="6:6" x14ac:dyDescent="0.25">
      <c r="F21143"/>
    </row>
    <row r="21144" spans="6:6" x14ac:dyDescent="0.25">
      <c r="F21144"/>
    </row>
    <row r="21145" spans="6:6" x14ac:dyDescent="0.25">
      <c r="F21145"/>
    </row>
    <row r="21146" spans="6:6" x14ac:dyDescent="0.25">
      <c r="F21146"/>
    </row>
    <row r="21147" spans="6:6" x14ac:dyDescent="0.25">
      <c r="F21147"/>
    </row>
    <row r="21148" spans="6:6" x14ac:dyDescent="0.25">
      <c r="F21148"/>
    </row>
    <row r="21149" spans="6:6" x14ac:dyDescent="0.25">
      <c r="F21149"/>
    </row>
    <row r="21150" spans="6:6" x14ac:dyDescent="0.25">
      <c r="F21150"/>
    </row>
    <row r="21151" spans="6:6" x14ac:dyDescent="0.25">
      <c r="F21151"/>
    </row>
    <row r="21152" spans="6:6" x14ac:dyDescent="0.25">
      <c r="F21152"/>
    </row>
    <row r="21153" spans="6:6" x14ac:dyDescent="0.25">
      <c r="F21153"/>
    </row>
    <row r="21154" spans="6:6" x14ac:dyDescent="0.25">
      <c r="F21154"/>
    </row>
    <row r="21155" spans="6:6" x14ac:dyDescent="0.25">
      <c r="F21155"/>
    </row>
    <row r="21156" spans="6:6" x14ac:dyDescent="0.25">
      <c r="F21156"/>
    </row>
    <row r="21157" spans="6:6" x14ac:dyDescent="0.25">
      <c r="F21157"/>
    </row>
    <row r="21158" spans="6:6" x14ac:dyDescent="0.25">
      <c r="F21158"/>
    </row>
    <row r="21159" spans="6:6" x14ac:dyDescent="0.25">
      <c r="F21159"/>
    </row>
    <row r="21160" spans="6:6" x14ac:dyDescent="0.25">
      <c r="F21160"/>
    </row>
    <row r="21161" spans="6:6" x14ac:dyDescent="0.25">
      <c r="F21161"/>
    </row>
    <row r="21162" spans="6:6" x14ac:dyDescent="0.25">
      <c r="F21162"/>
    </row>
    <row r="21163" spans="6:6" x14ac:dyDescent="0.25">
      <c r="F21163"/>
    </row>
    <row r="21164" spans="6:6" x14ac:dyDescent="0.25">
      <c r="F21164"/>
    </row>
    <row r="21165" spans="6:6" x14ac:dyDescent="0.25">
      <c r="F21165"/>
    </row>
    <row r="21166" spans="6:6" x14ac:dyDescent="0.25">
      <c r="F21166"/>
    </row>
    <row r="21167" spans="6:6" x14ac:dyDescent="0.25">
      <c r="F21167"/>
    </row>
    <row r="21168" spans="6:6" x14ac:dyDescent="0.25">
      <c r="F21168"/>
    </row>
    <row r="21169" spans="6:6" x14ac:dyDescent="0.25">
      <c r="F21169"/>
    </row>
    <row r="21170" spans="6:6" x14ac:dyDescent="0.25">
      <c r="F21170"/>
    </row>
    <row r="21171" spans="6:6" x14ac:dyDescent="0.25">
      <c r="F21171"/>
    </row>
    <row r="21172" spans="6:6" x14ac:dyDescent="0.25">
      <c r="F21172"/>
    </row>
    <row r="21173" spans="6:6" x14ac:dyDescent="0.25">
      <c r="F21173"/>
    </row>
    <row r="21174" spans="6:6" x14ac:dyDescent="0.25">
      <c r="F21174"/>
    </row>
    <row r="21175" spans="6:6" x14ac:dyDescent="0.25">
      <c r="F21175"/>
    </row>
    <row r="21176" spans="6:6" x14ac:dyDescent="0.25">
      <c r="F21176"/>
    </row>
    <row r="21177" spans="6:6" x14ac:dyDescent="0.25">
      <c r="F21177"/>
    </row>
    <row r="21178" spans="6:6" x14ac:dyDescent="0.25">
      <c r="F21178"/>
    </row>
    <row r="21179" spans="6:6" x14ac:dyDescent="0.25">
      <c r="F21179"/>
    </row>
    <row r="21180" spans="6:6" x14ac:dyDescent="0.25">
      <c r="F21180"/>
    </row>
    <row r="21181" spans="6:6" x14ac:dyDescent="0.25">
      <c r="F21181"/>
    </row>
    <row r="21182" spans="6:6" x14ac:dyDescent="0.25">
      <c r="F21182"/>
    </row>
    <row r="21183" spans="6:6" x14ac:dyDescent="0.25">
      <c r="F21183"/>
    </row>
    <row r="21184" spans="6:6" x14ac:dyDescent="0.25">
      <c r="F21184"/>
    </row>
    <row r="21185" spans="6:6" x14ac:dyDescent="0.25">
      <c r="F21185"/>
    </row>
    <row r="21186" spans="6:6" x14ac:dyDescent="0.25">
      <c r="F21186"/>
    </row>
    <row r="21187" spans="6:6" x14ac:dyDescent="0.25">
      <c r="F21187"/>
    </row>
    <row r="21188" spans="6:6" x14ac:dyDescent="0.25">
      <c r="F21188"/>
    </row>
    <row r="21189" spans="6:6" x14ac:dyDescent="0.25">
      <c r="F21189"/>
    </row>
    <row r="21190" spans="6:6" x14ac:dyDescent="0.25">
      <c r="F21190"/>
    </row>
    <row r="21191" spans="6:6" x14ac:dyDescent="0.25">
      <c r="F21191"/>
    </row>
    <row r="21192" spans="6:6" x14ac:dyDescent="0.25">
      <c r="F21192"/>
    </row>
    <row r="21193" spans="6:6" x14ac:dyDescent="0.25">
      <c r="F21193"/>
    </row>
    <row r="21194" spans="6:6" x14ac:dyDescent="0.25">
      <c r="F21194"/>
    </row>
    <row r="21195" spans="6:6" x14ac:dyDescent="0.25">
      <c r="F21195"/>
    </row>
    <row r="21196" spans="6:6" x14ac:dyDescent="0.25">
      <c r="F21196"/>
    </row>
    <row r="21197" spans="6:6" x14ac:dyDescent="0.25">
      <c r="F21197"/>
    </row>
    <row r="21198" spans="6:6" x14ac:dyDescent="0.25">
      <c r="F21198"/>
    </row>
    <row r="21199" spans="6:6" x14ac:dyDescent="0.25">
      <c r="F21199"/>
    </row>
    <row r="21200" spans="6:6" x14ac:dyDescent="0.25">
      <c r="F21200"/>
    </row>
    <row r="21201" spans="6:6" x14ac:dyDescent="0.25">
      <c r="F21201"/>
    </row>
    <row r="21202" spans="6:6" x14ac:dyDescent="0.25">
      <c r="F21202"/>
    </row>
    <row r="21203" spans="6:6" x14ac:dyDescent="0.25">
      <c r="F21203"/>
    </row>
    <row r="21204" spans="6:6" x14ac:dyDescent="0.25">
      <c r="F21204"/>
    </row>
    <row r="21205" spans="6:6" x14ac:dyDescent="0.25">
      <c r="F21205"/>
    </row>
    <row r="21206" spans="6:6" x14ac:dyDescent="0.25">
      <c r="F21206"/>
    </row>
    <row r="21207" spans="6:6" x14ac:dyDescent="0.25">
      <c r="F21207"/>
    </row>
    <row r="21208" spans="6:6" x14ac:dyDescent="0.25">
      <c r="F21208"/>
    </row>
    <row r="21209" spans="6:6" x14ac:dyDescent="0.25">
      <c r="F21209"/>
    </row>
    <row r="21210" spans="6:6" x14ac:dyDescent="0.25">
      <c r="F21210"/>
    </row>
    <row r="21211" spans="6:6" x14ac:dyDescent="0.25">
      <c r="F21211"/>
    </row>
    <row r="21212" spans="6:6" x14ac:dyDescent="0.25">
      <c r="F21212"/>
    </row>
    <row r="21213" spans="6:6" x14ac:dyDescent="0.25">
      <c r="F21213"/>
    </row>
    <row r="21214" spans="6:6" x14ac:dyDescent="0.25">
      <c r="F21214"/>
    </row>
    <row r="21215" spans="6:6" x14ac:dyDescent="0.25">
      <c r="F21215"/>
    </row>
    <row r="21216" spans="6:6" x14ac:dyDescent="0.25">
      <c r="F21216"/>
    </row>
    <row r="21217" spans="6:6" x14ac:dyDescent="0.25">
      <c r="F21217"/>
    </row>
    <row r="21218" spans="6:6" x14ac:dyDescent="0.25">
      <c r="F21218"/>
    </row>
    <row r="21219" spans="6:6" x14ac:dyDescent="0.25">
      <c r="F21219"/>
    </row>
    <row r="21220" spans="6:6" x14ac:dyDescent="0.25">
      <c r="F21220"/>
    </row>
    <row r="21221" spans="6:6" x14ac:dyDescent="0.25">
      <c r="F21221"/>
    </row>
    <row r="21222" spans="6:6" x14ac:dyDescent="0.25">
      <c r="F21222"/>
    </row>
    <row r="21223" spans="6:6" x14ac:dyDescent="0.25">
      <c r="F21223"/>
    </row>
    <row r="21224" spans="6:6" x14ac:dyDescent="0.25">
      <c r="F21224"/>
    </row>
    <row r="21225" spans="6:6" x14ac:dyDescent="0.25">
      <c r="F21225"/>
    </row>
    <row r="21226" spans="6:6" x14ac:dyDescent="0.25">
      <c r="F21226"/>
    </row>
    <row r="21227" spans="6:6" x14ac:dyDescent="0.25">
      <c r="F21227"/>
    </row>
    <row r="21228" spans="6:6" x14ac:dyDescent="0.25">
      <c r="F21228"/>
    </row>
    <row r="21229" spans="6:6" x14ac:dyDescent="0.25">
      <c r="F21229"/>
    </row>
    <row r="21230" spans="6:6" x14ac:dyDescent="0.25">
      <c r="F21230"/>
    </row>
    <row r="21231" spans="6:6" x14ac:dyDescent="0.25">
      <c r="F21231"/>
    </row>
    <row r="21232" spans="6:6" x14ac:dyDescent="0.25">
      <c r="F21232"/>
    </row>
    <row r="21233" spans="6:6" x14ac:dyDescent="0.25">
      <c r="F21233"/>
    </row>
    <row r="21234" spans="6:6" x14ac:dyDescent="0.25">
      <c r="F21234"/>
    </row>
    <row r="21235" spans="6:6" x14ac:dyDescent="0.25">
      <c r="F21235"/>
    </row>
    <row r="21236" spans="6:6" x14ac:dyDescent="0.25">
      <c r="F21236"/>
    </row>
    <row r="21237" spans="6:6" x14ac:dyDescent="0.25">
      <c r="F21237"/>
    </row>
    <row r="21238" spans="6:6" x14ac:dyDescent="0.25">
      <c r="F21238"/>
    </row>
    <row r="21239" spans="6:6" x14ac:dyDescent="0.25">
      <c r="F21239"/>
    </row>
    <row r="21240" spans="6:6" x14ac:dyDescent="0.25">
      <c r="F21240"/>
    </row>
    <row r="21241" spans="6:6" x14ac:dyDescent="0.25">
      <c r="F21241"/>
    </row>
    <row r="21242" spans="6:6" x14ac:dyDescent="0.25">
      <c r="F21242"/>
    </row>
    <row r="21243" spans="6:6" x14ac:dyDescent="0.25">
      <c r="F21243"/>
    </row>
    <row r="21244" spans="6:6" x14ac:dyDescent="0.25">
      <c r="F21244"/>
    </row>
    <row r="21245" spans="6:6" x14ac:dyDescent="0.25">
      <c r="F21245"/>
    </row>
    <row r="21246" spans="6:6" x14ac:dyDescent="0.25">
      <c r="F21246"/>
    </row>
    <row r="21247" spans="6:6" x14ac:dyDescent="0.25">
      <c r="F21247"/>
    </row>
    <row r="21248" spans="6:6" x14ac:dyDescent="0.25">
      <c r="F21248"/>
    </row>
    <row r="21249" spans="6:6" x14ac:dyDescent="0.25">
      <c r="F21249"/>
    </row>
    <row r="21250" spans="6:6" x14ac:dyDescent="0.25">
      <c r="F21250"/>
    </row>
    <row r="21251" spans="6:6" x14ac:dyDescent="0.25">
      <c r="F21251"/>
    </row>
    <row r="21252" spans="6:6" x14ac:dyDescent="0.25">
      <c r="F21252"/>
    </row>
    <row r="21253" spans="6:6" x14ac:dyDescent="0.25">
      <c r="F21253"/>
    </row>
    <row r="21254" spans="6:6" x14ac:dyDescent="0.25">
      <c r="F21254"/>
    </row>
    <row r="21255" spans="6:6" x14ac:dyDescent="0.25">
      <c r="F21255"/>
    </row>
    <row r="21256" spans="6:6" x14ac:dyDescent="0.25">
      <c r="F21256"/>
    </row>
    <row r="21257" spans="6:6" x14ac:dyDescent="0.25">
      <c r="F21257"/>
    </row>
    <row r="21258" spans="6:6" x14ac:dyDescent="0.25">
      <c r="F21258"/>
    </row>
    <row r="21259" spans="6:6" x14ac:dyDescent="0.25">
      <c r="F21259"/>
    </row>
    <row r="21260" spans="6:6" x14ac:dyDescent="0.25">
      <c r="F21260"/>
    </row>
    <row r="21261" spans="6:6" x14ac:dyDescent="0.25">
      <c r="F21261"/>
    </row>
    <row r="21262" spans="6:6" x14ac:dyDescent="0.25">
      <c r="F21262"/>
    </row>
    <row r="21263" spans="6:6" x14ac:dyDescent="0.25">
      <c r="F21263"/>
    </row>
    <row r="21264" spans="6:6" x14ac:dyDescent="0.25">
      <c r="F21264"/>
    </row>
    <row r="21265" spans="6:6" x14ac:dyDescent="0.25">
      <c r="F21265"/>
    </row>
    <row r="21266" spans="6:6" x14ac:dyDescent="0.25">
      <c r="F21266"/>
    </row>
    <row r="21267" spans="6:6" x14ac:dyDescent="0.25">
      <c r="F21267"/>
    </row>
    <row r="21268" spans="6:6" x14ac:dyDescent="0.25">
      <c r="F21268"/>
    </row>
    <row r="21269" spans="6:6" x14ac:dyDescent="0.25">
      <c r="F21269"/>
    </row>
    <row r="21270" spans="6:6" x14ac:dyDescent="0.25">
      <c r="F21270"/>
    </row>
    <row r="21271" spans="6:6" x14ac:dyDescent="0.25">
      <c r="F21271"/>
    </row>
    <row r="21272" spans="6:6" x14ac:dyDescent="0.25">
      <c r="F21272"/>
    </row>
    <row r="21273" spans="6:6" x14ac:dyDescent="0.25">
      <c r="F21273"/>
    </row>
    <row r="21274" spans="6:6" x14ac:dyDescent="0.25">
      <c r="F21274"/>
    </row>
    <row r="21275" spans="6:6" x14ac:dyDescent="0.25">
      <c r="F21275"/>
    </row>
    <row r="21276" spans="6:6" x14ac:dyDescent="0.25">
      <c r="F21276"/>
    </row>
    <row r="21277" spans="6:6" x14ac:dyDescent="0.25">
      <c r="F21277"/>
    </row>
    <row r="21278" spans="6:6" x14ac:dyDescent="0.25">
      <c r="F21278"/>
    </row>
    <row r="21279" spans="6:6" x14ac:dyDescent="0.25">
      <c r="F21279"/>
    </row>
    <row r="21280" spans="6:6" x14ac:dyDescent="0.25">
      <c r="F21280"/>
    </row>
    <row r="21281" spans="6:6" x14ac:dyDescent="0.25">
      <c r="F21281"/>
    </row>
    <row r="21282" spans="6:6" x14ac:dyDescent="0.25">
      <c r="F21282"/>
    </row>
    <row r="21283" spans="6:6" x14ac:dyDescent="0.25">
      <c r="F21283"/>
    </row>
    <row r="21284" spans="6:6" x14ac:dyDescent="0.25">
      <c r="F21284"/>
    </row>
    <row r="21285" spans="6:6" x14ac:dyDescent="0.25">
      <c r="F21285"/>
    </row>
    <row r="21286" spans="6:6" x14ac:dyDescent="0.25">
      <c r="F21286"/>
    </row>
    <row r="21287" spans="6:6" x14ac:dyDescent="0.25">
      <c r="F21287"/>
    </row>
    <row r="21288" spans="6:6" x14ac:dyDescent="0.25">
      <c r="F21288"/>
    </row>
    <row r="21289" spans="6:6" x14ac:dyDescent="0.25">
      <c r="F21289"/>
    </row>
    <row r="21290" spans="6:6" x14ac:dyDescent="0.25">
      <c r="F21290"/>
    </row>
    <row r="21291" spans="6:6" x14ac:dyDescent="0.25">
      <c r="F21291"/>
    </row>
    <row r="21292" spans="6:6" x14ac:dyDescent="0.25">
      <c r="F21292"/>
    </row>
    <row r="21293" spans="6:6" x14ac:dyDescent="0.25">
      <c r="F21293"/>
    </row>
    <row r="21294" spans="6:6" x14ac:dyDescent="0.25">
      <c r="F21294"/>
    </row>
    <row r="21295" spans="6:6" x14ac:dyDescent="0.25">
      <c r="F21295"/>
    </row>
    <row r="21296" spans="6:6" x14ac:dyDescent="0.25">
      <c r="F21296"/>
    </row>
    <row r="21297" spans="6:6" x14ac:dyDescent="0.25">
      <c r="F21297"/>
    </row>
    <row r="21298" spans="6:6" x14ac:dyDescent="0.25">
      <c r="F21298"/>
    </row>
    <row r="21299" spans="6:6" x14ac:dyDescent="0.25">
      <c r="F21299"/>
    </row>
    <row r="21300" spans="6:6" x14ac:dyDescent="0.25">
      <c r="F21300"/>
    </row>
    <row r="21301" spans="6:6" x14ac:dyDescent="0.25">
      <c r="F21301"/>
    </row>
    <row r="21302" spans="6:6" x14ac:dyDescent="0.25">
      <c r="F21302"/>
    </row>
    <row r="21303" spans="6:6" x14ac:dyDescent="0.25">
      <c r="F21303"/>
    </row>
    <row r="21304" spans="6:6" x14ac:dyDescent="0.25">
      <c r="F21304"/>
    </row>
    <row r="21305" spans="6:6" x14ac:dyDescent="0.25">
      <c r="F21305"/>
    </row>
    <row r="21306" spans="6:6" x14ac:dyDescent="0.25">
      <c r="F21306"/>
    </row>
    <row r="21307" spans="6:6" x14ac:dyDescent="0.25">
      <c r="F21307"/>
    </row>
    <row r="21308" spans="6:6" x14ac:dyDescent="0.25">
      <c r="F21308"/>
    </row>
    <row r="21309" spans="6:6" x14ac:dyDescent="0.25">
      <c r="F21309"/>
    </row>
    <row r="21310" spans="6:6" x14ac:dyDescent="0.25">
      <c r="F21310"/>
    </row>
    <row r="21311" spans="6:6" x14ac:dyDescent="0.25">
      <c r="F21311"/>
    </row>
    <row r="21312" spans="6:6" x14ac:dyDescent="0.25">
      <c r="F21312"/>
    </row>
    <row r="21313" spans="6:6" x14ac:dyDescent="0.25">
      <c r="F21313"/>
    </row>
    <row r="21314" spans="6:6" x14ac:dyDescent="0.25">
      <c r="F21314"/>
    </row>
    <row r="21315" spans="6:6" x14ac:dyDescent="0.25">
      <c r="F21315"/>
    </row>
    <row r="21316" spans="6:6" x14ac:dyDescent="0.25">
      <c r="F21316"/>
    </row>
    <row r="21317" spans="6:6" x14ac:dyDescent="0.25">
      <c r="F21317"/>
    </row>
    <row r="21318" spans="6:6" x14ac:dyDescent="0.25">
      <c r="F21318"/>
    </row>
    <row r="21319" spans="6:6" x14ac:dyDescent="0.25">
      <c r="F21319"/>
    </row>
    <row r="21320" spans="6:6" x14ac:dyDescent="0.25">
      <c r="F21320"/>
    </row>
    <row r="21321" spans="6:6" x14ac:dyDescent="0.25">
      <c r="F21321"/>
    </row>
    <row r="21322" spans="6:6" x14ac:dyDescent="0.25">
      <c r="F21322"/>
    </row>
    <row r="21323" spans="6:6" x14ac:dyDescent="0.25">
      <c r="F21323"/>
    </row>
    <row r="21324" spans="6:6" x14ac:dyDescent="0.25">
      <c r="F21324"/>
    </row>
    <row r="21325" spans="6:6" x14ac:dyDescent="0.25">
      <c r="F21325"/>
    </row>
    <row r="21326" spans="6:6" x14ac:dyDescent="0.25">
      <c r="F21326"/>
    </row>
    <row r="21327" spans="6:6" x14ac:dyDescent="0.25">
      <c r="F21327"/>
    </row>
    <row r="21328" spans="6:6" x14ac:dyDescent="0.25">
      <c r="F21328"/>
    </row>
    <row r="21329" spans="6:6" x14ac:dyDescent="0.25">
      <c r="F21329"/>
    </row>
    <row r="21330" spans="6:6" x14ac:dyDescent="0.25">
      <c r="F21330"/>
    </row>
    <row r="21331" spans="6:6" x14ac:dyDescent="0.25">
      <c r="F21331"/>
    </row>
    <row r="21332" spans="6:6" x14ac:dyDescent="0.25">
      <c r="F21332"/>
    </row>
    <row r="21333" spans="6:6" x14ac:dyDescent="0.25">
      <c r="F21333"/>
    </row>
    <row r="21334" spans="6:6" x14ac:dyDescent="0.25">
      <c r="F21334"/>
    </row>
    <row r="21335" spans="6:6" x14ac:dyDescent="0.25">
      <c r="F21335"/>
    </row>
    <row r="21336" spans="6:6" x14ac:dyDescent="0.25">
      <c r="F21336"/>
    </row>
    <row r="21337" spans="6:6" x14ac:dyDescent="0.25">
      <c r="F21337"/>
    </row>
    <row r="21338" spans="6:6" x14ac:dyDescent="0.25">
      <c r="F21338"/>
    </row>
    <row r="21339" spans="6:6" x14ac:dyDescent="0.25">
      <c r="F21339"/>
    </row>
    <row r="21340" spans="6:6" x14ac:dyDescent="0.25">
      <c r="F21340"/>
    </row>
    <row r="21341" spans="6:6" x14ac:dyDescent="0.25">
      <c r="F21341"/>
    </row>
    <row r="21342" spans="6:6" x14ac:dyDescent="0.25">
      <c r="F21342"/>
    </row>
    <row r="21343" spans="6:6" x14ac:dyDescent="0.25">
      <c r="F21343"/>
    </row>
    <row r="21344" spans="6:6" x14ac:dyDescent="0.25">
      <c r="F21344"/>
    </row>
    <row r="21345" spans="6:6" x14ac:dyDescent="0.25">
      <c r="F21345"/>
    </row>
    <row r="21346" spans="6:6" x14ac:dyDescent="0.25">
      <c r="F21346"/>
    </row>
    <row r="21347" spans="6:6" x14ac:dyDescent="0.25">
      <c r="F21347"/>
    </row>
    <row r="21348" spans="6:6" x14ac:dyDescent="0.25">
      <c r="F21348"/>
    </row>
    <row r="21349" spans="6:6" x14ac:dyDescent="0.25">
      <c r="F21349"/>
    </row>
    <row r="21350" spans="6:6" x14ac:dyDescent="0.25">
      <c r="F21350"/>
    </row>
    <row r="21351" spans="6:6" x14ac:dyDescent="0.25">
      <c r="F21351"/>
    </row>
    <row r="21352" spans="6:6" x14ac:dyDescent="0.25">
      <c r="F21352"/>
    </row>
    <row r="21353" spans="6:6" x14ac:dyDescent="0.25">
      <c r="F21353"/>
    </row>
    <row r="21354" spans="6:6" x14ac:dyDescent="0.25">
      <c r="F21354"/>
    </row>
    <row r="21355" spans="6:6" x14ac:dyDescent="0.25">
      <c r="F21355"/>
    </row>
    <row r="21356" spans="6:6" x14ac:dyDescent="0.25">
      <c r="F21356"/>
    </row>
    <row r="21357" spans="6:6" x14ac:dyDescent="0.25">
      <c r="F21357"/>
    </row>
    <row r="21358" spans="6:6" x14ac:dyDescent="0.25">
      <c r="F21358"/>
    </row>
    <row r="21359" spans="6:6" x14ac:dyDescent="0.25">
      <c r="F21359"/>
    </row>
    <row r="21360" spans="6:6" x14ac:dyDescent="0.25">
      <c r="F21360"/>
    </row>
    <row r="21361" spans="6:6" x14ac:dyDescent="0.25">
      <c r="F21361"/>
    </row>
    <row r="21362" spans="6:6" x14ac:dyDescent="0.25">
      <c r="F21362"/>
    </row>
    <row r="21363" spans="6:6" x14ac:dyDescent="0.25">
      <c r="F21363"/>
    </row>
    <row r="21364" spans="6:6" x14ac:dyDescent="0.25">
      <c r="F21364"/>
    </row>
    <row r="21365" spans="6:6" x14ac:dyDescent="0.25">
      <c r="F21365"/>
    </row>
    <row r="21366" spans="6:6" x14ac:dyDescent="0.25">
      <c r="F21366"/>
    </row>
    <row r="21367" spans="6:6" x14ac:dyDescent="0.25">
      <c r="F21367"/>
    </row>
    <row r="21368" spans="6:6" x14ac:dyDescent="0.25">
      <c r="F21368"/>
    </row>
    <row r="21369" spans="6:6" x14ac:dyDescent="0.25">
      <c r="F21369"/>
    </row>
    <row r="21370" spans="6:6" x14ac:dyDescent="0.25">
      <c r="F21370"/>
    </row>
    <row r="21371" spans="6:6" x14ac:dyDescent="0.25">
      <c r="F21371"/>
    </row>
    <row r="21372" spans="6:6" x14ac:dyDescent="0.25">
      <c r="F21372"/>
    </row>
    <row r="21373" spans="6:6" x14ac:dyDescent="0.25">
      <c r="F21373"/>
    </row>
    <row r="21374" spans="6:6" x14ac:dyDescent="0.25">
      <c r="F21374"/>
    </row>
    <row r="21375" spans="6:6" x14ac:dyDescent="0.25">
      <c r="F21375"/>
    </row>
    <row r="21376" spans="6:6" x14ac:dyDescent="0.25">
      <c r="F21376"/>
    </row>
    <row r="21377" spans="6:6" x14ac:dyDescent="0.25">
      <c r="F21377"/>
    </row>
    <row r="21378" spans="6:6" x14ac:dyDescent="0.25">
      <c r="F21378"/>
    </row>
    <row r="21379" spans="6:6" x14ac:dyDescent="0.25">
      <c r="F21379"/>
    </row>
    <row r="21380" spans="6:6" x14ac:dyDescent="0.25">
      <c r="F21380"/>
    </row>
    <row r="21381" spans="6:6" x14ac:dyDescent="0.25">
      <c r="F21381"/>
    </row>
    <row r="21382" spans="6:6" x14ac:dyDescent="0.25">
      <c r="F21382"/>
    </row>
    <row r="21383" spans="6:6" x14ac:dyDescent="0.25">
      <c r="F21383"/>
    </row>
    <row r="21384" spans="6:6" x14ac:dyDescent="0.25">
      <c r="F21384"/>
    </row>
    <row r="21385" spans="6:6" x14ac:dyDescent="0.25">
      <c r="F21385"/>
    </row>
    <row r="21386" spans="6:6" x14ac:dyDescent="0.25">
      <c r="F21386"/>
    </row>
    <row r="21387" spans="6:6" x14ac:dyDescent="0.25">
      <c r="F21387"/>
    </row>
    <row r="21388" spans="6:6" x14ac:dyDescent="0.25">
      <c r="F21388"/>
    </row>
    <row r="21389" spans="6:6" x14ac:dyDescent="0.25">
      <c r="F21389"/>
    </row>
    <row r="21390" spans="6:6" x14ac:dyDescent="0.25">
      <c r="F21390"/>
    </row>
    <row r="21391" spans="6:6" x14ac:dyDescent="0.25">
      <c r="F21391"/>
    </row>
    <row r="21392" spans="6:6" x14ac:dyDescent="0.25">
      <c r="F21392"/>
    </row>
    <row r="21393" spans="6:6" x14ac:dyDescent="0.25">
      <c r="F21393"/>
    </row>
    <row r="21394" spans="6:6" x14ac:dyDescent="0.25">
      <c r="F21394"/>
    </row>
    <row r="21395" spans="6:6" x14ac:dyDescent="0.25">
      <c r="F21395"/>
    </row>
    <row r="21396" spans="6:6" x14ac:dyDescent="0.25">
      <c r="F21396"/>
    </row>
    <row r="21397" spans="6:6" x14ac:dyDescent="0.25">
      <c r="F21397"/>
    </row>
    <row r="21398" spans="6:6" x14ac:dyDescent="0.25">
      <c r="F21398"/>
    </row>
    <row r="21399" spans="6:6" x14ac:dyDescent="0.25">
      <c r="F21399"/>
    </row>
    <row r="21400" spans="6:6" x14ac:dyDescent="0.25">
      <c r="F21400"/>
    </row>
    <row r="21401" spans="6:6" x14ac:dyDescent="0.25">
      <c r="F21401"/>
    </row>
    <row r="21402" spans="6:6" x14ac:dyDescent="0.25">
      <c r="F21402"/>
    </row>
    <row r="21403" spans="6:6" x14ac:dyDescent="0.25">
      <c r="F21403"/>
    </row>
    <row r="21404" spans="6:6" x14ac:dyDescent="0.25">
      <c r="F21404"/>
    </row>
    <row r="21405" spans="6:6" x14ac:dyDescent="0.25">
      <c r="F21405"/>
    </row>
    <row r="21406" spans="6:6" x14ac:dyDescent="0.25">
      <c r="F21406"/>
    </row>
    <row r="21407" spans="6:6" x14ac:dyDescent="0.25">
      <c r="F21407"/>
    </row>
    <row r="21408" spans="6:6" x14ac:dyDescent="0.25">
      <c r="F21408"/>
    </row>
    <row r="21409" spans="6:6" x14ac:dyDescent="0.25">
      <c r="F21409"/>
    </row>
    <row r="21410" spans="6:6" x14ac:dyDescent="0.25">
      <c r="F21410"/>
    </row>
    <row r="21411" spans="6:6" x14ac:dyDescent="0.25">
      <c r="F21411"/>
    </row>
    <row r="21412" spans="6:6" x14ac:dyDescent="0.25">
      <c r="F21412"/>
    </row>
    <row r="21413" spans="6:6" x14ac:dyDescent="0.25">
      <c r="F21413"/>
    </row>
    <row r="21414" spans="6:6" x14ac:dyDescent="0.25">
      <c r="F21414"/>
    </row>
    <row r="21415" spans="6:6" x14ac:dyDescent="0.25">
      <c r="F21415"/>
    </row>
    <row r="21416" spans="6:6" x14ac:dyDescent="0.25">
      <c r="F21416"/>
    </row>
    <row r="21417" spans="6:6" x14ac:dyDescent="0.25">
      <c r="F21417"/>
    </row>
    <row r="21418" spans="6:6" x14ac:dyDescent="0.25">
      <c r="F21418"/>
    </row>
    <row r="21419" spans="6:6" x14ac:dyDescent="0.25">
      <c r="F21419"/>
    </row>
    <row r="21420" spans="6:6" x14ac:dyDescent="0.25">
      <c r="F21420"/>
    </row>
    <row r="21421" spans="6:6" x14ac:dyDescent="0.25">
      <c r="F21421"/>
    </row>
    <row r="21422" spans="6:6" x14ac:dyDescent="0.25">
      <c r="F21422"/>
    </row>
    <row r="21423" spans="6:6" x14ac:dyDescent="0.25">
      <c r="F21423"/>
    </row>
    <row r="21424" spans="6:6" x14ac:dyDescent="0.25">
      <c r="F21424"/>
    </row>
    <row r="21425" spans="6:6" x14ac:dyDescent="0.25">
      <c r="F21425"/>
    </row>
    <row r="21426" spans="6:6" x14ac:dyDescent="0.25">
      <c r="F21426"/>
    </row>
    <row r="21427" spans="6:6" x14ac:dyDescent="0.25">
      <c r="F21427"/>
    </row>
    <row r="21428" spans="6:6" x14ac:dyDescent="0.25">
      <c r="F21428"/>
    </row>
    <row r="21429" spans="6:6" x14ac:dyDescent="0.25">
      <c r="F21429"/>
    </row>
    <row r="21430" spans="6:6" x14ac:dyDescent="0.25">
      <c r="F21430"/>
    </row>
    <row r="21431" spans="6:6" x14ac:dyDescent="0.25">
      <c r="F21431"/>
    </row>
    <row r="21432" spans="6:6" x14ac:dyDescent="0.25">
      <c r="F21432"/>
    </row>
    <row r="21433" spans="6:6" x14ac:dyDescent="0.25">
      <c r="F21433"/>
    </row>
    <row r="21434" spans="6:6" x14ac:dyDescent="0.25">
      <c r="F21434"/>
    </row>
    <row r="21435" spans="6:6" x14ac:dyDescent="0.25">
      <c r="F21435"/>
    </row>
    <row r="21436" spans="6:6" x14ac:dyDescent="0.25">
      <c r="F21436"/>
    </row>
    <row r="21437" spans="6:6" x14ac:dyDescent="0.25">
      <c r="F21437"/>
    </row>
    <row r="21438" spans="6:6" x14ac:dyDescent="0.25">
      <c r="F21438"/>
    </row>
    <row r="21439" spans="6:6" x14ac:dyDescent="0.25">
      <c r="F21439"/>
    </row>
    <row r="21440" spans="6:6" x14ac:dyDescent="0.25">
      <c r="F21440"/>
    </row>
    <row r="21441" spans="6:6" x14ac:dyDescent="0.25">
      <c r="F21441"/>
    </row>
    <row r="21442" spans="6:6" x14ac:dyDescent="0.25">
      <c r="F21442"/>
    </row>
    <row r="21443" spans="6:6" x14ac:dyDescent="0.25">
      <c r="F21443"/>
    </row>
    <row r="21444" spans="6:6" x14ac:dyDescent="0.25">
      <c r="F21444"/>
    </row>
    <row r="21445" spans="6:6" x14ac:dyDescent="0.25">
      <c r="F21445"/>
    </row>
    <row r="21446" spans="6:6" x14ac:dyDescent="0.25">
      <c r="F21446"/>
    </row>
    <row r="21447" spans="6:6" x14ac:dyDescent="0.25">
      <c r="F21447"/>
    </row>
    <row r="21448" spans="6:6" x14ac:dyDescent="0.25">
      <c r="F21448"/>
    </row>
    <row r="21449" spans="6:6" x14ac:dyDescent="0.25">
      <c r="F21449"/>
    </row>
    <row r="21450" spans="6:6" x14ac:dyDescent="0.25">
      <c r="F21450"/>
    </row>
    <row r="21451" spans="6:6" x14ac:dyDescent="0.25">
      <c r="F21451"/>
    </row>
    <row r="21452" spans="6:6" x14ac:dyDescent="0.25">
      <c r="F21452"/>
    </row>
    <row r="21453" spans="6:6" x14ac:dyDescent="0.25">
      <c r="F21453"/>
    </row>
    <row r="21454" spans="6:6" x14ac:dyDescent="0.25">
      <c r="F21454"/>
    </row>
    <row r="21455" spans="6:6" x14ac:dyDescent="0.25">
      <c r="F21455"/>
    </row>
    <row r="21456" spans="6:6" x14ac:dyDescent="0.25">
      <c r="F21456"/>
    </row>
    <row r="21457" spans="6:6" x14ac:dyDescent="0.25">
      <c r="F21457"/>
    </row>
    <row r="21458" spans="6:6" x14ac:dyDescent="0.25">
      <c r="F21458"/>
    </row>
    <row r="21459" spans="6:6" x14ac:dyDescent="0.25">
      <c r="F21459"/>
    </row>
    <row r="21460" spans="6:6" x14ac:dyDescent="0.25">
      <c r="F21460"/>
    </row>
    <row r="21461" spans="6:6" x14ac:dyDescent="0.25">
      <c r="F21461"/>
    </row>
    <row r="21462" spans="6:6" x14ac:dyDescent="0.25">
      <c r="F21462"/>
    </row>
    <row r="21463" spans="6:6" x14ac:dyDescent="0.25">
      <c r="F21463"/>
    </row>
    <row r="21464" spans="6:6" x14ac:dyDescent="0.25">
      <c r="F21464"/>
    </row>
    <row r="21465" spans="6:6" x14ac:dyDescent="0.25">
      <c r="F21465"/>
    </row>
    <row r="21466" spans="6:6" x14ac:dyDescent="0.25">
      <c r="F21466"/>
    </row>
    <row r="21467" spans="6:6" x14ac:dyDescent="0.25">
      <c r="F21467"/>
    </row>
    <row r="21468" spans="6:6" x14ac:dyDescent="0.25">
      <c r="F21468"/>
    </row>
    <row r="21469" spans="6:6" x14ac:dyDescent="0.25">
      <c r="F21469"/>
    </row>
    <row r="21470" spans="6:6" x14ac:dyDescent="0.25">
      <c r="F21470"/>
    </row>
    <row r="21471" spans="6:6" x14ac:dyDescent="0.25">
      <c r="F21471"/>
    </row>
    <row r="21472" spans="6:6" x14ac:dyDescent="0.25">
      <c r="F21472"/>
    </row>
    <row r="21473" spans="6:6" x14ac:dyDescent="0.25">
      <c r="F21473"/>
    </row>
    <row r="21474" spans="6:6" x14ac:dyDescent="0.25">
      <c r="F21474"/>
    </row>
    <row r="21475" spans="6:6" x14ac:dyDescent="0.25">
      <c r="F21475"/>
    </row>
    <row r="21476" spans="6:6" x14ac:dyDescent="0.25">
      <c r="F21476"/>
    </row>
    <row r="21477" spans="6:6" x14ac:dyDescent="0.25">
      <c r="F21477"/>
    </row>
    <row r="21478" spans="6:6" x14ac:dyDescent="0.25">
      <c r="F21478"/>
    </row>
    <row r="21479" spans="6:6" x14ac:dyDescent="0.25">
      <c r="F21479"/>
    </row>
    <row r="21480" spans="6:6" x14ac:dyDescent="0.25">
      <c r="F21480"/>
    </row>
    <row r="21481" spans="6:6" x14ac:dyDescent="0.25">
      <c r="F21481"/>
    </row>
    <row r="21482" spans="6:6" x14ac:dyDescent="0.25">
      <c r="F21482"/>
    </row>
    <row r="21483" spans="6:6" x14ac:dyDescent="0.25">
      <c r="F21483"/>
    </row>
    <row r="21484" spans="6:6" x14ac:dyDescent="0.25">
      <c r="F21484"/>
    </row>
    <row r="21485" spans="6:6" x14ac:dyDescent="0.25">
      <c r="F21485"/>
    </row>
    <row r="21486" spans="6:6" x14ac:dyDescent="0.25">
      <c r="F21486"/>
    </row>
    <row r="21487" spans="6:6" x14ac:dyDescent="0.25">
      <c r="F21487"/>
    </row>
    <row r="21488" spans="6:6" x14ac:dyDescent="0.25">
      <c r="F21488"/>
    </row>
    <row r="21489" spans="6:6" x14ac:dyDescent="0.25">
      <c r="F21489"/>
    </row>
    <row r="21490" spans="6:6" x14ac:dyDescent="0.25">
      <c r="F21490"/>
    </row>
    <row r="21491" spans="6:6" x14ac:dyDescent="0.25">
      <c r="F21491"/>
    </row>
    <row r="21492" spans="6:6" x14ac:dyDescent="0.25">
      <c r="F21492"/>
    </row>
    <row r="21493" spans="6:6" x14ac:dyDescent="0.25">
      <c r="F21493"/>
    </row>
    <row r="21494" spans="6:6" x14ac:dyDescent="0.25">
      <c r="F21494"/>
    </row>
    <row r="21495" spans="6:6" x14ac:dyDescent="0.25">
      <c r="F21495"/>
    </row>
    <row r="21496" spans="6:6" x14ac:dyDescent="0.25">
      <c r="F21496"/>
    </row>
    <row r="21497" spans="6:6" x14ac:dyDescent="0.25">
      <c r="F21497"/>
    </row>
    <row r="21498" spans="6:6" x14ac:dyDescent="0.25">
      <c r="F21498"/>
    </row>
    <row r="21499" spans="6:6" x14ac:dyDescent="0.25">
      <c r="F21499"/>
    </row>
    <row r="21500" spans="6:6" x14ac:dyDescent="0.25">
      <c r="F21500"/>
    </row>
    <row r="21501" spans="6:6" x14ac:dyDescent="0.25">
      <c r="F21501"/>
    </row>
    <row r="21502" spans="6:6" x14ac:dyDescent="0.25">
      <c r="F21502"/>
    </row>
    <row r="21503" spans="6:6" x14ac:dyDescent="0.25">
      <c r="F21503"/>
    </row>
    <row r="21504" spans="6:6" x14ac:dyDescent="0.25">
      <c r="F21504"/>
    </row>
    <row r="21505" spans="6:6" x14ac:dyDescent="0.25">
      <c r="F21505"/>
    </row>
    <row r="21506" spans="6:6" x14ac:dyDescent="0.25">
      <c r="F21506"/>
    </row>
    <row r="21507" spans="6:6" x14ac:dyDescent="0.25">
      <c r="F21507"/>
    </row>
    <row r="21508" spans="6:6" x14ac:dyDescent="0.25">
      <c r="F21508"/>
    </row>
    <row r="21509" spans="6:6" x14ac:dyDescent="0.25">
      <c r="F21509"/>
    </row>
    <row r="21510" spans="6:6" x14ac:dyDescent="0.25">
      <c r="F21510"/>
    </row>
    <row r="21511" spans="6:6" x14ac:dyDescent="0.25">
      <c r="F21511"/>
    </row>
    <row r="21512" spans="6:6" x14ac:dyDescent="0.25">
      <c r="F21512"/>
    </row>
    <row r="21513" spans="6:6" x14ac:dyDescent="0.25">
      <c r="F21513"/>
    </row>
    <row r="21514" spans="6:6" x14ac:dyDescent="0.25">
      <c r="F21514"/>
    </row>
    <row r="21515" spans="6:6" x14ac:dyDescent="0.25">
      <c r="F21515"/>
    </row>
    <row r="21516" spans="6:6" x14ac:dyDescent="0.25">
      <c r="F21516"/>
    </row>
    <row r="21517" spans="6:6" x14ac:dyDescent="0.25">
      <c r="F21517"/>
    </row>
    <row r="21518" spans="6:6" x14ac:dyDescent="0.25">
      <c r="F21518"/>
    </row>
    <row r="21519" spans="6:6" x14ac:dyDescent="0.25">
      <c r="F21519"/>
    </row>
    <row r="21520" spans="6:6" x14ac:dyDescent="0.25">
      <c r="F21520"/>
    </row>
    <row r="21521" spans="6:6" x14ac:dyDescent="0.25">
      <c r="F21521"/>
    </row>
    <row r="21522" spans="6:6" x14ac:dyDescent="0.25">
      <c r="F21522"/>
    </row>
    <row r="21523" spans="6:6" x14ac:dyDescent="0.25">
      <c r="F21523"/>
    </row>
    <row r="21524" spans="6:6" x14ac:dyDescent="0.25">
      <c r="F21524"/>
    </row>
    <row r="21525" spans="6:6" x14ac:dyDescent="0.25">
      <c r="F21525"/>
    </row>
    <row r="21526" spans="6:6" x14ac:dyDescent="0.25">
      <c r="F21526"/>
    </row>
    <row r="21527" spans="6:6" x14ac:dyDescent="0.25">
      <c r="F21527"/>
    </row>
    <row r="21528" spans="6:6" x14ac:dyDescent="0.25">
      <c r="F21528"/>
    </row>
    <row r="21529" spans="6:6" x14ac:dyDescent="0.25">
      <c r="F21529"/>
    </row>
    <row r="21530" spans="6:6" x14ac:dyDescent="0.25">
      <c r="F21530"/>
    </row>
    <row r="21531" spans="6:6" x14ac:dyDescent="0.25">
      <c r="F21531"/>
    </row>
    <row r="21532" spans="6:6" x14ac:dyDescent="0.25">
      <c r="F21532"/>
    </row>
    <row r="21533" spans="6:6" x14ac:dyDescent="0.25">
      <c r="F21533"/>
    </row>
    <row r="21534" spans="6:6" x14ac:dyDescent="0.25">
      <c r="F21534"/>
    </row>
    <row r="21535" spans="6:6" x14ac:dyDescent="0.25">
      <c r="F21535"/>
    </row>
    <row r="21536" spans="6:6" x14ac:dyDescent="0.25">
      <c r="F21536"/>
    </row>
    <row r="21537" spans="6:6" x14ac:dyDescent="0.25">
      <c r="F21537"/>
    </row>
    <row r="21538" spans="6:6" x14ac:dyDescent="0.25">
      <c r="F21538"/>
    </row>
    <row r="21539" spans="6:6" x14ac:dyDescent="0.25">
      <c r="F21539"/>
    </row>
    <row r="21540" spans="6:6" x14ac:dyDescent="0.25">
      <c r="F21540"/>
    </row>
    <row r="21541" spans="6:6" x14ac:dyDescent="0.25">
      <c r="F21541"/>
    </row>
    <row r="21542" spans="6:6" x14ac:dyDescent="0.25">
      <c r="F21542"/>
    </row>
    <row r="21543" spans="6:6" x14ac:dyDescent="0.25">
      <c r="F21543"/>
    </row>
    <row r="21544" spans="6:6" x14ac:dyDescent="0.25">
      <c r="F21544"/>
    </row>
    <row r="21545" spans="6:6" x14ac:dyDescent="0.25">
      <c r="F21545"/>
    </row>
    <row r="21546" spans="6:6" x14ac:dyDescent="0.25">
      <c r="F21546"/>
    </row>
    <row r="21547" spans="6:6" x14ac:dyDescent="0.25">
      <c r="F21547"/>
    </row>
    <row r="21548" spans="6:6" x14ac:dyDescent="0.25">
      <c r="F21548"/>
    </row>
    <row r="21549" spans="6:6" x14ac:dyDescent="0.25">
      <c r="F21549"/>
    </row>
    <row r="21550" spans="6:6" x14ac:dyDescent="0.25">
      <c r="F21550"/>
    </row>
    <row r="21551" spans="6:6" x14ac:dyDescent="0.25">
      <c r="F21551"/>
    </row>
    <row r="21552" spans="6:6" x14ac:dyDescent="0.25">
      <c r="F21552"/>
    </row>
    <row r="21553" spans="6:6" x14ac:dyDescent="0.25">
      <c r="F21553"/>
    </row>
    <row r="21554" spans="6:6" x14ac:dyDescent="0.25">
      <c r="F21554"/>
    </row>
    <row r="21555" spans="6:6" x14ac:dyDescent="0.25">
      <c r="F21555"/>
    </row>
    <row r="21556" spans="6:6" x14ac:dyDescent="0.25">
      <c r="F21556"/>
    </row>
    <row r="21557" spans="6:6" x14ac:dyDescent="0.25">
      <c r="F21557"/>
    </row>
    <row r="21558" spans="6:6" x14ac:dyDescent="0.25">
      <c r="F21558"/>
    </row>
    <row r="21559" spans="6:6" x14ac:dyDescent="0.25">
      <c r="F21559"/>
    </row>
    <row r="21560" spans="6:6" x14ac:dyDescent="0.25">
      <c r="F21560"/>
    </row>
    <row r="21561" spans="6:6" x14ac:dyDescent="0.25">
      <c r="F21561"/>
    </row>
    <row r="21562" spans="6:6" x14ac:dyDescent="0.25">
      <c r="F21562"/>
    </row>
    <row r="21563" spans="6:6" x14ac:dyDescent="0.25">
      <c r="F21563"/>
    </row>
    <row r="21564" spans="6:6" x14ac:dyDescent="0.25">
      <c r="F21564"/>
    </row>
    <row r="21565" spans="6:6" x14ac:dyDescent="0.25">
      <c r="F21565"/>
    </row>
    <row r="21566" spans="6:6" x14ac:dyDescent="0.25">
      <c r="F21566"/>
    </row>
    <row r="21567" spans="6:6" x14ac:dyDescent="0.25">
      <c r="F21567"/>
    </row>
    <row r="21568" spans="6:6" x14ac:dyDescent="0.25">
      <c r="F21568"/>
    </row>
    <row r="21569" spans="6:6" x14ac:dyDescent="0.25">
      <c r="F21569"/>
    </row>
    <row r="21570" spans="6:6" x14ac:dyDescent="0.25">
      <c r="F21570"/>
    </row>
    <row r="21571" spans="6:6" x14ac:dyDescent="0.25">
      <c r="F21571"/>
    </row>
    <row r="21572" spans="6:6" x14ac:dyDescent="0.25">
      <c r="F21572"/>
    </row>
    <row r="21573" spans="6:6" x14ac:dyDescent="0.25">
      <c r="F21573"/>
    </row>
    <row r="21574" spans="6:6" x14ac:dyDescent="0.25">
      <c r="F21574"/>
    </row>
    <row r="21575" spans="6:6" x14ac:dyDescent="0.25">
      <c r="F21575"/>
    </row>
    <row r="21576" spans="6:6" x14ac:dyDescent="0.25">
      <c r="F21576"/>
    </row>
    <row r="21577" spans="6:6" x14ac:dyDescent="0.25">
      <c r="F21577"/>
    </row>
    <row r="21578" spans="6:6" x14ac:dyDescent="0.25">
      <c r="F21578"/>
    </row>
    <row r="21579" spans="6:6" x14ac:dyDescent="0.25">
      <c r="F21579"/>
    </row>
    <row r="21580" spans="6:6" x14ac:dyDescent="0.25">
      <c r="F21580"/>
    </row>
    <row r="21581" spans="6:6" x14ac:dyDescent="0.25">
      <c r="F21581"/>
    </row>
    <row r="21582" spans="6:6" x14ac:dyDescent="0.25">
      <c r="F21582"/>
    </row>
    <row r="21583" spans="6:6" x14ac:dyDescent="0.25">
      <c r="F21583"/>
    </row>
    <row r="21584" spans="6:6" x14ac:dyDescent="0.25">
      <c r="F21584"/>
    </row>
    <row r="21585" spans="6:6" x14ac:dyDescent="0.25">
      <c r="F21585"/>
    </row>
    <row r="21586" spans="6:6" x14ac:dyDescent="0.25">
      <c r="F21586"/>
    </row>
    <row r="21587" spans="6:6" x14ac:dyDescent="0.25">
      <c r="F21587"/>
    </row>
    <row r="21588" spans="6:6" x14ac:dyDescent="0.25">
      <c r="F21588"/>
    </row>
    <row r="21589" spans="6:6" x14ac:dyDescent="0.25">
      <c r="F21589"/>
    </row>
    <row r="21590" spans="6:6" x14ac:dyDescent="0.25">
      <c r="F21590"/>
    </row>
    <row r="21591" spans="6:6" x14ac:dyDescent="0.25">
      <c r="F21591"/>
    </row>
    <row r="21592" spans="6:6" x14ac:dyDescent="0.25">
      <c r="F21592"/>
    </row>
    <row r="21593" spans="6:6" x14ac:dyDescent="0.25">
      <c r="F21593"/>
    </row>
    <row r="21594" spans="6:6" x14ac:dyDescent="0.25">
      <c r="F21594"/>
    </row>
    <row r="21595" spans="6:6" x14ac:dyDescent="0.25">
      <c r="F21595"/>
    </row>
    <row r="21596" spans="6:6" x14ac:dyDescent="0.25">
      <c r="F21596"/>
    </row>
    <row r="21597" spans="6:6" x14ac:dyDescent="0.25">
      <c r="F21597"/>
    </row>
    <row r="21598" spans="6:6" x14ac:dyDescent="0.25">
      <c r="F21598"/>
    </row>
    <row r="21599" spans="6:6" x14ac:dyDescent="0.25">
      <c r="F21599"/>
    </row>
    <row r="21600" spans="6:6" x14ac:dyDescent="0.25">
      <c r="F21600"/>
    </row>
    <row r="21601" spans="6:6" x14ac:dyDescent="0.25">
      <c r="F21601"/>
    </row>
    <row r="21602" spans="6:6" x14ac:dyDescent="0.25">
      <c r="F21602"/>
    </row>
    <row r="21603" spans="6:6" x14ac:dyDescent="0.25">
      <c r="F21603"/>
    </row>
    <row r="21604" spans="6:6" x14ac:dyDescent="0.25">
      <c r="F21604"/>
    </row>
    <row r="21605" spans="6:6" x14ac:dyDescent="0.25">
      <c r="F21605"/>
    </row>
    <row r="21606" spans="6:6" x14ac:dyDescent="0.25">
      <c r="F21606"/>
    </row>
    <row r="21607" spans="6:6" x14ac:dyDescent="0.25">
      <c r="F21607"/>
    </row>
    <row r="21608" spans="6:6" x14ac:dyDescent="0.25">
      <c r="F21608"/>
    </row>
    <row r="21609" spans="6:6" x14ac:dyDescent="0.25">
      <c r="F21609"/>
    </row>
    <row r="21610" spans="6:6" x14ac:dyDescent="0.25">
      <c r="F21610"/>
    </row>
    <row r="21611" spans="6:6" x14ac:dyDescent="0.25">
      <c r="F21611"/>
    </row>
    <row r="21612" spans="6:6" x14ac:dyDescent="0.25">
      <c r="F21612"/>
    </row>
    <row r="21613" spans="6:6" x14ac:dyDescent="0.25">
      <c r="F21613"/>
    </row>
    <row r="21614" spans="6:6" x14ac:dyDescent="0.25">
      <c r="F21614"/>
    </row>
    <row r="21615" spans="6:6" x14ac:dyDescent="0.25">
      <c r="F21615"/>
    </row>
    <row r="21616" spans="6:6" x14ac:dyDescent="0.25">
      <c r="F21616"/>
    </row>
    <row r="21617" spans="6:6" x14ac:dyDescent="0.25">
      <c r="F21617"/>
    </row>
    <row r="21618" spans="6:6" x14ac:dyDescent="0.25">
      <c r="F21618"/>
    </row>
    <row r="21619" spans="6:6" x14ac:dyDescent="0.25">
      <c r="F21619"/>
    </row>
    <row r="21620" spans="6:6" x14ac:dyDescent="0.25">
      <c r="F21620"/>
    </row>
    <row r="21621" spans="6:6" x14ac:dyDescent="0.25">
      <c r="F21621"/>
    </row>
    <row r="21622" spans="6:6" x14ac:dyDescent="0.25">
      <c r="F21622"/>
    </row>
    <row r="21623" spans="6:6" x14ac:dyDescent="0.25">
      <c r="F21623"/>
    </row>
    <row r="21624" spans="6:6" x14ac:dyDescent="0.25">
      <c r="F21624"/>
    </row>
    <row r="21625" spans="6:6" x14ac:dyDescent="0.25">
      <c r="F21625"/>
    </row>
    <row r="21626" spans="6:6" x14ac:dyDescent="0.25">
      <c r="F21626"/>
    </row>
    <row r="21627" spans="6:6" x14ac:dyDescent="0.25">
      <c r="F21627"/>
    </row>
    <row r="21628" spans="6:6" x14ac:dyDescent="0.25">
      <c r="F21628"/>
    </row>
    <row r="21629" spans="6:6" x14ac:dyDescent="0.25">
      <c r="F21629"/>
    </row>
    <row r="21630" spans="6:6" x14ac:dyDescent="0.25">
      <c r="F21630"/>
    </row>
    <row r="21631" spans="6:6" x14ac:dyDescent="0.25">
      <c r="F21631"/>
    </row>
    <row r="21632" spans="6:6" x14ac:dyDescent="0.25">
      <c r="F21632"/>
    </row>
    <row r="21633" spans="6:6" x14ac:dyDescent="0.25">
      <c r="F21633"/>
    </row>
    <row r="21634" spans="6:6" x14ac:dyDescent="0.25">
      <c r="F21634"/>
    </row>
    <row r="21635" spans="6:6" x14ac:dyDescent="0.25">
      <c r="F21635"/>
    </row>
    <row r="21636" spans="6:6" x14ac:dyDescent="0.25">
      <c r="F21636"/>
    </row>
    <row r="21637" spans="6:6" x14ac:dyDescent="0.25">
      <c r="F21637"/>
    </row>
    <row r="21638" spans="6:6" x14ac:dyDescent="0.25">
      <c r="F21638"/>
    </row>
    <row r="21639" spans="6:6" x14ac:dyDescent="0.25">
      <c r="F21639"/>
    </row>
    <row r="21640" spans="6:6" x14ac:dyDescent="0.25">
      <c r="F21640"/>
    </row>
    <row r="21641" spans="6:6" x14ac:dyDescent="0.25">
      <c r="F21641"/>
    </row>
    <row r="21642" spans="6:6" x14ac:dyDescent="0.25">
      <c r="F21642"/>
    </row>
    <row r="21643" spans="6:6" x14ac:dyDescent="0.25">
      <c r="F21643"/>
    </row>
    <row r="21644" spans="6:6" x14ac:dyDescent="0.25">
      <c r="F21644"/>
    </row>
    <row r="21645" spans="6:6" x14ac:dyDescent="0.25">
      <c r="F21645"/>
    </row>
    <row r="21646" spans="6:6" x14ac:dyDescent="0.25">
      <c r="F21646"/>
    </row>
    <row r="21647" spans="6:6" x14ac:dyDescent="0.25">
      <c r="F21647"/>
    </row>
    <row r="21648" spans="6:6" x14ac:dyDescent="0.25">
      <c r="F21648"/>
    </row>
    <row r="21649" spans="6:6" x14ac:dyDescent="0.25">
      <c r="F21649"/>
    </row>
    <row r="21650" spans="6:6" x14ac:dyDescent="0.25">
      <c r="F21650"/>
    </row>
    <row r="21651" spans="6:6" x14ac:dyDescent="0.25">
      <c r="F21651"/>
    </row>
    <row r="21652" spans="6:6" x14ac:dyDescent="0.25">
      <c r="F21652"/>
    </row>
    <row r="21653" spans="6:6" x14ac:dyDescent="0.25">
      <c r="F21653"/>
    </row>
    <row r="21654" spans="6:6" x14ac:dyDescent="0.25">
      <c r="F21654"/>
    </row>
    <row r="21655" spans="6:6" x14ac:dyDescent="0.25">
      <c r="F21655"/>
    </row>
    <row r="21656" spans="6:6" x14ac:dyDescent="0.25">
      <c r="F21656"/>
    </row>
    <row r="21657" spans="6:6" x14ac:dyDescent="0.25">
      <c r="F21657"/>
    </row>
    <row r="21658" spans="6:6" x14ac:dyDescent="0.25">
      <c r="F21658"/>
    </row>
    <row r="21659" spans="6:6" x14ac:dyDescent="0.25">
      <c r="F21659"/>
    </row>
    <row r="21660" spans="6:6" x14ac:dyDescent="0.25">
      <c r="F21660"/>
    </row>
    <row r="21661" spans="6:6" x14ac:dyDescent="0.25">
      <c r="F21661"/>
    </row>
    <row r="21662" spans="6:6" x14ac:dyDescent="0.25">
      <c r="F21662"/>
    </row>
    <row r="21663" spans="6:6" x14ac:dyDescent="0.25">
      <c r="F21663"/>
    </row>
    <row r="21664" spans="6:6" x14ac:dyDescent="0.25">
      <c r="F21664"/>
    </row>
    <row r="21665" spans="6:6" x14ac:dyDescent="0.25">
      <c r="F21665"/>
    </row>
    <row r="21666" spans="6:6" x14ac:dyDescent="0.25">
      <c r="F21666"/>
    </row>
    <row r="21667" spans="6:6" x14ac:dyDescent="0.25">
      <c r="F21667"/>
    </row>
    <row r="21668" spans="6:6" x14ac:dyDescent="0.25">
      <c r="F21668"/>
    </row>
    <row r="21669" spans="6:6" x14ac:dyDescent="0.25">
      <c r="F21669"/>
    </row>
    <row r="21670" spans="6:6" x14ac:dyDescent="0.25">
      <c r="F21670"/>
    </row>
    <row r="21671" spans="6:6" x14ac:dyDescent="0.25">
      <c r="F21671"/>
    </row>
    <row r="21672" spans="6:6" x14ac:dyDescent="0.25">
      <c r="F21672"/>
    </row>
    <row r="21673" spans="6:6" x14ac:dyDescent="0.25">
      <c r="F21673"/>
    </row>
    <row r="21674" spans="6:6" x14ac:dyDescent="0.25">
      <c r="F21674"/>
    </row>
    <row r="21675" spans="6:6" x14ac:dyDescent="0.25">
      <c r="F21675"/>
    </row>
    <row r="21676" spans="6:6" x14ac:dyDescent="0.25">
      <c r="F21676"/>
    </row>
    <row r="21677" spans="6:6" x14ac:dyDescent="0.25">
      <c r="F21677"/>
    </row>
    <row r="21678" spans="6:6" x14ac:dyDescent="0.25">
      <c r="F21678"/>
    </row>
    <row r="21679" spans="6:6" x14ac:dyDescent="0.25">
      <c r="F21679"/>
    </row>
    <row r="21680" spans="6:6" x14ac:dyDescent="0.25">
      <c r="F21680"/>
    </row>
    <row r="21681" spans="6:6" x14ac:dyDescent="0.25">
      <c r="F21681"/>
    </row>
    <row r="21682" spans="6:6" x14ac:dyDescent="0.25">
      <c r="F21682"/>
    </row>
    <row r="21683" spans="6:6" x14ac:dyDescent="0.25">
      <c r="F21683"/>
    </row>
    <row r="21684" spans="6:6" x14ac:dyDescent="0.25">
      <c r="F21684"/>
    </row>
    <row r="21685" spans="6:6" x14ac:dyDescent="0.25">
      <c r="F21685"/>
    </row>
    <row r="21686" spans="6:6" x14ac:dyDescent="0.25">
      <c r="F21686"/>
    </row>
    <row r="21687" spans="6:6" x14ac:dyDescent="0.25">
      <c r="F21687"/>
    </row>
    <row r="21688" spans="6:6" x14ac:dyDescent="0.25">
      <c r="F21688"/>
    </row>
    <row r="21689" spans="6:6" x14ac:dyDescent="0.25">
      <c r="F21689"/>
    </row>
    <row r="21690" spans="6:6" x14ac:dyDescent="0.25">
      <c r="F21690"/>
    </row>
    <row r="21691" spans="6:6" x14ac:dyDescent="0.25">
      <c r="F21691"/>
    </row>
    <row r="21692" spans="6:6" x14ac:dyDescent="0.25">
      <c r="F21692"/>
    </row>
    <row r="21693" spans="6:6" x14ac:dyDescent="0.25">
      <c r="F21693"/>
    </row>
    <row r="21694" spans="6:6" x14ac:dyDescent="0.25">
      <c r="F21694"/>
    </row>
    <row r="21695" spans="6:6" x14ac:dyDescent="0.25">
      <c r="F21695"/>
    </row>
    <row r="21696" spans="6:6" x14ac:dyDescent="0.25">
      <c r="F21696"/>
    </row>
    <row r="21697" spans="6:6" x14ac:dyDescent="0.25">
      <c r="F21697"/>
    </row>
    <row r="21698" spans="6:6" x14ac:dyDescent="0.25">
      <c r="F21698"/>
    </row>
    <row r="21699" spans="6:6" x14ac:dyDescent="0.25">
      <c r="F21699"/>
    </row>
    <row r="21700" spans="6:6" x14ac:dyDescent="0.25">
      <c r="F21700"/>
    </row>
    <row r="21701" spans="6:6" x14ac:dyDescent="0.25">
      <c r="F21701"/>
    </row>
    <row r="21702" spans="6:6" x14ac:dyDescent="0.25">
      <c r="F21702"/>
    </row>
    <row r="21703" spans="6:6" x14ac:dyDescent="0.25">
      <c r="F21703"/>
    </row>
    <row r="21704" spans="6:6" x14ac:dyDescent="0.25">
      <c r="F21704"/>
    </row>
    <row r="21705" spans="6:6" x14ac:dyDescent="0.25">
      <c r="F21705"/>
    </row>
    <row r="21706" spans="6:6" x14ac:dyDescent="0.25">
      <c r="F21706"/>
    </row>
    <row r="21707" spans="6:6" x14ac:dyDescent="0.25">
      <c r="F21707"/>
    </row>
    <row r="21708" spans="6:6" x14ac:dyDescent="0.25">
      <c r="F21708"/>
    </row>
    <row r="21709" spans="6:6" x14ac:dyDescent="0.25">
      <c r="F21709"/>
    </row>
    <row r="21710" spans="6:6" x14ac:dyDescent="0.25">
      <c r="F21710"/>
    </row>
    <row r="21711" spans="6:6" x14ac:dyDescent="0.25">
      <c r="F21711"/>
    </row>
    <row r="21712" spans="6:6" x14ac:dyDescent="0.25">
      <c r="F21712"/>
    </row>
    <row r="21713" spans="6:6" x14ac:dyDescent="0.25">
      <c r="F21713"/>
    </row>
    <row r="21714" spans="6:6" x14ac:dyDescent="0.25">
      <c r="F21714"/>
    </row>
    <row r="21715" spans="6:6" x14ac:dyDescent="0.25">
      <c r="F21715"/>
    </row>
    <row r="21716" spans="6:6" x14ac:dyDescent="0.25">
      <c r="F21716"/>
    </row>
    <row r="21717" spans="6:6" x14ac:dyDescent="0.25">
      <c r="F21717"/>
    </row>
    <row r="21718" spans="6:6" x14ac:dyDescent="0.25">
      <c r="F21718"/>
    </row>
    <row r="21719" spans="6:6" x14ac:dyDescent="0.25">
      <c r="F21719"/>
    </row>
    <row r="21720" spans="6:6" x14ac:dyDescent="0.25">
      <c r="F21720"/>
    </row>
    <row r="21721" spans="6:6" x14ac:dyDescent="0.25">
      <c r="F21721"/>
    </row>
    <row r="21722" spans="6:6" x14ac:dyDescent="0.25">
      <c r="F21722"/>
    </row>
    <row r="21723" spans="6:6" x14ac:dyDescent="0.25">
      <c r="F21723"/>
    </row>
    <row r="21724" spans="6:6" x14ac:dyDescent="0.25">
      <c r="F21724"/>
    </row>
    <row r="21725" spans="6:6" x14ac:dyDescent="0.25">
      <c r="F21725"/>
    </row>
    <row r="21726" spans="6:6" x14ac:dyDescent="0.25">
      <c r="F21726"/>
    </row>
    <row r="21727" spans="6:6" x14ac:dyDescent="0.25">
      <c r="F21727"/>
    </row>
    <row r="21728" spans="6:6" x14ac:dyDescent="0.25">
      <c r="F21728"/>
    </row>
    <row r="21729" spans="6:6" x14ac:dyDescent="0.25">
      <c r="F21729"/>
    </row>
    <row r="21730" spans="6:6" x14ac:dyDescent="0.25">
      <c r="F21730"/>
    </row>
    <row r="21731" spans="6:6" x14ac:dyDescent="0.25">
      <c r="F21731"/>
    </row>
    <row r="21732" spans="6:6" x14ac:dyDescent="0.25">
      <c r="F21732"/>
    </row>
    <row r="21733" spans="6:6" x14ac:dyDescent="0.25">
      <c r="F21733"/>
    </row>
    <row r="21734" spans="6:6" x14ac:dyDescent="0.25">
      <c r="F21734"/>
    </row>
    <row r="21735" spans="6:6" x14ac:dyDescent="0.25">
      <c r="F21735"/>
    </row>
    <row r="21736" spans="6:6" x14ac:dyDescent="0.25">
      <c r="F21736"/>
    </row>
    <row r="21737" spans="6:6" x14ac:dyDescent="0.25">
      <c r="F21737"/>
    </row>
    <row r="21738" spans="6:6" x14ac:dyDescent="0.25">
      <c r="F21738"/>
    </row>
    <row r="21739" spans="6:6" x14ac:dyDescent="0.25">
      <c r="F21739"/>
    </row>
    <row r="21740" spans="6:6" x14ac:dyDescent="0.25">
      <c r="F21740"/>
    </row>
    <row r="21741" spans="6:6" x14ac:dyDescent="0.25">
      <c r="F21741"/>
    </row>
    <row r="21742" spans="6:6" x14ac:dyDescent="0.25">
      <c r="F21742"/>
    </row>
    <row r="21743" spans="6:6" x14ac:dyDescent="0.25">
      <c r="F21743"/>
    </row>
    <row r="21744" spans="6:6" x14ac:dyDescent="0.25">
      <c r="F21744"/>
    </row>
    <row r="21745" spans="6:6" x14ac:dyDescent="0.25">
      <c r="F21745"/>
    </row>
    <row r="21746" spans="6:6" x14ac:dyDescent="0.25">
      <c r="F21746"/>
    </row>
    <row r="21747" spans="6:6" x14ac:dyDescent="0.25">
      <c r="F21747"/>
    </row>
    <row r="21748" spans="6:6" x14ac:dyDescent="0.25">
      <c r="F21748"/>
    </row>
    <row r="21749" spans="6:6" x14ac:dyDescent="0.25">
      <c r="F21749"/>
    </row>
    <row r="21750" spans="6:6" x14ac:dyDescent="0.25">
      <c r="F21750"/>
    </row>
    <row r="21751" spans="6:6" x14ac:dyDescent="0.25">
      <c r="F21751"/>
    </row>
    <row r="21752" spans="6:6" x14ac:dyDescent="0.25">
      <c r="F21752"/>
    </row>
    <row r="21753" spans="6:6" x14ac:dyDescent="0.25">
      <c r="F21753"/>
    </row>
    <row r="21754" spans="6:6" x14ac:dyDescent="0.25">
      <c r="F21754"/>
    </row>
    <row r="21755" spans="6:6" x14ac:dyDescent="0.25">
      <c r="F21755"/>
    </row>
    <row r="21756" spans="6:6" x14ac:dyDescent="0.25">
      <c r="F21756"/>
    </row>
    <row r="21757" spans="6:6" x14ac:dyDescent="0.25">
      <c r="F21757"/>
    </row>
    <row r="21758" spans="6:6" x14ac:dyDescent="0.25">
      <c r="F21758"/>
    </row>
    <row r="21759" spans="6:6" x14ac:dyDescent="0.25">
      <c r="F21759"/>
    </row>
    <row r="21760" spans="6:6" x14ac:dyDescent="0.25">
      <c r="F21760"/>
    </row>
    <row r="21761" spans="6:6" x14ac:dyDescent="0.25">
      <c r="F21761"/>
    </row>
    <row r="21762" spans="6:6" x14ac:dyDescent="0.25">
      <c r="F21762"/>
    </row>
    <row r="21763" spans="6:6" x14ac:dyDescent="0.25">
      <c r="F21763"/>
    </row>
    <row r="21764" spans="6:6" x14ac:dyDescent="0.25">
      <c r="F21764"/>
    </row>
    <row r="21765" spans="6:6" x14ac:dyDescent="0.25">
      <c r="F21765"/>
    </row>
    <row r="21766" spans="6:6" x14ac:dyDescent="0.25">
      <c r="F21766"/>
    </row>
    <row r="21767" spans="6:6" x14ac:dyDescent="0.25">
      <c r="F21767"/>
    </row>
    <row r="21768" spans="6:6" x14ac:dyDescent="0.25">
      <c r="F21768"/>
    </row>
    <row r="21769" spans="6:6" x14ac:dyDescent="0.25">
      <c r="F21769"/>
    </row>
    <row r="21770" spans="6:6" x14ac:dyDescent="0.25">
      <c r="F21770"/>
    </row>
    <row r="21771" spans="6:6" x14ac:dyDescent="0.25">
      <c r="F21771"/>
    </row>
    <row r="21772" spans="6:6" x14ac:dyDescent="0.25">
      <c r="F21772"/>
    </row>
    <row r="21773" spans="6:6" x14ac:dyDescent="0.25">
      <c r="F21773"/>
    </row>
    <row r="21774" spans="6:6" x14ac:dyDescent="0.25">
      <c r="F21774"/>
    </row>
    <row r="21775" spans="6:6" x14ac:dyDescent="0.25">
      <c r="F21775"/>
    </row>
    <row r="21776" spans="6:6" x14ac:dyDescent="0.25">
      <c r="F21776"/>
    </row>
    <row r="21777" spans="6:6" x14ac:dyDescent="0.25">
      <c r="F21777"/>
    </row>
    <row r="21778" spans="6:6" x14ac:dyDescent="0.25">
      <c r="F21778"/>
    </row>
    <row r="21779" spans="6:6" x14ac:dyDescent="0.25">
      <c r="F21779"/>
    </row>
    <row r="21780" spans="6:6" x14ac:dyDescent="0.25">
      <c r="F21780"/>
    </row>
    <row r="21781" spans="6:6" x14ac:dyDescent="0.25">
      <c r="F21781"/>
    </row>
    <row r="21782" spans="6:6" x14ac:dyDescent="0.25">
      <c r="F21782"/>
    </row>
    <row r="21783" spans="6:6" x14ac:dyDescent="0.25">
      <c r="F21783"/>
    </row>
    <row r="21784" spans="6:6" x14ac:dyDescent="0.25">
      <c r="F21784"/>
    </row>
    <row r="21785" spans="6:6" x14ac:dyDescent="0.25">
      <c r="F21785"/>
    </row>
    <row r="21786" spans="6:6" x14ac:dyDescent="0.25">
      <c r="F21786"/>
    </row>
    <row r="21787" spans="6:6" x14ac:dyDescent="0.25">
      <c r="F21787"/>
    </row>
    <row r="21788" spans="6:6" x14ac:dyDescent="0.25">
      <c r="F21788"/>
    </row>
    <row r="21789" spans="6:6" x14ac:dyDescent="0.25">
      <c r="F21789"/>
    </row>
    <row r="21790" spans="6:6" x14ac:dyDescent="0.25">
      <c r="F21790"/>
    </row>
    <row r="21791" spans="6:6" x14ac:dyDescent="0.25">
      <c r="F21791"/>
    </row>
    <row r="21792" spans="6:6" x14ac:dyDescent="0.25">
      <c r="F21792"/>
    </row>
    <row r="21793" spans="6:6" x14ac:dyDescent="0.25">
      <c r="F21793"/>
    </row>
    <row r="21794" spans="6:6" x14ac:dyDescent="0.25">
      <c r="F21794"/>
    </row>
    <row r="21795" spans="6:6" x14ac:dyDescent="0.25">
      <c r="F21795"/>
    </row>
    <row r="21796" spans="6:6" x14ac:dyDescent="0.25">
      <c r="F21796"/>
    </row>
    <row r="21797" spans="6:6" x14ac:dyDescent="0.25">
      <c r="F21797"/>
    </row>
    <row r="21798" spans="6:6" x14ac:dyDescent="0.25">
      <c r="F21798"/>
    </row>
    <row r="21799" spans="6:6" x14ac:dyDescent="0.25">
      <c r="F21799"/>
    </row>
    <row r="21800" spans="6:6" x14ac:dyDescent="0.25">
      <c r="F21800"/>
    </row>
    <row r="21801" spans="6:6" x14ac:dyDescent="0.25">
      <c r="F21801"/>
    </row>
    <row r="21802" spans="6:6" x14ac:dyDescent="0.25">
      <c r="F21802"/>
    </row>
    <row r="21803" spans="6:6" x14ac:dyDescent="0.25">
      <c r="F21803"/>
    </row>
    <row r="21804" spans="6:6" x14ac:dyDescent="0.25">
      <c r="F21804"/>
    </row>
    <row r="21805" spans="6:6" x14ac:dyDescent="0.25">
      <c r="F21805"/>
    </row>
    <row r="21806" spans="6:6" x14ac:dyDescent="0.25">
      <c r="F21806"/>
    </row>
    <row r="21807" spans="6:6" x14ac:dyDescent="0.25">
      <c r="F21807"/>
    </row>
    <row r="21808" spans="6:6" x14ac:dyDescent="0.25">
      <c r="F21808"/>
    </row>
    <row r="21809" spans="6:6" x14ac:dyDescent="0.25">
      <c r="F21809"/>
    </row>
    <row r="21810" spans="6:6" x14ac:dyDescent="0.25">
      <c r="F21810"/>
    </row>
    <row r="21811" spans="6:6" x14ac:dyDescent="0.25">
      <c r="F21811"/>
    </row>
    <row r="21812" spans="6:6" x14ac:dyDescent="0.25">
      <c r="F21812"/>
    </row>
    <row r="21813" spans="6:6" x14ac:dyDescent="0.25">
      <c r="F21813"/>
    </row>
    <row r="21814" spans="6:6" x14ac:dyDescent="0.25">
      <c r="F21814"/>
    </row>
    <row r="21815" spans="6:6" x14ac:dyDescent="0.25">
      <c r="F21815"/>
    </row>
    <row r="21816" spans="6:6" x14ac:dyDescent="0.25">
      <c r="F21816"/>
    </row>
    <row r="21817" spans="6:6" x14ac:dyDescent="0.25">
      <c r="F21817"/>
    </row>
    <row r="21818" spans="6:6" x14ac:dyDescent="0.25">
      <c r="F21818"/>
    </row>
    <row r="21819" spans="6:6" x14ac:dyDescent="0.25">
      <c r="F21819"/>
    </row>
    <row r="21820" spans="6:6" x14ac:dyDescent="0.25">
      <c r="F21820"/>
    </row>
    <row r="21821" spans="6:6" x14ac:dyDescent="0.25">
      <c r="F21821"/>
    </row>
    <row r="21822" spans="6:6" x14ac:dyDescent="0.25">
      <c r="F21822"/>
    </row>
    <row r="21823" spans="6:6" x14ac:dyDescent="0.25">
      <c r="F21823"/>
    </row>
    <row r="21824" spans="6:6" x14ac:dyDescent="0.25">
      <c r="F21824"/>
    </row>
    <row r="21825" spans="6:6" x14ac:dyDescent="0.25">
      <c r="F21825"/>
    </row>
    <row r="21826" spans="6:6" x14ac:dyDescent="0.25">
      <c r="F21826"/>
    </row>
    <row r="21827" spans="6:6" x14ac:dyDescent="0.25">
      <c r="F21827"/>
    </row>
    <row r="21828" spans="6:6" x14ac:dyDescent="0.25">
      <c r="F21828"/>
    </row>
    <row r="21829" spans="6:6" x14ac:dyDescent="0.25">
      <c r="F21829"/>
    </row>
    <row r="21830" spans="6:6" x14ac:dyDescent="0.25">
      <c r="F21830"/>
    </row>
    <row r="21831" spans="6:6" x14ac:dyDescent="0.25">
      <c r="F21831"/>
    </row>
    <row r="21832" spans="6:6" x14ac:dyDescent="0.25">
      <c r="F21832"/>
    </row>
    <row r="21833" spans="6:6" x14ac:dyDescent="0.25">
      <c r="F21833"/>
    </row>
    <row r="21834" spans="6:6" x14ac:dyDescent="0.25">
      <c r="F21834"/>
    </row>
    <row r="21835" spans="6:6" x14ac:dyDescent="0.25">
      <c r="F21835"/>
    </row>
    <row r="21836" spans="6:6" x14ac:dyDescent="0.25">
      <c r="F21836"/>
    </row>
    <row r="21837" spans="6:6" x14ac:dyDescent="0.25">
      <c r="F21837"/>
    </row>
    <row r="21838" spans="6:6" x14ac:dyDescent="0.25">
      <c r="F21838"/>
    </row>
    <row r="21839" spans="6:6" x14ac:dyDescent="0.25">
      <c r="F21839"/>
    </row>
    <row r="21840" spans="6:6" x14ac:dyDescent="0.25">
      <c r="F21840"/>
    </row>
    <row r="21841" spans="6:6" x14ac:dyDescent="0.25">
      <c r="F21841"/>
    </row>
    <row r="21842" spans="6:6" x14ac:dyDescent="0.25">
      <c r="F21842"/>
    </row>
    <row r="21843" spans="6:6" x14ac:dyDescent="0.25">
      <c r="F21843"/>
    </row>
    <row r="21844" spans="6:6" x14ac:dyDescent="0.25">
      <c r="F21844"/>
    </row>
    <row r="21845" spans="6:6" x14ac:dyDescent="0.25">
      <c r="F21845"/>
    </row>
    <row r="21846" spans="6:6" x14ac:dyDescent="0.25">
      <c r="F21846"/>
    </row>
    <row r="21847" spans="6:6" x14ac:dyDescent="0.25">
      <c r="F21847"/>
    </row>
    <row r="21848" spans="6:6" x14ac:dyDescent="0.25">
      <c r="F21848"/>
    </row>
    <row r="21849" spans="6:6" x14ac:dyDescent="0.25">
      <c r="F21849"/>
    </row>
    <row r="21850" spans="6:6" x14ac:dyDescent="0.25">
      <c r="F21850"/>
    </row>
    <row r="21851" spans="6:6" x14ac:dyDescent="0.25">
      <c r="F21851"/>
    </row>
    <row r="21852" spans="6:6" x14ac:dyDescent="0.25">
      <c r="F21852"/>
    </row>
    <row r="21853" spans="6:6" x14ac:dyDescent="0.25">
      <c r="F21853"/>
    </row>
    <row r="21854" spans="6:6" x14ac:dyDescent="0.25">
      <c r="F21854"/>
    </row>
    <row r="21855" spans="6:6" x14ac:dyDescent="0.25">
      <c r="F21855"/>
    </row>
    <row r="21856" spans="6:6" x14ac:dyDescent="0.25">
      <c r="F21856"/>
    </row>
    <row r="21857" spans="6:6" x14ac:dyDescent="0.25">
      <c r="F21857"/>
    </row>
    <row r="21858" spans="6:6" x14ac:dyDescent="0.25">
      <c r="F21858"/>
    </row>
    <row r="21859" spans="6:6" x14ac:dyDescent="0.25">
      <c r="F21859"/>
    </row>
    <row r="21860" spans="6:6" x14ac:dyDescent="0.25">
      <c r="F21860"/>
    </row>
    <row r="21861" spans="6:6" x14ac:dyDescent="0.25">
      <c r="F21861"/>
    </row>
    <row r="21862" spans="6:6" x14ac:dyDescent="0.25">
      <c r="F21862"/>
    </row>
    <row r="21863" spans="6:6" x14ac:dyDescent="0.25">
      <c r="F21863"/>
    </row>
    <row r="21864" spans="6:6" x14ac:dyDescent="0.25">
      <c r="F21864"/>
    </row>
    <row r="21865" spans="6:6" x14ac:dyDescent="0.25">
      <c r="F21865"/>
    </row>
    <row r="21866" spans="6:6" x14ac:dyDescent="0.25">
      <c r="F21866"/>
    </row>
    <row r="21867" spans="6:6" x14ac:dyDescent="0.25">
      <c r="F21867"/>
    </row>
    <row r="21868" spans="6:6" x14ac:dyDescent="0.25">
      <c r="F21868"/>
    </row>
    <row r="21869" spans="6:6" x14ac:dyDescent="0.25">
      <c r="F21869"/>
    </row>
    <row r="21870" spans="6:6" x14ac:dyDescent="0.25">
      <c r="F21870"/>
    </row>
    <row r="21871" spans="6:6" x14ac:dyDescent="0.25">
      <c r="F21871"/>
    </row>
    <row r="21872" spans="6:6" x14ac:dyDescent="0.25">
      <c r="F21872"/>
    </row>
    <row r="21873" spans="6:6" x14ac:dyDescent="0.25">
      <c r="F21873"/>
    </row>
    <row r="21874" spans="6:6" x14ac:dyDescent="0.25">
      <c r="F21874"/>
    </row>
    <row r="21875" spans="6:6" x14ac:dyDescent="0.25">
      <c r="F21875"/>
    </row>
    <row r="21876" spans="6:6" x14ac:dyDescent="0.25">
      <c r="F21876"/>
    </row>
    <row r="21877" spans="6:6" x14ac:dyDescent="0.25">
      <c r="F21877"/>
    </row>
    <row r="21878" spans="6:6" x14ac:dyDescent="0.25">
      <c r="F21878"/>
    </row>
    <row r="21879" spans="6:6" x14ac:dyDescent="0.25">
      <c r="F21879"/>
    </row>
    <row r="21880" spans="6:6" x14ac:dyDescent="0.25">
      <c r="F21880"/>
    </row>
    <row r="21881" spans="6:6" x14ac:dyDescent="0.25">
      <c r="F21881"/>
    </row>
    <row r="21882" spans="6:6" x14ac:dyDescent="0.25">
      <c r="F21882"/>
    </row>
    <row r="21883" spans="6:6" x14ac:dyDescent="0.25">
      <c r="F21883"/>
    </row>
    <row r="21884" spans="6:6" x14ac:dyDescent="0.25">
      <c r="F21884"/>
    </row>
    <row r="21885" spans="6:6" x14ac:dyDescent="0.25">
      <c r="F21885"/>
    </row>
    <row r="21886" spans="6:6" x14ac:dyDescent="0.25">
      <c r="F21886"/>
    </row>
    <row r="21887" spans="6:6" x14ac:dyDescent="0.25">
      <c r="F21887"/>
    </row>
    <row r="21888" spans="6:6" x14ac:dyDescent="0.25">
      <c r="F21888"/>
    </row>
    <row r="21889" spans="6:6" x14ac:dyDescent="0.25">
      <c r="F21889"/>
    </row>
    <row r="21890" spans="6:6" x14ac:dyDescent="0.25">
      <c r="F21890"/>
    </row>
    <row r="21891" spans="6:6" x14ac:dyDescent="0.25">
      <c r="F21891"/>
    </row>
    <row r="21892" spans="6:6" x14ac:dyDescent="0.25">
      <c r="F21892"/>
    </row>
    <row r="21893" spans="6:6" x14ac:dyDescent="0.25">
      <c r="F21893"/>
    </row>
    <row r="21894" spans="6:6" x14ac:dyDescent="0.25">
      <c r="F21894"/>
    </row>
    <row r="21895" spans="6:6" x14ac:dyDescent="0.25">
      <c r="F21895"/>
    </row>
    <row r="21896" spans="6:6" x14ac:dyDescent="0.25">
      <c r="F21896"/>
    </row>
    <row r="21897" spans="6:6" x14ac:dyDescent="0.25">
      <c r="F21897"/>
    </row>
    <row r="21898" spans="6:6" x14ac:dyDescent="0.25">
      <c r="F21898"/>
    </row>
    <row r="21899" spans="6:6" x14ac:dyDescent="0.25">
      <c r="F21899"/>
    </row>
    <row r="21900" spans="6:6" x14ac:dyDescent="0.25">
      <c r="F21900"/>
    </row>
    <row r="21901" spans="6:6" x14ac:dyDescent="0.25">
      <c r="F21901"/>
    </row>
    <row r="21902" spans="6:6" x14ac:dyDescent="0.25">
      <c r="F21902"/>
    </row>
    <row r="21903" spans="6:6" x14ac:dyDescent="0.25">
      <c r="F21903"/>
    </row>
    <row r="21904" spans="6:6" x14ac:dyDescent="0.25">
      <c r="F21904"/>
    </row>
    <row r="21905" spans="6:6" x14ac:dyDescent="0.25">
      <c r="F21905"/>
    </row>
    <row r="21906" spans="6:6" x14ac:dyDescent="0.25">
      <c r="F21906"/>
    </row>
    <row r="21907" spans="6:6" x14ac:dyDescent="0.25">
      <c r="F21907"/>
    </row>
    <row r="21908" spans="6:6" x14ac:dyDescent="0.25">
      <c r="F21908"/>
    </row>
    <row r="21909" spans="6:6" x14ac:dyDescent="0.25">
      <c r="F21909"/>
    </row>
    <row r="21910" spans="6:6" x14ac:dyDescent="0.25">
      <c r="F21910"/>
    </row>
    <row r="21911" spans="6:6" x14ac:dyDescent="0.25">
      <c r="F21911"/>
    </row>
    <row r="21912" spans="6:6" x14ac:dyDescent="0.25">
      <c r="F21912"/>
    </row>
    <row r="21913" spans="6:6" x14ac:dyDescent="0.25">
      <c r="F21913"/>
    </row>
    <row r="21914" spans="6:6" x14ac:dyDescent="0.25">
      <c r="F21914"/>
    </row>
    <row r="21915" spans="6:6" x14ac:dyDescent="0.25">
      <c r="F21915"/>
    </row>
    <row r="21916" spans="6:6" x14ac:dyDescent="0.25">
      <c r="F21916"/>
    </row>
    <row r="21917" spans="6:6" x14ac:dyDescent="0.25">
      <c r="F21917"/>
    </row>
    <row r="21918" spans="6:6" x14ac:dyDescent="0.25">
      <c r="F21918"/>
    </row>
    <row r="21919" spans="6:6" x14ac:dyDescent="0.25">
      <c r="F21919"/>
    </row>
    <row r="21920" spans="6:6" x14ac:dyDescent="0.25">
      <c r="F21920"/>
    </row>
    <row r="21921" spans="6:6" x14ac:dyDescent="0.25">
      <c r="F21921"/>
    </row>
    <row r="21922" spans="6:6" x14ac:dyDescent="0.25">
      <c r="F21922"/>
    </row>
    <row r="21923" spans="6:6" x14ac:dyDescent="0.25">
      <c r="F21923"/>
    </row>
    <row r="21924" spans="6:6" x14ac:dyDescent="0.25">
      <c r="F21924"/>
    </row>
    <row r="21925" spans="6:6" x14ac:dyDescent="0.25">
      <c r="F21925"/>
    </row>
    <row r="21926" spans="6:6" x14ac:dyDescent="0.25">
      <c r="F21926"/>
    </row>
    <row r="21927" spans="6:6" x14ac:dyDescent="0.25">
      <c r="F21927"/>
    </row>
    <row r="21928" spans="6:6" x14ac:dyDescent="0.25">
      <c r="F21928"/>
    </row>
    <row r="21929" spans="6:6" x14ac:dyDescent="0.25">
      <c r="F21929"/>
    </row>
    <row r="21930" spans="6:6" x14ac:dyDescent="0.25">
      <c r="F21930"/>
    </row>
    <row r="21931" spans="6:6" x14ac:dyDescent="0.25">
      <c r="F21931"/>
    </row>
    <row r="21932" spans="6:6" x14ac:dyDescent="0.25">
      <c r="F21932"/>
    </row>
    <row r="21933" spans="6:6" x14ac:dyDescent="0.25">
      <c r="F21933"/>
    </row>
    <row r="21934" spans="6:6" x14ac:dyDescent="0.25">
      <c r="F21934"/>
    </row>
    <row r="21935" spans="6:6" x14ac:dyDescent="0.25">
      <c r="F21935"/>
    </row>
    <row r="21936" spans="6:6" x14ac:dyDescent="0.25">
      <c r="F21936"/>
    </row>
    <row r="21937" spans="6:6" x14ac:dyDescent="0.25">
      <c r="F21937"/>
    </row>
    <row r="21938" spans="6:6" x14ac:dyDescent="0.25">
      <c r="F21938"/>
    </row>
    <row r="21939" spans="6:6" x14ac:dyDescent="0.25">
      <c r="F21939"/>
    </row>
    <row r="21940" spans="6:6" x14ac:dyDescent="0.25">
      <c r="F21940"/>
    </row>
    <row r="21941" spans="6:6" x14ac:dyDescent="0.25">
      <c r="F21941"/>
    </row>
    <row r="21942" spans="6:6" x14ac:dyDescent="0.25">
      <c r="F21942"/>
    </row>
    <row r="21943" spans="6:6" x14ac:dyDescent="0.25">
      <c r="F21943"/>
    </row>
    <row r="21944" spans="6:6" x14ac:dyDescent="0.25">
      <c r="F21944"/>
    </row>
    <row r="21945" spans="6:6" x14ac:dyDescent="0.25">
      <c r="F21945"/>
    </row>
    <row r="21946" spans="6:6" x14ac:dyDescent="0.25">
      <c r="F21946"/>
    </row>
    <row r="21947" spans="6:6" x14ac:dyDescent="0.25">
      <c r="F21947"/>
    </row>
    <row r="21948" spans="6:6" x14ac:dyDescent="0.25">
      <c r="F21948"/>
    </row>
    <row r="21949" spans="6:6" x14ac:dyDescent="0.25">
      <c r="F21949"/>
    </row>
    <row r="21950" spans="6:6" x14ac:dyDescent="0.25">
      <c r="F21950"/>
    </row>
    <row r="21951" spans="6:6" x14ac:dyDescent="0.25">
      <c r="F21951"/>
    </row>
    <row r="21952" spans="6:6" x14ac:dyDescent="0.25">
      <c r="F21952"/>
    </row>
    <row r="21953" spans="6:6" x14ac:dyDescent="0.25">
      <c r="F21953"/>
    </row>
    <row r="21954" spans="6:6" x14ac:dyDescent="0.25">
      <c r="F21954"/>
    </row>
    <row r="21955" spans="6:6" x14ac:dyDescent="0.25">
      <c r="F21955"/>
    </row>
    <row r="21956" spans="6:6" x14ac:dyDescent="0.25">
      <c r="F21956"/>
    </row>
    <row r="21957" spans="6:6" x14ac:dyDescent="0.25">
      <c r="F21957"/>
    </row>
    <row r="21958" spans="6:6" x14ac:dyDescent="0.25">
      <c r="F21958"/>
    </row>
    <row r="21959" spans="6:6" x14ac:dyDescent="0.25">
      <c r="F21959"/>
    </row>
    <row r="21960" spans="6:6" x14ac:dyDescent="0.25">
      <c r="F21960"/>
    </row>
    <row r="21961" spans="6:6" x14ac:dyDescent="0.25">
      <c r="F21961"/>
    </row>
    <row r="21962" spans="6:6" x14ac:dyDescent="0.25">
      <c r="F21962"/>
    </row>
    <row r="21963" spans="6:6" x14ac:dyDescent="0.25">
      <c r="F21963"/>
    </row>
    <row r="21964" spans="6:6" x14ac:dyDescent="0.25">
      <c r="F21964"/>
    </row>
    <row r="21965" spans="6:6" x14ac:dyDescent="0.25">
      <c r="F21965"/>
    </row>
    <row r="21966" spans="6:6" x14ac:dyDescent="0.25">
      <c r="F21966"/>
    </row>
    <row r="21967" spans="6:6" x14ac:dyDescent="0.25">
      <c r="F21967"/>
    </row>
    <row r="21968" spans="6:6" x14ac:dyDescent="0.25">
      <c r="F21968"/>
    </row>
    <row r="21969" spans="6:6" x14ac:dyDescent="0.25">
      <c r="F21969"/>
    </row>
    <row r="21970" spans="6:6" x14ac:dyDescent="0.25">
      <c r="F21970"/>
    </row>
    <row r="21971" spans="6:6" x14ac:dyDescent="0.25">
      <c r="F21971"/>
    </row>
    <row r="21972" spans="6:6" x14ac:dyDescent="0.25">
      <c r="F21972"/>
    </row>
    <row r="21973" spans="6:6" x14ac:dyDescent="0.25">
      <c r="F21973"/>
    </row>
    <row r="21974" spans="6:6" x14ac:dyDescent="0.25">
      <c r="F21974"/>
    </row>
    <row r="21975" spans="6:6" x14ac:dyDescent="0.25">
      <c r="F21975"/>
    </row>
    <row r="21976" spans="6:6" x14ac:dyDescent="0.25">
      <c r="F21976"/>
    </row>
    <row r="21977" spans="6:6" x14ac:dyDescent="0.25">
      <c r="F21977"/>
    </row>
    <row r="21978" spans="6:6" x14ac:dyDescent="0.25">
      <c r="F21978"/>
    </row>
    <row r="21979" spans="6:6" x14ac:dyDescent="0.25">
      <c r="F21979"/>
    </row>
    <row r="21980" spans="6:6" x14ac:dyDescent="0.25">
      <c r="F21980"/>
    </row>
    <row r="21981" spans="6:6" x14ac:dyDescent="0.25">
      <c r="F21981"/>
    </row>
    <row r="21982" spans="6:6" x14ac:dyDescent="0.25">
      <c r="F21982"/>
    </row>
    <row r="21983" spans="6:6" x14ac:dyDescent="0.25">
      <c r="F21983"/>
    </row>
    <row r="21984" spans="6:6" x14ac:dyDescent="0.25">
      <c r="F21984"/>
    </row>
    <row r="21985" spans="6:6" x14ac:dyDescent="0.25">
      <c r="F21985"/>
    </row>
    <row r="21986" spans="6:6" x14ac:dyDescent="0.25">
      <c r="F21986"/>
    </row>
    <row r="21987" spans="6:6" x14ac:dyDescent="0.25">
      <c r="F21987"/>
    </row>
    <row r="21988" spans="6:6" x14ac:dyDescent="0.25">
      <c r="F21988"/>
    </row>
    <row r="21989" spans="6:6" x14ac:dyDescent="0.25">
      <c r="F21989"/>
    </row>
    <row r="21990" spans="6:6" x14ac:dyDescent="0.25">
      <c r="F21990"/>
    </row>
    <row r="21991" spans="6:6" x14ac:dyDescent="0.25">
      <c r="F21991"/>
    </row>
    <row r="21992" spans="6:6" x14ac:dyDescent="0.25">
      <c r="F21992"/>
    </row>
    <row r="21993" spans="6:6" x14ac:dyDescent="0.25">
      <c r="F21993"/>
    </row>
    <row r="21994" spans="6:6" x14ac:dyDescent="0.25">
      <c r="F21994"/>
    </row>
    <row r="21995" spans="6:6" x14ac:dyDescent="0.25">
      <c r="F21995"/>
    </row>
    <row r="21996" spans="6:6" x14ac:dyDescent="0.25">
      <c r="F21996"/>
    </row>
    <row r="21997" spans="6:6" x14ac:dyDescent="0.25">
      <c r="F21997"/>
    </row>
    <row r="21998" spans="6:6" x14ac:dyDescent="0.25">
      <c r="F21998"/>
    </row>
    <row r="21999" spans="6:6" x14ac:dyDescent="0.25">
      <c r="F21999"/>
    </row>
    <row r="22000" spans="6:6" x14ac:dyDescent="0.25">
      <c r="F22000"/>
    </row>
    <row r="22001" spans="6:6" x14ac:dyDescent="0.25">
      <c r="F22001"/>
    </row>
    <row r="22002" spans="6:6" x14ac:dyDescent="0.25">
      <c r="F22002"/>
    </row>
    <row r="22003" spans="6:6" x14ac:dyDescent="0.25">
      <c r="F22003"/>
    </row>
    <row r="22004" spans="6:6" x14ac:dyDescent="0.25">
      <c r="F22004"/>
    </row>
    <row r="22005" spans="6:6" x14ac:dyDescent="0.25">
      <c r="F22005"/>
    </row>
    <row r="22006" spans="6:6" x14ac:dyDescent="0.25">
      <c r="F22006"/>
    </row>
    <row r="22007" spans="6:6" x14ac:dyDescent="0.25">
      <c r="F22007"/>
    </row>
    <row r="22008" spans="6:6" x14ac:dyDescent="0.25">
      <c r="F22008"/>
    </row>
    <row r="22009" spans="6:6" x14ac:dyDescent="0.25">
      <c r="F22009"/>
    </row>
    <row r="22010" spans="6:6" x14ac:dyDescent="0.25">
      <c r="F22010"/>
    </row>
    <row r="22011" spans="6:6" x14ac:dyDescent="0.25">
      <c r="F22011"/>
    </row>
    <row r="22012" spans="6:6" x14ac:dyDescent="0.25">
      <c r="F22012"/>
    </row>
    <row r="22013" spans="6:6" x14ac:dyDescent="0.25">
      <c r="F22013"/>
    </row>
    <row r="22014" spans="6:6" x14ac:dyDescent="0.25">
      <c r="F22014"/>
    </row>
    <row r="22015" spans="6:6" x14ac:dyDescent="0.25">
      <c r="F22015"/>
    </row>
    <row r="22016" spans="6:6" x14ac:dyDescent="0.25">
      <c r="F22016"/>
    </row>
    <row r="22017" spans="6:6" x14ac:dyDescent="0.25">
      <c r="F22017"/>
    </row>
    <row r="22018" spans="6:6" x14ac:dyDescent="0.25">
      <c r="F22018"/>
    </row>
    <row r="22019" spans="6:6" x14ac:dyDescent="0.25">
      <c r="F22019"/>
    </row>
    <row r="22020" spans="6:6" x14ac:dyDescent="0.25">
      <c r="F22020"/>
    </row>
    <row r="22021" spans="6:6" x14ac:dyDescent="0.25">
      <c r="F22021"/>
    </row>
    <row r="22022" spans="6:6" x14ac:dyDescent="0.25">
      <c r="F22022"/>
    </row>
    <row r="22023" spans="6:6" x14ac:dyDescent="0.25">
      <c r="F22023"/>
    </row>
    <row r="22024" spans="6:6" x14ac:dyDescent="0.25">
      <c r="F22024"/>
    </row>
    <row r="22025" spans="6:6" x14ac:dyDescent="0.25">
      <c r="F22025"/>
    </row>
    <row r="22026" spans="6:6" x14ac:dyDescent="0.25">
      <c r="F22026"/>
    </row>
    <row r="22027" spans="6:6" x14ac:dyDescent="0.25">
      <c r="F22027"/>
    </row>
    <row r="22028" spans="6:6" x14ac:dyDescent="0.25">
      <c r="F22028"/>
    </row>
    <row r="22029" spans="6:6" x14ac:dyDescent="0.25">
      <c r="F22029"/>
    </row>
    <row r="22030" spans="6:6" x14ac:dyDescent="0.25">
      <c r="F22030"/>
    </row>
    <row r="22031" spans="6:6" x14ac:dyDescent="0.25">
      <c r="F22031"/>
    </row>
    <row r="22032" spans="6:6" x14ac:dyDescent="0.25">
      <c r="F22032"/>
    </row>
    <row r="22033" spans="6:6" x14ac:dyDescent="0.25">
      <c r="F22033"/>
    </row>
    <row r="22034" spans="6:6" x14ac:dyDescent="0.25">
      <c r="F22034"/>
    </row>
    <row r="22035" spans="6:6" x14ac:dyDescent="0.25">
      <c r="F22035"/>
    </row>
    <row r="22036" spans="6:6" x14ac:dyDescent="0.25">
      <c r="F22036"/>
    </row>
    <row r="22037" spans="6:6" x14ac:dyDescent="0.25">
      <c r="F22037"/>
    </row>
    <row r="22038" spans="6:6" x14ac:dyDescent="0.25">
      <c r="F22038"/>
    </row>
    <row r="22039" spans="6:6" x14ac:dyDescent="0.25">
      <c r="F22039"/>
    </row>
    <row r="22040" spans="6:6" x14ac:dyDescent="0.25">
      <c r="F22040"/>
    </row>
    <row r="22041" spans="6:6" x14ac:dyDescent="0.25">
      <c r="F22041"/>
    </row>
    <row r="22042" spans="6:6" x14ac:dyDescent="0.25">
      <c r="F22042"/>
    </row>
    <row r="22043" spans="6:6" x14ac:dyDescent="0.25">
      <c r="F22043"/>
    </row>
    <row r="22044" spans="6:6" x14ac:dyDescent="0.25">
      <c r="F22044"/>
    </row>
    <row r="22045" spans="6:6" x14ac:dyDescent="0.25">
      <c r="F22045"/>
    </row>
    <row r="22046" spans="6:6" x14ac:dyDescent="0.25">
      <c r="F22046"/>
    </row>
    <row r="22047" spans="6:6" x14ac:dyDescent="0.25">
      <c r="F22047"/>
    </row>
    <row r="22048" spans="6:6" x14ac:dyDescent="0.25">
      <c r="F22048"/>
    </row>
    <row r="22049" spans="6:6" x14ac:dyDescent="0.25">
      <c r="F22049"/>
    </row>
    <row r="22050" spans="6:6" x14ac:dyDescent="0.25">
      <c r="F22050"/>
    </row>
    <row r="22051" spans="6:6" x14ac:dyDescent="0.25">
      <c r="F22051"/>
    </row>
    <row r="22052" spans="6:6" x14ac:dyDescent="0.25">
      <c r="F22052"/>
    </row>
    <row r="22053" spans="6:6" x14ac:dyDescent="0.25">
      <c r="F22053"/>
    </row>
    <row r="22054" spans="6:6" x14ac:dyDescent="0.25">
      <c r="F22054"/>
    </row>
    <row r="22055" spans="6:6" x14ac:dyDescent="0.25">
      <c r="F22055"/>
    </row>
    <row r="22056" spans="6:6" x14ac:dyDescent="0.25">
      <c r="F22056"/>
    </row>
    <row r="22057" spans="6:6" x14ac:dyDescent="0.25">
      <c r="F22057"/>
    </row>
    <row r="22058" spans="6:6" x14ac:dyDescent="0.25">
      <c r="F22058"/>
    </row>
    <row r="22059" spans="6:6" x14ac:dyDescent="0.25">
      <c r="F22059"/>
    </row>
    <row r="22060" spans="6:6" x14ac:dyDescent="0.25">
      <c r="F22060"/>
    </row>
    <row r="22061" spans="6:6" x14ac:dyDescent="0.25">
      <c r="F22061"/>
    </row>
    <row r="22062" spans="6:6" x14ac:dyDescent="0.25">
      <c r="F22062"/>
    </row>
    <row r="22063" spans="6:6" x14ac:dyDescent="0.25">
      <c r="F22063"/>
    </row>
    <row r="22064" spans="6:6" x14ac:dyDescent="0.25">
      <c r="F22064"/>
    </row>
    <row r="22065" spans="6:6" x14ac:dyDescent="0.25">
      <c r="F22065"/>
    </row>
    <row r="22066" spans="6:6" x14ac:dyDescent="0.25">
      <c r="F22066"/>
    </row>
    <row r="22067" spans="6:6" x14ac:dyDescent="0.25">
      <c r="F22067"/>
    </row>
    <row r="22068" spans="6:6" x14ac:dyDescent="0.25">
      <c r="F22068"/>
    </row>
    <row r="22069" spans="6:6" x14ac:dyDescent="0.25">
      <c r="F22069"/>
    </row>
    <row r="22070" spans="6:6" x14ac:dyDescent="0.25">
      <c r="F22070"/>
    </row>
    <row r="22071" spans="6:6" x14ac:dyDescent="0.25">
      <c r="F22071"/>
    </row>
    <row r="22072" spans="6:6" x14ac:dyDescent="0.25">
      <c r="F22072"/>
    </row>
    <row r="22073" spans="6:6" x14ac:dyDescent="0.25">
      <c r="F22073"/>
    </row>
    <row r="22074" spans="6:6" x14ac:dyDescent="0.25">
      <c r="F22074"/>
    </row>
    <row r="22075" spans="6:6" x14ac:dyDescent="0.25">
      <c r="F22075"/>
    </row>
    <row r="22076" spans="6:6" x14ac:dyDescent="0.25">
      <c r="F22076"/>
    </row>
    <row r="22077" spans="6:6" x14ac:dyDescent="0.25">
      <c r="F22077"/>
    </row>
    <row r="22078" spans="6:6" x14ac:dyDescent="0.25">
      <c r="F22078"/>
    </row>
    <row r="22079" spans="6:6" x14ac:dyDescent="0.25">
      <c r="F22079"/>
    </row>
    <row r="22080" spans="6:6" x14ac:dyDescent="0.25">
      <c r="F22080"/>
    </row>
    <row r="22081" spans="6:6" x14ac:dyDescent="0.25">
      <c r="F22081"/>
    </row>
    <row r="22082" spans="6:6" x14ac:dyDescent="0.25">
      <c r="F22082"/>
    </row>
    <row r="22083" spans="6:6" x14ac:dyDescent="0.25">
      <c r="F22083"/>
    </row>
    <row r="22084" spans="6:6" x14ac:dyDescent="0.25">
      <c r="F22084"/>
    </row>
    <row r="22085" spans="6:6" x14ac:dyDescent="0.25">
      <c r="F22085"/>
    </row>
    <row r="22086" spans="6:6" x14ac:dyDescent="0.25">
      <c r="F22086"/>
    </row>
    <row r="22087" spans="6:6" x14ac:dyDescent="0.25">
      <c r="F22087"/>
    </row>
    <row r="22088" spans="6:6" x14ac:dyDescent="0.25">
      <c r="F22088"/>
    </row>
    <row r="22089" spans="6:6" x14ac:dyDescent="0.25">
      <c r="F22089"/>
    </row>
    <row r="22090" spans="6:6" x14ac:dyDescent="0.25">
      <c r="F22090"/>
    </row>
    <row r="22091" spans="6:6" x14ac:dyDescent="0.25">
      <c r="F22091"/>
    </row>
    <row r="22092" spans="6:6" x14ac:dyDescent="0.25">
      <c r="F22092"/>
    </row>
    <row r="22093" spans="6:6" x14ac:dyDescent="0.25">
      <c r="F22093"/>
    </row>
    <row r="22094" spans="6:6" x14ac:dyDescent="0.25">
      <c r="F22094"/>
    </row>
    <row r="22095" spans="6:6" x14ac:dyDescent="0.25">
      <c r="F22095"/>
    </row>
    <row r="22096" spans="6:6" x14ac:dyDescent="0.25">
      <c r="F22096"/>
    </row>
    <row r="22097" spans="6:6" x14ac:dyDescent="0.25">
      <c r="F22097"/>
    </row>
    <row r="22098" spans="6:6" x14ac:dyDescent="0.25">
      <c r="F22098"/>
    </row>
    <row r="22099" spans="6:6" x14ac:dyDescent="0.25">
      <c r="F22099"/>
    </row>
    <row r="22100" spans="6:6" x14ac:dyDescent="0.25">
      <c r="F22100"/>
    </row>
    <row r="22101" spans="6:6" x14ac:dyDescent="0.25">
      <c r="F22101"/>
    </row>
    <row r="22102" spans="6:6" x14ac:dyDescent="0.25">
      <c r="F22102"/>
    </row>
    <row r="22103" spans="6:6" x14ac:dyDescent="0.25">
      <c r="F22103"/>
    </row>
    <row r="22104" spans="6:6" x14ac:dyDescent="0.25">
      <c r="F22104"/>
    </row>
    <row r="22105" spans="6:6" x14ac:dyDescent="0.25">
      <c r="F22105"/>
    </row>
    <row r="22106" spans="6:6" x14ac:dyDescent="0.25">
      <c r="F22106"/>
    </row>
    <row r="22107" spans="6:6" x14ac:dyDescent="0.25">
      <c r="F22107"/>
    </row>
    <row r="22108" spans="6:6" x14ac:dyDescent="0.25">
      <c r="F22108"/>
    </row>
    <row r="22109" spans="6:6" x14ac:dyDescent="0.25">
      <c r="F22109"/>
    </row>
    <row r="22110" spans="6:6" x14ac:dyDescent="0.25">
      <c r="F22110"/>
    </row>
    <row r="22111" spans="6:6" x14ac:dyDescent="0.25">
      <c r="F22111"/>
    </row>
    <row r="22112" spans="6:6" x14ac:dyDescent="0.25">
      <c r="F22112"/>
    </row>
    <row r="22113" spans="6:6" x14ac:dyDescent="0.25">
      <c r="F22113"/>
    </row>
    <row r="22114" spans="6:6" x14ac:dyDescent="0.25">
      <c r="F22114"/>
    </row>
    <row r="22115" spans="6:6" x14ac:dyDescent="0.25">
      <c r="F22115"/>
    </row>
    <row r="22116" spans="6:6" x14ac:dyDescent="0.25">
      <c r="F22116"/>
    </row>
    <row r="22117" spans="6:6" x14ac:dyDescent="0.25">
      <c r="F22117"/>
    </row>
    <row r="22118" spans="6:6" x14ac:dyDescent="0.25">
      <c r="F22118"/>
    </row>
    <row r="22119" spans="6:6" x14ac:dyDescent="0.25">
      <c r="F22119"/>
    </row>
    <row r="22120" spans="6:6" x14ac:dyDescent="0.25">
      <c r="F22120"/>
    </row>
    <row r="22121" spans="6:6" x14ac:dyDescent="0.25">
      <c r="F22121"/>
    </row>
    <row r="22122" spans="6:6" x14ac:dyDescent="0.25">
      <c r="F22122"/>
    </row>
    <row r="22123" spans="6:6" x14ac:dyDescent="0.25">
      <c r="F22123"/>
    </row>
    <row r="22124" spans="6:6" x14ac:dyDescent="0.25">
      <c r="F22124"/>
    </row>
    <row r="22125" spans="6:6" x14ac:dyDescent="0.25">
      <c r="F22125"/>
    </row>
    <row r="22126" spans="6:6" x14ac:dyDescent="0.25">
      <c r="F22126"/>
    </row>
    <row r="22127" spans="6:6" x14ac:dyDescent="0.25">
      <c r="F22127"/>
    </row>
    <row r="22128" spans="6:6" x14ac:dyDescent="0.25">
      <c r="F22128"/>
    </row>
    <row r="22129" spans="6:6" x14ac:dyDescent="0.25">
      <c r="F22129"/>
    </row>
    <row r="22130" spans="6:6" x14ac:dyDescent="0.25">
      <c r="F22130"/>
    </row>
    <row r="22131" spans="6:6" x14ac:dyDescent="0.25">
      <c r="F22131"/>
    </row>
    <row r="22132" spans="6:6" x14ac:dyDescent="0.25">
      <c r="F22132"/>
    </row>
    <row r="22133" spans="6:6" x14ac:dyDescent="0.25">
      <c r="F22133"/>
    </row>
    <row r="22134" spans="6:6" x14ac:dyDescent="0.25">
      <c r="F22134"/>
    </row>
    <row r="22135" spans="6:6" x14ac:dyDescent="0.25">
      <c r="F22135"/>
    </row>
    <row r="22136" spans="6:6" x14ac:dyDescent="0.25">
      <c r="F22136"/>
    </row>
    <row r="22137" spans="6:6" x14ac:dyDescent="0.25">
      <c r="F22137"/>
    </row>
    <row r="22138" spans="6:6" x14ac:dyDescent="0.25">
      <c r="F22138"/>
    </row>
    <row r="22139" spans="6:6" x14ac:dyDescent="0.25">
      <c r="F22139"/>
    </row>
    <row r="22140" spans="6:6" x14ac:dyDescent="0.25">
      <c r="F22140"/>
    </row>
    <row r="22141" spans="6:6" x14ac:dyDescent="0.25">
      <c r="F22141"/>
    </row>
    <row r="22142" spans="6:6" x14ac:dyDescent="0.25">
      <c r="F22142"/>
    </row>
    <row r="22143" spans="6:6" x14ac:dyDescent="0.25">
      <c r="F22143"/>
    </row>
    <row r="22144" spans="6:6" x14ac:dyDescent="0.25">
      <c r="F22144"/>
    </row>
    <row r="22145" spans="6:6" x14ac:dyDescent="0.25">
      <c r="F22145"/>
    </row>
    <row r="22146" spans="6:6" x14ac:dyDescent="0.25">
      <c r="F22146"/>
    </row>
    <row r="22147" spans="6:6" x14ac:dyDescent="0.25">
      <c r="F22147"/>
    </row>
    <row r="22148" spans="6:6" x14ac:dyDescent="0.25">
      <c r="F22148"/>
    </row>
    <row r="22149" spans="6:6" x14ac:dyDescent="0.25">
      <c r="F22149"/>
    </row>
    <row r="22150" spans="6:6" x14ac:dyDescent="0.25">
      <c r="F22150"/>
    </row>
    <row r="22151" spans="6:6" x14ac:dyDescent="0.25">
      <c r="F22151"/>
    </row>
    <row r="22152" spans="6:6" x14ac:dyDescent="0.25">
      <c r="F22152"/>
    </row>
    <row r="22153" spans="6:6" x14ac:dyDescent="0.25">
      <c r="F22153"/>
    </row>
    <row r="22154" spans="6:6" x14ac:dyDescent="0.25">
      <c r="F22154"/>
    </row>
    <row r="22155" spans="6:6" x14ac:dyDescent="0.25">
      <c r="F22155"/>
    </row>
    <row r="22156" spans="6:6" x14ac:dyDescent="0.25">
      <c r="F22156"/>
    </row>
    <row r="22157" spans="6:6" x14ac:dyDescent="0.25">
      <c r="F22157"/>
    </row>
    <row r="22158" spans="6:6" x14ac:dyDescent="0.25">
      <c r="F22158"/>
    </row>
    <row r="22159" spans="6:6" x14ac:dyDescent="0.25">
      <c r="F22159"/>
    </row>
    <row r="22160" spans="6:6" x14ac:dyDescent="0.25">
      <c r="F22160"/>
    </row>
    <row r="22161" spans="6:6" x14ac:dyDescent="0.25">
      <c r="F22161"/>
    </row>
    <row r="22162" spans="6:6" x14ac:dyDescent="0.25">
      <c r="F22162"/>
    </row>
    <row r="22163" spans="6:6" x14ac:dyDescent="0.25">
      <c r="F22163"/>
    </row>
    <row r="22164" spans="6:6" x14ac:dyDescent="0.25">
      <c r="F22164"/>
    </row>
    <row r="22165" spans="6:6" x14ac:dyDescent="0.25">
      <c r="F22165"/>
    </row>
    <row r="22166" spans="6:6" x14ac:dyDescent="0.25">
      <c r="F22166"/>
    </row>
    <row r="22167" spans="6:6" x14ac:dyDescent="0.25">
      <c r="F22167"/>
    </row>
    <row r="22168" spans="6:6" x14ac:dyDescent="0.25">
      <c r="F22168"/>
    </row>
    <row r="22169" spans="6:6" x14ac:dyDescent="0.25">
      <c r="F22169"/>
    </row>
    <row r="22170" spans="6:6" x14ac:dyDescent="0.25">
      <c r="F22170"/>
    </row>
    <row r="22171" spans="6:6" x14ac:dyDescent="0.25">
      <c r="F22171"/>
    </row>
    <row r="22172" spans="6:6" x14ac:dyDescent="0.25">
      <c r="F22172"/>
    </row>
    <row r="22173" spans="6:6" x14ac:dyDescent="0.25">
      <c r="F22173"/>
    </row>
    <row r="22174" spans="6:6" x14ac:dyDescent="0.25">
      <c r="F22174"/>
    </row>
    <row r="22175" spans="6:6" x14ac:dyDescent="0.25">
      <c r="F22175"/>
    </row>
    <row r="22176" spans="6:6" x14ac:dyDescent="0.25">
      <c r="F22176"/>
    </row>
    <row r="22177" spans="6:6" x14ac:dyDescent="0.25">
      <c r="F22177"/>
    </row>
    <row r="22178" spans="6:6" x14ac:dyDescent="0.25">
      <c r="F22178"/>
    </row>
    <row r="22179" spans="6:6" x14ac:dyDescent="0.25">
      <c r="F22179"/>
    </row>
    <row r="22180" spans="6:6" x14ac:dyDescent="0.25">
      <c r="F22180"/>
    </row>
    <row r="22181" spans="6:6" x14ac:dyDescent="0.25">
      <c r="F22181"/>
    </row>
    <row r="22182" spans="6:6" x14ac:dyDescent="0.25">
      <c r="F22182"/>
    </row>
    <row r="22183" spans="6:6" x14ac:dyDescent="0.25">
      <c r="F22183"/>
    </row>
    <row r="22184" spans="6:6" x14ac:dyDescent="0.25">
      <c r="F22184"/>
    </row>
    <row r="22185" spans="6:6" x14ac:dyDescent="0.25">
      <c r="F22185"/>
    </row>
    <row r="22186" spans="6:6" x14ac:dyDescent="0.25">
      <c r="F22186"/>
    </row>
    <row r="22187" spans="6:6" x14ac:dyDescent="0.25">
      <c r="F22187"/>
    </row>
    <row r="22188" spans="6:6" x14ac:dyDescent="0.25">
      <c r="F22188"/>
    </row>
    <row r="22189" spans="6:6" x14ac:dyDescent="0.25">
      <c r="F22189"/>
    </row>
    <row r="22190" spans="6:6" x14ac:dyDescent="0.25">
      <c r="F22190"/>
    </row>
    <row r="22191" spans="6:6" x14ac:dyDescent="0.25">
      <c r="F22191"/>
    </row>
    <row r="22192" spans="6:6" x14ac:dyDescent="0.25">
      <c r="F22192"/>
    </row>
    <row r="22193" spans="6:6" x14ac:dyDescent="0.25">
      <c r="F22193"/>
    </row>
    <row r="22194" spans="6:6" x14ac:dyDescent="0.25">
      <c r="F22194"/>
    </row>
    <row r="22195" spans="6:6" x14ac:dyDescent="0.25">
      <c r="F22195"/>
    </row>
    <row r="22196" spans="6:6" x14ac:dyDescent="0.25">
      <c r="F22196"/>
    </row>
    <row r="22197" spans="6:6" x14ac:dyDescent="0.25">
      <c r="F22197"/>
    </row>
    <row r="22198" spans="6:6" x14ac:dyDescent="0.25">
      <c r="F22198"/>
    </row>
    <row r="22199" spans="6:6" x14ac:dyDescent="0.25">
      <c r="F22199"/>
    </row>
    <row r="22200" spans="6:6" x14ac:dyDescent="0.25">
      <c r="F22200"/>
    </row>
    <row r="22201" spans="6:6" x14ac:dyDescent="0.25">
      <c r="F22201"/>
    </row>
    <row r="22202" spans="6:6" x14ac:dyDescent="0.25">
      <c r="F22202"/>
    </row>
    <row r="22203" spans="6:6" x14ac:dyDescent="0.25">
      <c r="F22203"/>
    </row>
    <row r="22204" spans="6:6" x14ac:dyDescent="0.25">
      <c r="F22204"/>
    </row>
    <row r="22205" spans="6:6" x14ac:dyDescent="0.25">
      <c r="F22205"/>
    </row>
    <row r="22206" spans="6:6" x14ac:dyDescent="0.25">
      <c r="F22206"/>
    </row>
    <row r="22207" spans="6:6" x14ac:dyDescent="0.25">
      <c r="F22207"/>
    </row>
    <row r="22208" spans="6:6" x14ac:dyDescent="0.25">
      <c r="F22208"/>
    </row>
    <row r="22209" spans="6:6" x14ac:dyDescent="0.25">
      <c r="F22209"/>
    </row>
    <row r="22210" spans="6:6" x14ac:dyDescent="0.25">
      <c r="F22210"/>
    </row>
    <row r="22211" spans="6:6" x14ac:dyDescent="0.25">
      <c r="F22211"/>
    </row>
    <row r="22212" spans="6:6" x14ac:dyDescent="0.25">
      <c r="F22212"/>
    </row>
    <row r="22213" spans="6:6" x14ac:dyDescent="0.25">
      <c r="F22213"/>
    </row>
    <row r="22214" spans="6:6" x14ac:dyDescent="0.25">
      <c r="F22214"/>
    </row>
    <row r="22215" spans="6:6" x14ac:dyDescent="0.25">
      <c r="F22215"/>
    </row>
    <row r="22216" spans="6:6" x14ac:dyDescent="0.25">
      <c r="F22216"/>
    </row>
    <row r="22217" spans="6:6" x14ac:dyDescent="0.25">
      <c r="F22217"/>
    </row>
    <row r="22218" spans="6:6" x14ac:dyDescent="0.25">
      <c r="F22218"/>
    </row>
    <row r="22219" spans="6:6" x14ac:dyDescent="0.25">
      <c r="F22219"/>
    </row>
    <row r="22220" spans="6:6" x14ac:dyDescent="0.25">
      <c r="F22220"/>
    </row>
    <row r="22221" spans="6:6" x14ac:dyDescent="0.25">
      <c r="F22221"/>
    </row>
    <row r="22222" spans="6:6" x14ac:dyDescent="0.25">
      <c r="F22222"/>
    </row>
    <row r="22223" spans="6:6" x14ac:dyDescent="0.25">
      <c r="F22223"/>
    </row>
    <row r="22224" spans="6:6" x14ac:dyDescent="0.25">
      <c r="F22224"/>
    </row>
    <row r="22225" spans="6:6" x14ac:dyDescent="0.25">
      <c r="F22225"/>
    </row>
    <row r="22226" spans="6:6" x14ac:dyDescent="0.25">
      <c r="F22226"/>
    </row>
    <row r="22227" spans="6:6" x14ac:dyDescent="0.25">
      <c r="F22227"/>
    </row>
    <row r="22228" spans="6:6" x14ac:dyDescent="0.25">
      <c r="F22228"/>
    </row>
    <row r="22229" spans="6:6" x14ac:dyDescent="0.25">
      <c r="F22229"/>
    </row>
    <row r="22230" spans="6:6" x14ac:dyDescent="0.25">
      <c r="F22230"/>
    </row>
    <row r="22231" spans="6:6" x14ac:dyDescent="0.25">
      <c r="F22231"/>
    </row>
    <row r="22232" spans="6:6" x14ac:dyDescent="0.25">
      <c r="F22232"/>
    </row>
    <row r="22233" spans="6:6" x14ac:dyDescent="0.25">
      <c r="F22233"/>
    </row>
    <row r="22234" spans="6:6" x14ac:dyDescent="0.25">
      <c r="F22234"/>
    </row>
    <row r="22235" spans="6:6" x14ac:dyDescent="0.25">
      <c r="F22235"/>
    </row>
    <row r="22236" spans="6:6" x14ac:dyDescent="0.25">
      <c r="F22236"/>
    </row>
    <row r="22237" spans="6:6" x14ac:dyDescent="0.25">
      <c r="F22237"/>
    </row>
    <row r="22238" spans="6:6" x14ac:dyDescent="0.25">
      <c r="F22238"/>
    </row>
    <row r="22239" spans="6:6" x14ac:dyDescent="0.25">
      <c r="F22239"/>
    </row>
    <row r="22240" spans="6:6" x14ac:dyDescent="0.25">
      <c r="F22240"/>
    </row>
    <row r="22241" spans="6:6" x14ac:dyDescent="0.25">
      <c r="F22241"/>
    </row>
    <row r="22242" spans="6:6" x14ac:dyDescent="0.25">
      <c r="F22242"/>
    </row>
    <row r="22243" spans="6:6" x14ac:dyDescent="0.25">
      <c r="F22243"/>
    </row>
    <row r="22244" spans="6:6" x14ac:dyDescent="0.25">
      <c r="F22244"/>
    </row>
    <row r="22245" spans="6:6" x14ac:dyDescent="0.25">
      <c r="F22245"/>
    </row>
    <row r="22246" spans="6:6" x14ac:dyDescent="0.25">
      <c r="F22246"/>
    </row>
    <row r="22247" spans="6:6" x14ac:dyDescent="0.25">
      <c r="F22247"/>
    </row>
    <row r="22248" spans="6:6" x14ac:dyDescent="0.25">
      <c r="F22248"/>
    </row>
    <row r="22249" spans="6:6" x14ac:dyDescent="0.25">
      <c r="F22249"/>
    </row>
    <row r="22250" spans="6:6" x14ac:dyDescent="0.25">
      <c r="F22250"/>
    </row>
    <row r="22251" spans="6:6" x14ac:dyDescent="0.25">
      <c r="F22251"/>
    </row>
    <row r="22252" spans="6:6" x14ac:dyDescent="0.25">
      <c r="F22252"/>
    </row>
    <row r="22253" spans="6:6" x14ac:dyDescent="0.25">
      <c r="F22253"/>
    </row>
    <row r="22254" spans="6:6" x14ac:dyDescent="0.25">
      <c r="F22254"/>
    </row>
    <row r="22255" spans="6:6" x14ac:dyDescent="0.25">
      <c r="F22255"/>
    </row>
    <row r="22256" spans="6:6" x14ac:dyDescent="0.25">
      <c r="F22256"/>
    </row>
    <row r="22257" spans="6:6" x14ac:dyDescent="0.25">
      <c r="F22257"/>
    </row>
    <row r="22258" spans="6:6" x14ac:dyDescent="0.25">
      <c r="F22258"/>
    </row>
    <row r="22259" spans="6:6" x14ac:dyDescent="0.25">
      <c r="F22259"/>
    </row>
    <row r="22260" spans="6:6" x14ac:dyDescent="0.25">
      <c r="F22260"/>
    </row>
    <row r="22261" spans="6:6" x14ac:dyDescent="0.25">
      <c r="F22261"/>
    </row>
    <row r="22262" spans="6:6" x14ac:dyDescent="0.25">
      <c r="F22262"/>
    </row>
    <row r="22263" spans="6:6" x14ac:dyDescent="0.25">
      <c r="F22263"/>
    </row>
    <row r="22264" spans="6:6" x14ac:dyDescent="0.25">
      <c r="F22264"/>
    </row>
    <row r="22265" spans="6:6" x14ac:dyDescent="0.25">
      <c r="F22265"/>
    </row>
    <row r="22266" spans="6:6" x14ac:dyDescent="0.25">
      <c r="F22266"/>
    </row>
    <row r="22267" spans="6:6" x14ac:dyDescent="0.25">
      <c r="F22267"/>
    </row>
    <row r="22268" spans="6:6" x14ac:dyDescent="0.25">
      <c r="F22268"/>
    </row>
    <row r="22269" spans="6:6" x14ac:dyDescent="0.25">
      <c r="F22269"/>
    </row>
    <row r="22270" spans="6:6" x14ac:dyDescent="0.25">
      <c r="F22270"/>
    </row>
    <row r="22271" spans="6:6" x14ac:dyDescent="0.25">
      <c r="F22271"/>
    </row>
    <row r="22272" spans="6:6" x14ac:dyDescent="0.25">
      <c r="F22272"/>
    </row>
    <row r="22273" spans="6:6" x14ac:dyDescent="0.25">
      <c r="F22273"/>
    </row>
    <row r="22274" spans="6:6" x14ac:dyDescent="0.25">
      <c r="F22274"/>
    </row>
    <row r="22275" spans="6:6" x14ac:dyDescent="0.25">
      <c r="F22275"/>
    </row>
    <row r="22276" spans="6:6" x14ac:dyDescent="0.25">
      <c r="F22276"/>
    </row>
    <row r="22277" spans="6:6" x14ac:dyDescent="0.25">
      <c r="F22277"/>
    </row>
    <row r="22278" spans="6:6" x14ac:dyDescent="0.25">
      <c r="F22278"/>
    </row>
    <row r="22279" spans="6:6" x14ac:dyDescent="0.25">
      <c r="F22279"/>
    </row>
    <row r="22280" spans="6:6" x14ac:dyDescent="0.25">
      <c r="F22280"/>
    </row>
    <row r="22281" spans="6:6" x14ac:dyDescent="0.25">
      <c r="F22281"/>
    </row>
    <row r="22282" spans="6:6" x14ac:dyDescent="0.25">
      <c r="F22282"/>
    </row>
    <row r="22283" spans="6:6" x14ac:dyDescent="0.25">
      <c r="F22283"/>
    </row>
    <row r="22284" spans="6:6" x14ac:dyDescent="0.25">
      <c r="F22284"/>
    </row>
    <row r="22285" spans="6:6" x14ac:dyDescent="0.25">
      <c r="F22285"/>
    </row>
    <row r="22286" spans="6:6" x14ac:dyDescent="0.25">
      <c r="F22286"/>
    </row>
    <row r="22287" spans="6:6" x14ac:dyDescent="0.25">
      <c r="F22287"/>
    </row>
    <row r="22288" spans="6:6" x14ac:dyDescent="0.25">
      <c r="F22288"/>
    </row>
    <row r="22289" spans="6:6" x14ac:dyDescent="0.25">
      <c r="F22289"/>
    </row>
    <row r="22290" spans="6:6" x14ac:dyDescent="0.25">
      <c r="F22290"/>
    </row>
    <row r="22291" spans="6:6" x14ac:dyDescent="0.25">
      <c r="F22291"/>
    </row>
    <row r="22292" spans="6:6" x14ac:dyDescent="0.25">
      <c r="F22292"/>
    </row>
    <row r="22293" spans="6:6" x14ac:dyDescent="0.25">
      <c r="F22293"/>
    </row>
    <row r="22294" spans="6:6" x14ac:dyDescent="0.25">
      <c r="F22294"/>
    </row>
    <row r="22295" spans="6:6" x14ac:dyDescent="0.25">
      <c r="F22295"/>
    </row>
    <row r="22296" spans="6:6" x14ac:dyDescent="0.25">
      <c r="F22296"/>
    </row>
    <row r="22297" spans="6:6" x14ac:dyDescent="0.25">
      <c r="F22297"/>
    </row>
    <row r="22298" spans="6:6" x14ac:dyDescent="0.25">
      <c r="F22298"/>
    </row>
    <row r="22299" spans="6:6" x14ac:dyDescent="0.25">
      <c r="F22299"/>
    </row>
    <row r="22300" spans="6:6" x14ac:dyDescent="0.25">
      <c r="F22300"/>
    </row>
    <row r="22301" spans="6:6" x14ac:dyDescent="0.25">
      <c r="F22301"/>
    </row>
    <row r="22302" spans="6:6" x14ac:dyDescent="0.25">
      <c r="F22302"/>
    </row>
    <row r="22303" spans="6:6" x14ac:dyDescent="0.25">
      <c r="F22303"/>
    </row>
    <row r="22304" spans="6:6" x14ac:dyDescent="0.25">
      <c r="F22304"/>
    </row>
    <row r="22305" spans="6:6" x14ac:dyDescent="0.25">
      <c r="F22305"/>
    </row>
    <row r="22306" spans="6:6" x14ac:dyDescent="0.25">
      <c r="F22306"/>
    </row>
    <row r="22307" spans="6:6" x14ac:dyDescent="0.25">
      <c r="F22307"/>
    </row>
    <row r="22308" spans="6:6" x14ac:dyDescent="0.25">
      <c r="F22308"/>
    </row>
    <row r="22309" spans="6:6" x14ac:dyDescent="0.25">
      <c r="F22309"/>
    </row>
    <row r="22310" spans="6:6" x14ac:dyDescent="0.25">
      <c r="F22310"/>
    </row>
    <row r="22311" spans="6:6" x14ac:dyDescent="0.25">
      <c r="F22311"/>
    </row>
    <row r="22312" spans="6:6" x14ac:dyDescent="0.25">
      <c r="F22312"/>
    </row>
    <row r="22313" spans="6:6" x14ac:dyDescent="0.25">
      <c r="F22313"/>
    </row>
    <row r="22314" spans="6:6" x14ac:dyDescent="0.25">
      <c r="F22314"/>
    </row>
    <row r="22315" spans="6:6" x14ac:dyDescent="0.25">
      <c r="F22315"/>
    </row>
    <row r="22316" spans="6:6" x14ac:dyDescent="0.25">
      <c r="F22316"/>
    </row>
    <row r="22317" spans="6:6" x14ac:dyDescent="0.25">
      <c r="F22317"/>
    </row>
    <row r="22318" spans="6:6" x14ac:dyDescent="0.25">
      <c r="F22318"/>
    </row>
    <row r="22319" spans="6:6" x14ac:dyDescent="0.25">
      <c r="F22319"/>
    </row>
    <row r="22320" spans="6:6" x14ac:dyDescent="0.25">
      <c r="F22320"/>
    </row>
    <row r="22321" spans="6:6" x14ac:dyDescent="0.25">
      <c r="F22321"/>
    </row>
    <row r="22322" spans="6:6" x14ac:dyDescent="0.25">
      <c r="F22322"/>
    </row>
    <row r="22323" spans="6:6" x14ac:dyDescent="0.25">
      <c r="F22323"/>
    </row>
    <row r="22324" spans="6:6" x14ac:dyDescent="0.25">
      <c r="F22324"/>
    </row>
    <row r="22325" spans="6:6" x14ac:dyDescent="0.25">
      <c r="F22325"/>
    </row>
    <row r="22326" spans="6:6" x14ac:dyDescent="0.25">
      <c r="F22326"/>
    </row>
    <row r="22327" spans="6:6" x14ac:dyDescent="0.25">
      <c r="F22327"/>
    </row>
    <row r="22328" spans="6:6" x14ac:dyDescent="0.25">
      <c r="F22328"/>
    </row>
    <row r="22329" spans="6:6" x14ac:dyDescent="0.25">
      <c r="F22329"/>
    </row>
    <row r="22330" spans="6:6" x14ac:dyDescent="0.25">
      <c r="F22330"/>
    </row>
    <row r="22331" spans="6:6" x14ac:dyDescent="0.25">
      <c r="F22331"/>
    </row>
    <row r="22332" spans="6:6" x14ac:dyDescent="0.25">
      <c r="F22332"/>
    </row>
    <row r="22333" spans="6:6" x14ac:dyDescent="0.25">
      <c r="F22333"/>
    </row>
    <row r="22334" spans="6:6" x14ac:dyDescent="0.25">
      <c r="F22334"/>
    </row>
    <row r="22335" spans="6:6" x14ac:dyDescent="0.25">
      <c r="F22335"/>
    </row>
    <row r="22336" spans="6:6" x14ac:dyDescent="0.25">
      <c r="F22336"/>
    </row>
    <row r="22337" spans="6:6" x14ac:dyDescent="0.25">
      <c r="F22337"/>
    </row>
    <row r="22338" spans="6:6" x14ac:dyDescent="0.25">
      <c r="F22338"/>
    </row>
    <row r="22339" spans="6:6" x14ac:dyDescent="0.25">
      <c r="F22339"/>
    </row>
    <row r="22340" spans="6:6" x14ac:dyDescent="0.25">
      <c r="F22340"/>
    </row>
    <row r="22341" spans="6:6" x14ac:dyDescent="0.25">
      <c r="F22341"/>
    </row>
    <row r="22342" spans="6:6" x14ac:dyDescent="0.25">
      <c r="F22342"/>
    </row>
    <row r="22343" spans="6:6" x14ac:dyDescent="0.25">
      <c r="F22343"/>
    </row>
    <row r="22344" spans="6:6" x14ac:dyDescent="0.25">
      <c r="F22344"/>
    </row>
    <row r="22345" spans="6:6" x14ac:dyDescent="0.25">
      <c r="F22345"/>
    </row>
    <row r="22346" spans="6:6" x14ac:dyDescent="0.25">
      <c r="F22346"/>
    </row>
    <row r="22347" spans="6:6" x14ac:dyDescent="0.25">
      <c r="F22347"/>
    </row>
    <row r="22348" spans="6:6" x14ac:dyDescent="0.25">
      <c r="F22348"/>
    </row>
    <row r="22349" spans="6:6" x14ac:dyDescent="0.25">
      <c r="F22349"/>
    </row>
    <row r="22350" spans="6:6" x14ac:dyDescent="0.25">
      <c r="F22350"/>
    </row>
    <row r="22351" spans="6:6" x14ac:dyDescent="0.25">
      <c r="F22351"/>
    </row>
    <row r="22352" spans="6:6" x14ac:dyDescent="0.25">
      <c r="F22352"/>
    </row>
    <row r="22353" spans="6:6" x14ac:dyDescent="0.25">
      <c r="F22353"/>
    </row>
    <row r="22354" spans="6:6" x14ac:dyDescent="0.25">
      <c r="F22354"/>
    </row>
    <row r="22355" spans="6:6" x14ac:dyDescent="0.25">
      <c r="F22355"/>
    </row>
    <row r="22356" spans="6:6" x14ac:dyDescent="0.25">
      <c r="F22356"/>
    </row>
    <row r="22357" spans="6:6" x14ac:dyDescent="0.25">
      <c r="F22357"/>
    </row>
    <row r="22358" spans="6:6" x14ac:dyDescent="0.25">
      <c r="F22358"/>
    </row>
    <row r="22359" spans="6:6" x14ac:dyDescent="0.25">
      <c r="F22359"/>
    </row>
    <row r="22360" spans="6:6" x14ac:dyDescent="0.25">
      <c r="F22360"/>
    </row>
    <row r="22361" spans="6:6" x14ac:dyDescent="0.25">
      <c r="F22361"/>
    </row>
    <row r="22362" spans="6:6" x14ac:dyDescent="0.25">
      <c r="F22362"/>
    </row>
    <row r="22363" spans="6:6" x14ac:dyDescent="0.25">
      <c r="F22363"/>
    </row>
    <row r="22364" spans="6:6" x14ac:dyDescent="0.25">
      <c r="F22364"/>
    </row>
    <row r="22365" spans="6:6" x14ac:dyDescent="0.25">
      <c r="F22365"/>
    </row>
    <row r="22366" spans="6:6" x14ac:dyDescent="0.25">
      <c r="F22366"/>
    </row>
    <row r="22367" spans="6:6" x14ac:dyDescent="0.25">
      <c r="F22367"/>
    </row>
    <row r="22368" spans="6:6" x14ac:dyDescent="0.25">
      <c r="F22368"/>
    </row>
    <row r="22369" spans="6:6" x14ac:dyDescent="0.25">
      <c r="F22369"/>
    </row>
    <row r="22370" spans="6:6" x14ac:dyDescent="0.25">
      <c r="F22370"/>
    </row>
    <row r="22371" spans="6:6" x14ac:dyDescent="0.25">
      <c r="F22371"/>
    </row>
    <row r="22372" spans="6:6" x14ac:dyDescent="0.25">
      <c r="F22372"/>
    </row>
    <row r="22373" spans="6:6" x14ac:dyDescent="0.25">
      <c r="F22373"/>
    </row>
    <row r="22374" spans="6:6" x14ac:dyDescent="0.25">
      <c r="F22374"/>
    </row>
    <row r="22375" spans="6:6" x14ac:dyDescent="0.25">
      <c r="F22375"/>
    </row>
    <row r="22376" spans="6:6" x14ac:dyDescent="0.25">
      <c r="F22376"/>
    </row>
    <row r="22377" spans="6:6" x14ac:dyDescent="0.25">
      <c r="F22377"/>
    </row>
    <row r="22378" spans="6:6" x14ac:dyDescent="0.25">
      <c r="F22378"/>
    </row>
    <row r="22379" spans="6:6" x14ac:dyDescent="0.25">
      <c r="F22379"/>
    </row>
    <row r="22380" spans="6:6" x14ac:dyDescent="0.25">
      <c r="F22380"/>
    </row>
    <row r="22381" spans="6:6" x14ac:dyDescent="0.25">
      <c r="F22381"/>
    </row>
    <row r="22382" spans="6:6" x14ac:dyDescent="0.25">
      <c r="F22382"/>
    </row>
    <row r="22383" spans="6:6" x14ac:dyDescent="0.25">
      <c r="F22383"/>
    </row>
    <row r="22384" spans="6:6" x14ac:dyDescent="0.25">
      <c r="F22384"/>
    </row>
    <row r="22385" spans="6:6" x14ac:dyDescent="0.25">
      <c r="F22385"/>
    </row>
    <row r="22386" spans="6:6" x14ac:dyDescent="0.25">
      <c r="F22386"/>
    </row>
    <row r="22387" spans="6:6" x14ac:dyDescent="0.25">
      <c r="F22387"/>
    </row>
    <row r="22388" spans="6:6" x14ac:dyDescent="0.25">
      <c r="F22388"/>
    </row>
    <row r="22389" spans="6:6" x14ac:dyDescent="0.25">
      <c r="F22389"/>
    </row>
    <row r="22390" spans="6:6" x14ac:dyDescent="0.25">
      <c r="F22390"/>
    </row>
    <row r="22391" spans="6:6" x14ac:dyDescent="0.25">
      <c r="F22391"/>
    </row>
    <row r="22392" spans="6:6" x14ac:dyDescent="0.25">
      <c r="F22392"/>
    </row>
    <row r="22393" spans="6:6" x14ac:dyDescent="0.25">
      <c r="F22393"/>
    </row>
    <row r="22394" spans="6:6" x14ac:dyDescent="0.25">
      <c r="F22394"/>
    </row>
    <row r="22395" spans="6:6" x14ac:dyDescent="0.25">
      <c r="F22395"/>
    </row>
    <row r="22396" spans="6:6" x14ac:dyDescent="0.25">
      <c r="F22396"/>
    </row>
    <row r="22397" spans="6:6" x14ac:dyDescent="0.25">
      <c r="F22397"/>
    </row>
    <row r="22398" spans="6:6" x14ac:dyDescent="0.25">
      <c r="F22398"/>
    </row>
    <row r="22399" spans="6:6" x14ac:dyDescent="0.25">
      <c r="F22399"/>
    </row>
    <row r="22400" spans="6:6" x14ac:dyDescent="0.25">
      <c r="F22400"/>
    </row>
    <row r="22401" spans="6:6" x14ac:dyDescent="0.25">
      <c r="F22401"/>
    </row>
    <row r="22402" spans="6:6" x14ac:dyDescent="0.25">
      <c r="F22402"/>
    </row>
    <row r="22403" spans="6:6" x14ac:dyDescent="0.25">
      <c r="F22403"/>
    </row>
    <row r="22404" spans="6:6" x14ac:dyDescent="0.25">
      <c r="F22404"/>
    </row>
    <row r="22405" spans="6:6" x14ac:dyDescent="0.25">
      <c r="F22405"/>
    </row>
    <row r="22406" spans="6:6" x14ac:dyDescent="0.25">
      <c r="F22406"/>
    </row>
    <row r="22407" spans="6:6" x14ac:dyDescent="0.25">
      <c r="F22407"/>
    </row>
    <row r="22408" spans="6:6" x14ac:dyDescent="0.25">
      <c r="F22408"/>
    </row>
    <row r="22409" spans="6:6" x14ac:dyDescent="0.25">
      <c r="F22409"/>
    </row>
    <row r="22410" spans="6:6" x14ac:dyDescent="0.25">
      <c r="F22410"/>
    </row>
    <row r="22411" spans="6:6" x14ac:dyDescent="0.25">
      <c r="F22411"/>
    </row>
    <row r="22412" spans="6:6" x14ac:dyDescent="0.25">
      <c r="F22412"/>
    </row>
    <row r="22413" spans="6:6" x14ac:dyDescent="0.25">
      <c r="F22413"/>
    </row>
    <row r="22414" spans="6:6" x14ac:dyDescent="0.25">
      <c r="F22414"/>
    </row>
    <row r="22415" spans="6:6" x14ac:dyDescent="0.25">
      <c r="F22415"/>
    </row>
    <row r="22416" spans="6:6" x14ac:dyDescent="0.25">
      <c r="F22416"/>
    </row>
    <row r="22417" spans="6:6" x14ac:dyDescent="0.25">
      <c r="F22417"/>
    </row>
    <row r="22418" spans="6:6" x14ac:dyDescent="0.25">
      <c r="F22418"/>
    </row>
    <row r="22419" spans="6:6" x14ac:dyDescent="0.25">
      <c r="F22419"/>
    </row>
    <row r="22420" spans="6:6" x14ac:dyDescent="0.25">
      <c r="F22420"/>
    </row>
    <row r="22421" spans="6:6" x14ac:dyDescent="0.25">
      <c r="F22421"/>
    </row>
    <row r="22422" spans="6:6" x14ac:dyDescent="0.25">
      <c r="F22422"/>
    </row>
    <row r="22423" spans="6:6" x14ac:dyDescent="0.25">
      <c r="F22423"/>
    </row>
    <row r="22424" spans="6:6" x14ac:dyDescent="0.25">
      <c r="F22424"/>
    </row>
    <row r="22425" spans="6:6" x14ac:dyDescent="0.25">
      <c r="F22425"/>
    </row>
    <row r="22426" spans="6:6" x14ac:dyDescent="0.25">
      <c r="F22426"/>
    </row>
    <row r="22427" spans="6:6" x14ac:dyDescent="0.25">
      <c r="F22427"/>
    </row>
    <row r="22428" spans="6:6" x14ac:dyDescent="0.25">
      <c r="F22428"/>
    </row>
    <row r="22429" spans="6:6" x14ac:dyDescent="0.25">
      <c r="F22429"/>
    </row>
    <row r="22430" spans="6:6" x14ac:dyDescent="0.25">
      <c r="F22430"/>
    </row>
    <row r="22431" spans="6:6" x14ac:dyDescent="0.25">
      <c r="F22431"/>
    </row>
    <row r="22432" spans="6:6" x14ac:dyDescent="0.25">
      <c r="F22432"/>
    </row>
    <row r="22433" spans="6:6" x14ac:dyDescent="0.25">
      <c r="F22433"/>
    </row>
    <row r="22434" spans="6:6" x14ac:dyDescent="0.25">
      <c r="F22434"/>
    </row>
    <row r="22435" spans="6:6" x14ac:dyDescent="0.25">
      <c r="F22435"/>
    </row>
    <row r="22436" spans="6:6" x14ac:dyDescent="0.25">
      <c r="F22436"/>
    </row>
    <row r="22437" spans="6:6" x14ac:dyDescent="0.25">
      <c r="F22437"/>
    </row>
    <row r="22438" spans="6:6" x14ac:dyDescent="0.25">
      <c r="F22438"/>
    </row>
    <row r="22439" spans="6:6" x14ac:dyDescent="0.25">
      <c r="F22439"/>
    </row>
    <row r="22440" spans="6:6" x14ac:dyDescent="0.25">
      <c r="F22440"/>
    </row>
    <row r="22441" spans="6:6" x14ac:dyDescent="0.25">
      <c r="F22441"/>
    </row>
    <row r="22442" spans="6:6" x14ac:dyDescent="0.25">
      <c r="F22442"/>
    </row>
    <row r="22443" spans="6:6" x14ac:dyDescent="0.25">
      <c r="F22443"/>
    </row>
    <row r="22444" spans="6:6" x14ac:dyDescent="0.25">
      <c r="F22444"/>
    </row>
    <row r="22445" spans="6:6" x14ac:dyDescent="0.25">
      <c r="F22445"/>
    </row>
    <row r="22446" spans="6:6" x14ac:dyDescent="0.25">
      <c r="F22446"/>
    </row>
    <row r="22447" spans="6:6" x14ac:dyDescent="0.25">
      <c r="F22447"/>
    </row>
    <row r="22448" spans="6:6" x14ac:dyDescent="0.25">
      <c r="F22448"/>
    </row>
    <row r="22449" spans="6:6" x14ac:dyDescent="0.25">
      <c r="F22449"/>
    </row>
    <row r="22450" spans="6:6" x14ac:dyDescent="0.25">
      <c r="F22450"/>
    </row>
    <row r="22451" spans="6:6" x14ac:dyDescent="0.25">
      <c r="F22451"/>
    </row>
    <row r="22452" spans="6:6" x14ac:dyDescent="0.25">
      <c r="F22452"/>
    </row>
    <row r="22453" spans="6:6" x14ac:dyDescent="0.25">
      <c r="F22453"/>
    </row>
    <row r="22454" spans="6:6" x14ac:dyDescent="0.25">
      <c r="F22454"/>
    </row>
    <row r="22455" spans="6:6" x14ac:dyDescent="0.25">
      <c r="F22455"/>
    </row>
    <row r="22456" spans="6:6" x14ac:dyDescent="0.25">
      <c r="F22456"/>
    </row>
    <row r="22457" spans="6:6" x14ac:dyDescent="0.25">
      <c r="F22457"/>
    </row>
    <row r="22458" spans="6:6" x14ac:dyDescent="0.25">
      <c r="F22458"/>
    </row>
    <row r="22459" spans="6:6" x14ac:dyDescent="0.25">
      <c r="F22459"/>
    </row>
    <row r="22460" spans="6:6" x14ac:dyDescent="0.25">
      <c r="F22460"/>
    </row>
    <row r="22461" spans="6:6" x14ac:dyDescent="0.25">
      <c r="F22461"/>
    </row>
    <row r="22462" spans="6:6" x14ac:dyDescent="0.25">
      <c r="F22462"/>
    </row>
    <row r="22463" spans="6:6" x14ac:dyDescent="0.25">
      <c r="F22463"/>
    </row>
    <row r="22464" spans="6:6" x14ac:dyDescent="0.25">
      <c r="F22464"/>
    </row>
    <row r="22465" spans="6:6" x14ac:dyDescent="0.25">
      <c r="F22465"/>
    </row>
    <row r="22466" spans="6:6" x14ac:dyDescent="0.25">
      <c r="F22466"/>
    </row>
    <row r="22467" spans="6:6" x14ac:dyDescent="0.25">
      <c r="F22467"/>
    </row>
    <row r="22468" spans="6:6" x14ac:dyDescent="0.25">
      <c r="F22468"/>
    </row>
    <row r="22469" spans="6:6" x14ac:dyDescent="0.25">
      <c r="F22469"/>
    </row>
    <row r="22470" spans="6:6" x14ac:dyDescent="0.25">
      <c r="F22470"/>
    </row>
    <row r="22471" spans="6:6" x14ac:dyDescent="0.25">
      <c r="F22471"/>
    </row>
    <row r="22472" spans="6:6" x14ac:dyDescent="0.25">
      <c r="F22472"/>
    </row>
    <row r="22473" spans="6:6" x14ac:dyDescent="0.25">
      <c r="F22473"/>
    </row>
    <row r="22474" spans="6:6" x14ac:dyDescent="0.25">
      <c r="F22474"/>
    </row>
    <row r="22475" spans="6:6" x14ac:dyDescent="0.25">
      <c r="F22475"/>
    </row>
    <row r="22476" spans="6:6" x14ac:dyDescent="0.25">
      <c r="F22476"/>
    </row>
    <row r="22477" spans="6:6" x14ac:dyDescent="0.25">
      <c r="F22477"/>
    </row>
    <row r="22478" spans="6:6" x14ac:dyDescent="0.25">
      <c r="F22478"/>
    </row>
    <row r="22479" spans="6:6" x14ac:dyDescent="0.25">
      <c r="F22479"/>
    </row>
    <row r="22480" spans="6:6" x14ac:dyDescent="0.25">
      <c r="F22480"/>
    </row>
    <row r="22481" spans="6:6" x14ac:dyDescent="0.25">
      <c r="F22481"/>
    </row>
    <row r="22482" spans="6:6" x14ac:dyDescent="0.25">
      <c r="F22482"/>
    </row>
    <row r="22483" spans="6:6" x14ac:dyDescent="0.25">
      <c r="F22483"/>
    </row>
    <row r="22484" spans="6:6" x14ac:dyDescent="0.25">
      <c r="F22484"/>
    </row>
    <row r="22485" spans="6:6" x14ac:dyDescent="0.25">
      <c r="F22485"/>
    </row>
    <row r="22486" spans="6:6" x14ac:dyDescent="0.25">
      <c r="F22486"/>
    </row>
    <row r="22487" spans="6:6" x14ac:dyDescent="0.25">
      <c r="F22487"/>
    </row>
    <row r="22488" spans="6:6" x14ac:dyDescent="0.25">
      <c r="F22488"/>
    </row>
    <row r="22489" spans="6:6" x14ac:dyDescent="0.25">
      <c r="F22489"/>
    </row>
    <row r="22490" spans="6:6" x14ac:dyDescent="0.25">
      <c r="F22490"/>
    </row>
    <row r="22491" spans="6:6" x14ac:dyDescent="0.25">
      <c r="F22491"/>
    </row>
    <row r="22492" spans="6:6" x14ac:dyDescent="0.25">
      <c r="F22492"/>
    </row>
    <row r="22493" spans="6:6" x14ac:dyDescent="0.25">
      <c r="F22493"/>
    </row>
    <row r="22494" spans="6:6" x14ac:dyDescent="0.25">
      <c r="F22494"/>
    </row>
    <row r="22495" spans="6:6" x14ac:dyDescent="0.25">
      <c r="F22495"/>
    </row>
    <row r="22496" spans="6:6" x14ac:dyDescent="0.25">
      <c r="F22496"/>
    </row>
    <row r="22497" spans="6:6" x14ac:dyDescent="0.25">
      <c r="F22497"/>
    </row>
    <row r="22498" spans="6:6" x14ac:dyDescent="0.25">
      <c r="F22498"/>
    </row>
    <row r="22499" spans="6:6" x14ac:dyDescent="0.25">
      <c r="F22499"/>
    </row>
    <row r="22500" spans="6:6" x14ac:dyDescent="0.25">
      <c r="F22500"/>
    </row>
    <row r="22501" spans="6:6" x14ac:dyDescent="0.25">
      <c r="F22501"/>
    </row>
    <row r="22502" spans="6:6" x14ac:dyDescent="0.25">
      <c r="F22502"/>
    </row>
    <row r="22503" spans="6:6" x14ac:dyDescent="0.25">
      <c r="F22503"/>
    </row>
    <row r="22504" spans="6:6" x14ac:dyDescent="0.25">
      <c r="F22504"/>
    </row>
    <row r="22505" spans="6:6" x14ac:dyDescent="0.25">
      <c r="F22505"/>
    </row>
    <row r="22506" spans="6:6" x14ac:dyDescent="0.25">
      <c r="F22506"/>
    </row>
    <row r="22507" spans="6:6" x14ac:dyDescent="0.25">
      <c r="F22507"/>
    </row>
    <row r="22508" spans="6:6" x14ac:dyDescent="0.25">
      <c r="F22508"/>
    </row>
    <row r="22509" spans="6:6" x14ac:dyDescent="0.25">
      <c r="F22509"/>
    </row>
    <row r="22510" spans="6:6" x14ac:dyDescent="0.25">
      <c r="F22510"/>
    </row>
    <row r="22511" spans="6:6" x14ac:dyDescent="0.25">
      <c r="F22511"/>
    </row>
    <row r="22512" spans="6:6" x14ac:dyDescent="0.25">
      <c r="F22512"/>
    </row>
    <row r="22513" spans="6:6" x14ac:dyDescent="0.25">
      <c r="F22513"/>
    </row>
    <row r="22514" spans="6:6" x14ac:dyDescent="0.25">
      <c r="F22514"/>
    </row>
    <row r="22515" spans="6:6" x14ac:dyDescent="0.25">
      <c r="F22515"/>
    </row>
    <row r="22516" spans="6:6" x14ac:dyDescent="0.25">
      <c r="F22516"/>
    </row>
    <row r="22517" spans="6:6" x14ac:dyDescent="0.25">
      <c r="F22517"/>
    </row>
    <row r="22518" spans="6:6" x14ac:dyDescent="0.25">
      <c r="F22518"/>
    </row>
    <row r="22519" spans="6:6" x14ac:dyDescent="0.25">
      <c r="F22519"/>
    </row>
    <row r="22520" spans="6:6" x14ac:dyDescent="0.25">
      <c r="F22520"/>
    </row>
    <row r="22521" spans="6:6" x14ac:dyDescent="0.25">
      <c r="F22521"/>
    </row>
    <row r="22522" spans="6:6" x14ac:dyDescent="0.25">
      <c r="F22522"/>
    </row>
    <row r="22523" spans="6:6" x14ac:dyDescent="0.25">
      <c r="F22523"/>
    </row>
    <row r="22524" spans="6:6" x14ac:dyDescent="0.25">
      <c r="F22524"/>
    </row>
    <row r="22525" spans="6:6" x14ac:dyDescent="0.25">
      <c r="F22525"/>
    </row>
    <row r="22526" spans="6:6" x14ac:dyDescent="0.25">
      <c r="F22526"/>
    </row>
    <row r="22527" spans="6:6" x14ac:dyDescent="0.25">
      <c r="F22527"/>
    </row>
    <row r="22528" spans="6:6" x14ac:dyDescent="0.25">
      <c r="F22528"/>
    </row>
    <row r="22529" spans="6:6" x14ac:dyDescent="0.25">
      <c r="F22529"/>
    </row>
    <row r="22530" spans="6:6" x14ac:dyDescent="0.25">
      <c r="F22530"/>
    </row>
    <row r="22531" spans="6:6" x14ac:dyDescent="0.25">
      <c r="F22531"/>
    </row>
    <row r="22532" spans="6:6" x14ac:dyDescent="0.25">
      <c r="F22532"/>
    </row>
    <row r="22533" spans="6:6" x14ac:dyDescent="0.25">
      <c r="F22533"/>
    </row>
    <row r="22534" spans="6:6" x14ac:dyDescent="0.25">
      <c r="F22534"/>
    </row>
    <row r="22535" spans="6:6" x14ac:dyDescent="0.25">
      <c r="F22535"/>
    </row>
    <row r="22536" spans="6:6" x14ac:dyDescent="0.25">
      <c r="F22536"/>
    </row>
    <row r="22537" spans="6:6" x14ac:dyDescent="0.25">
      <c r="F22537"/>
    </row>
    <row r="22538" spans="6:6" x14ac:dyDescent="0.25">
      <c r="F22538"/>
    </row>
    <row r="22539" spans="6:6" x14ac:dyDescent="0.25">
      <c r="F22539"/>
    </row>
    <row r="22540" spans="6:6" x14ac:dyDescent="0.25">
      <c r="F22540"/>
    </row>
    <row r="22541" spans="6:6" x14ac:dyDescent="0.25">
      <c r="F22541"/>
    </row>
    <row r="22542" spans="6:6" x14ac:dyDescent="0.25">
      <c r="F22542"/>
    </row>
    <row r="22543" spans="6:6" x14ac:dyDescent="0.25">
      <c r="F22543"/>
    </row>
    <row r="22544" spans="6:6" x14ac:dyDescent="0.25">
      <c r="F22544"/>
    </row>
    <row r="22545" spans="6:6" x14ac:dyDescent="0.25">
      <c r="F22545"/>
    </row>
    <row r="22546" spans="6:6" x14ac:dyDescent="0.25">
      <c r="F22546"/>
    </row>
    <row r="22547" spans="6:6" x14ac:dyDescent="0.25">
      <c r="F22547"/>
    </row>
    <row r="22548" spans="6:6" x14ac:dyDescent="0.25">
      <c r="F22548"/>
    </row>
    <row r="22549" spans="6:6" x14ac:dyDescent="0.25">
      <c r="F22549"/>
    </row>
    <row r="22550" spans="6:6" x14ac:dyDescent="0.25">
      <c r="F22550"/>
    </row>
    <row r="22551" spans="6:6" x14ac:dyDescent="0.25">
      <c r="F22551"/>
    </row>
    <row r="22552" spans="6:6" x14ac:dyDescent="0.25">
      <c r="F22552"/>
    </row>
    <row r="22553" spans="6:6" x14ac:dyDescent="0.25">
      <c r="F22553"/>
    </row>
    <row r="22554" spans="6:6" x14ac:dyDescent="0.25">
      <c r="F22554"/>
    </row>
    <row r="22555" spans="6:6" x14ac:dyDescent="0.25">
      <c r="F22555"/>
    </row>
    <row r="22556" spans="6:6" x14ac:dyDescent="0.25">
      <c r="F22556"/>
    </row>
    <row r="22557" spans="6:6" x14ac:dyDescent="0.25">
      <c r="F22557"/>
    </row>
    <row r="22558" spans="6:6" x14ac:dyDescent="0.25">
      <c r="F22558"/>
    </row>
    <row r="22559" spans="6:6" x14ac:dyDescent="0.25">
      <c r="F22559"/>
    </row>
    <row r="22560" spans="6:6" x14ac:dyDescent="0.25">
      <c r="F22560"/>
    </row>
    <row r="22561" spans="6:6" x14ac:dyDescent="0.25">
      <c r="F22561"/>
    </row>
    <row r="22562" spans="6:6" x14ac:dyDescent="0.25">
      <c r="F22562"/>
    </row>
    <row r="22563" spans="6:6" x14ac:dyDescent="0.25">
      <c r="F22563"/>
    </row>
    <row r="22564" spans="6:6" x14ac:dyDescent="0.25">
      <c r="F22564"/>
    </row>
    <row r="22565" spans="6:6" x14ac:dyDescent="0.25">
      <c r="F22565"/>
    </row>
    <row r="22566" spans="6:6" x14ac:dyDescent="0.25">
      <c r="F22566"/>
    </row>
    <row r="22567" spans="6:6" x14ac:dyDescent="0.25">
      <c r="F22567"/>
    </row>
    <row r="22568" spans="6:6" x14ac:dyDescent="0.25">
      <c r="F22568"/>
    </row>
    <row r="22569" spans="6:6" x14ac:dyDescent="0.25">
      <c r="F22569"/>
    </row>
    <row r="22570" spans="6:6" x14ac:dyDescent="0.25">
      <c r="F22570"/>
    </row>
    <row r="22571" spans="6:6" x14ac:dyDescent="0.25">
      <c r="F22571"/>
    </row>
    <row r="22572" spans="6:6" x14ac:dyDescent="0.25">
      <c r="F22572"/>
    </row>
    <row r="22573" spans="6:6" x14ac:dyDescent="0.25">
      <c r="F22573"/>
    </row>
    <row r="22574" spans="6:6" x14ac:dyDescent="0.25">
      <c r="F22574"/>
    </row>
    <row r="22575" spans="6:6" x14ac:dyDescent="0.25">
      <c r="F22575"/>
    </row>
    <row r="22576" spans="6:6" x14ac:dyDescent="0.25">
      <c r="F22576"/>
    </row>
    <row r="22577" spans="6:6" x14ac:dyDescent="0.25">
      <c r="F22577"/>
    </row>
    <row r="22578" spans="6:6" x14ac:dyDescent="0.25">
      <c r="F22578"/>
    </row>
    <row r="22579" spans="6:6" x14ac:dyDescent="0.25">
      <c r="F22579"/>
    </row>
    <row r="22580" spans="6:6" x14ac:dyDescent="0.25">
      <c r="F22580"/>
    </row>
    <row r="22581" spans="6:6" x14ac:dyDescent="0.25">
      <c r="F22581"/>
    </row>
    <row r="22582" spans="6:6" x14ac:dyDescent="0.25">
      <c r="F22582"/>
    </row>
    <row r="22583" spans="6:6" x14ac:dyDescent="0.25">
      <c r="F22583"/>
    </row>
    <row r="22584" spans="6:6" x14ac:dyDescent="0.25">
      <c r="F22584"/>
    </row>
    <row r="22585" spans="6:6" x14ac:dyDescent="0.25">
      <c r="F22585"/>
    </row>
    <row r="22586" spans="6:6" x14ac:dyDescent="0.25">
      <c r="F22586"/>
    </row>
    <row r="22587" spans="6:6" x14ac:dyDescent="0.25">
      <c r="F22587"/>
    </row>
    <row r="22588" spans="6:6" x14ac:dyDescent="0.25">
      <c r="F22588"/>
    </row>
    <row r="22589" spans="6:6" x14ac:dyDescent="0.25">
      <c r="F22589"/>
    </row>
    <row r="22590" spans="6:6" x14ac:dyDescent="0.25">
      <c r="F22590"/>
    </row>
    <row r="22591" spans="6:6" x14ac:dyDescent="0.25">
      <c r="F22591"/>
    </row>
    <row r="22592" spans="6:6" x14ac:dyDescent="0.25">
      <c r="F22592"/>
    </row>
    <row r="22593" spans="6:6" x14ac:dyDescent="0.25">
      <c r="F22593"/>
    </row>
    <row r="22594" spans="6:6" x14ac:dyDescent="0.25">
      <c r="F22594"/>
    </row>
    <row r="22595" spans="6:6" x14ac:dyDescent="0.25">
      <c r="F22595"/>
    </row>
    <row r="22596" spans="6:6" x14ac:dyDescent="0.25">
      <c r="F22596"/>
    </row>
    <row r="22597" spans="6:6" x14ac:dyDescent="0.25">
      <c r="F22597"/>
    </row>
    <row r="22598" spans="6:6" x14ac:dyDescent="0.25">
      <c r="F22598"/>
    </row>
    <row r="22599" spans="6:6" x14ac:dyDescent="0.25">
      <c r="F22599"/>
    </row>
    <row r="22600" spans="6:6" x14ac:dyDescent="0.25">
      <c r="F22600"/>
    </row>
    <row r="22601" spans="6:6" x14ac:dyDescent="0.25">
      <c r="F22601"/>
    </row>
    <row r="22602" spans="6:6" x14ac:dyDescent="0.25">
      <c r="F22602"/>
    </row>
    <row r="22603" spans="6:6" x14ac:dyDescent="0.25">
      <c r="F22603"/>
    </row>
    <row r="22604" spans="6:6" x14ac:dyDescent="0.25">
      <c r="F22604"/>
    </row>
    <row r="22605" spans="6:6" x14ac:dyDescent="0.25">
      <c r="F22605"/>
    </row>
    <row r="22606" spans="6:6" x14ac:dyDescent="0.25">
      <c r="F22606"/>
    </row>
    <row r="22607" spans="6:6" x14ac:dyDescent="0.25">
      <c r="F22607"/>
    </row>
    <row r="22608" spans="6:6" x14ac:dyDescent="0.25">
      <c r="F22608"/>
    </row>
    <row r="22609" spans="6:6" x14ac:dyDescent="0.25">
      <c r="F22609"/>
    </row>
    <row r="22610" spans="6:6" x14ac:dyDescent="0.25">
      <c r="F22610"/>
    </row>
    <row r="22611" spans="6:6" x14ac:dyDescent="0.25">
      <c r="F22611"/>
    </row>
    <row r="22612" spans="6:6" x14ac:dyDescent="0.25">
      <c r="F22612"/>
    </row>
    <row r="22613" spans="6:6" x14ac:dyDescent="0.25">
      <c r="F22613"/>
    </row>
    <row r="22614" spans="6:6" x14ac:dyDescent="0.25">
      <c r="F22614"/>
    </row>
    <row r="22615" spans="6:6" x14ac:dyDescent="0.25">
      <c r="F22615"/>
    </row>
    <row r="22616" spans="6:6" x14ac:dyDescent="0.25">
      <c r="F22616"/>
    </row>
    <row r="22617" spans="6:6" x14ac:dyDescent="0.25">
      <c r="F22617"/>
    </row>
    <row r="22618" spans="6:6" x14ac:dyDescent="0.25">
      <c r="F22618"/>
    </row>
    <row r="22619" spans="6:6" x14ac:dyDescent="0.25">
      <c r="F22619"/>
    </row>
    <row r="22620" spans="6:6" x14ac:dyDescent="0.25">
      <c r="F22620"/>
    </row>
    <row r="22621" spans="6:6" x14ac:dyDescent="0.25">
      <c r="F22621"/>
    </row>
    <row r="22622" spans="6:6" x14ac:dyDescent="0.25">
      <c r="F22622"/>
    </row>
    <row r="22623" spans="6:6" x14ac:dyDescent="0.25">
      <c r="F22623"/>
    </row>
    <row r="22624" spans="6:6" x14ac:dyDescent="0.25">
      <c r="F22624"/>
    </row>
    <row r="22625" spans="6:6" x14ac:dyDescent="0.25">
      <c r="F22625"/>
    </row>
    <row r="22626" spans="6:6" x14ac:dyDescent="0.25">
      <c r="F22626"/>
    </row>
    <row r="22627" spans="6:6" x14ac:dyDescent="0.25">
      <c r="F22627"/>
    </row>
    <row r="22628" spans="6:6" x14ac:dyDescent="0.25">
      <c r="F22628"/>
    </row>
    <row r="22629" spans="6:6" x14ac:dyDescent="0.25">
      <c r="F22629"/>
    </row>
    <row r="22630" spans="6:6" x14ac:dyDescent="0.25">
      <c r="F22630"/>
    </row>
    <row r="22631" spans="6:6" x14ac:dyDescent="0.25">
      <c r="F22631"/>
    </row>
    <row r="22632" spans="6:6" x14ac:dyDescent="0.25">
      <c r="F22632"/>
    </row>
    <row r="22633" spans="6:6" x14ac:dyDescent="0.25">
      <c r="F22633"/>
    </row>
    <row r="22634" spans="6:6" x14ac:dyDescent="0.25">
      <c r="F22634"/>
    </row>
    <row r="22635" spans="6:6" x14ac:dyDescent="0.25">
      <c r="F22635"/>
    </row>
    <row r="22636" spans="6:6" x14ac:dyDescent="0.25">
      <c r="F22636"/>
    </row>
    <row r="22637" spans="6:6" x14ac:dyDescent="0.25">
      <c r="F22637"/>
    </row>
    <row r="22638" spans="6:6" x14ac:dyDescent="0.25">
      <c r="F22638"/>
    </row>
    <row r="22639" spans="6:6" x14ac:dyDescent="0.25">
      <c r="F22639"/>
    </row>
    <row r="22640" spans="6:6" x14ac:dyDescent="0.25">
      <c r="F22640"/>
    </row>
    <row r="22641" spans="6:6" x14ac:dyDescent="0.25">
      <c r="F22641"/>
    </row>
    <row r="22642" spans="6:6" x14ac:dyDescent="0.25">
      <c r="F22642"/>
    </row>
    <row r="22643" spans="6:6" x14ac:dyDescent="0.25">
      <c r="F22643"/>
    </row>
    <row r="22644" spans="6:6" x14ac:dyDescent="0.25">
      <c r="F22644"/>
    </row>
    <row r="22645" spans="6:6" x14ac:dyDescent="0.25">
      <c r="F22645"/>
    </row>
    <row r="22646" spans="6:6" x14ac:dyDescent="0.25">
      <c r="F22646"/>
    </row>
    <row r="22647" spans="6:6" x14ac:dyDescent="0.25">
      <c r="F22647"/>
    </row>
    <row r="22648" spans="6:6" x14ac:dyDescent="0.25">
      <c r="F22648"/>
    </row>
    <row r="22649" spans="6:6" x14ac:dyDescent="0.25">
      <c r="F22649"/>
    </row>
    <row r="22650" spans="6:6" x14ac:dyDescent="0.25">
      <c r="F22650"/>
    </row>
    <row r="22651" spans="6:6" x14ac:dyDescent="0.25">
      <c r="F22651"/>
    </row>
    <row r="22652" spans="6:6" x14ac:dyDescent="0.25">
      <c r="F22652"/>
    </row>
    <row r="22653" spans="6:6" x14ac:dyDescent="0.25">
      <c r="F22653"/>
    </row>
    <row r="22654" spans="6:6" x14ac:dyDescent="0.25">
      <c r="F22654"/>
    </row>
    <row r="22655" spans="6:6" x14ac:dyDescent="0.25">
      <c r="F22655"/>
    </row>
    <row r="22656" spans="6:6" x14ac:dyDescent="0.25">
      <c r="F22656"/>
    </row>
    <row r="22657" spans="6:6" x14ac:dyDescent="0.25">
      <c r="F22657"/>
    </row>
    <row r="22658" spans="6:6" x14ac:dyDescent="0.25">
      <c r="F22658"/>
    </row>
    <row r="22659" spans="6:6" x14ac:dyDescent="0.25">
      <c r="F22659"/>
    </row>
    <row r="22660" spans="6:6" x14ac:dyDescent="0.25">
      <c r="F22660"/>
    </row>
    <row r="22661" spans="6:6" x14ac:dyDescent="0.25">
      <c r="F22661"/>
    </row>
    <row r="22662" spans="6:6" x14ac:dyDescent="0.25">
      <c r="F22662"/>
    </row>
    <row r="22663" spans="6:6" x14ac:dyDescent="0.25">
      <c r="F22663"/>
    </row>
    <row r="22664" spans="6:6" x14ac:dyDescent="0.25">
      <c r="F22664"/>
    </row>
    <row r="22665" spans="6:6" x14ac:dyDescent="0.25">
      <c r="F22665"/>
    </row>
    <row r="22666" spans="6:6" x14ac:dyDescent="0.25">
      <c r="F22666"/>
    </row>
    <row r="22667" spans="6:6" x14ac:dyDescent="0.25">
      <c r="F22667"/>
    </row>
    <row r="22668" spans="6:6" x14ac:dyDescent="0.25">
      <c r="F22668"/>
    </row>
    <row r="22669" spans="6:6" x14ac:dyDescent="0.25">
      <c r="F22669"/>
    </row>
    <row r="22670" spans="6:6" x14ac:dyDescent="0.25">
      <c r="F22670"/>
    </row>
    <row r="22671" spans="6:6" x14ac:dyDescent="0.25">
      <c r="F22671"/>
    </row>
    <row r="22672" spans="6:6" x14ac:dyDescent="0.25">
      <c r="F22672"/>
    </row>
    <row r="22673" spans="6:6" x14ac:dyDescent="0.25">
      <c r="F22673"/>
    </row>
    <row r="22674" spans="6:6" x14ac:dyDescent="0.25">
      <c r="F22674"/>
    </row>
    <row r="22675" spans="6:6" x14ac:dyDescent="0.25">
      <c r="F22675"/>
    </row>
    <row r="22676" spans="6:6" x14ac:dyDescent="0.25">
      <c r="F22676"/>
    </row>
    <row r="22677" spans="6:6" x14ac:dyDescent="0.25">
      <c r="F22677"/>
    </row>
    <row r="22678" spans="6:6" x14ac:dyDescent="0.25">
      <c r="F22678"/>
    </row>
    <row r="22679" spans="6:6" x14ac:dyDescent="0.25">
      <c r="F22679"/>
    </row>
    <row r="22680" spans="6:6" x14ac:dyDescent="0.25">
      <c r="F22680"/>
    </row>
    <row r="22681" spans="6:6" x14ac:dyDescent="0.25">
      <c r="F22681"/>
    </row>
    <row r="22682" spans="6:6" x14ac:dyDescent="0.25">
      <c r="F22682"/>
    </row>
    <row r="22683" spans="6:6" x14ac:dyDescent="0.25">
      <c r="F22683"/>
    </row>
    <row r="22684" spans="6:6" x14ac:dyDescent="0.25">
      <c r="F22684"/>
    </row>
    <row r="22685" spans="6:6" x14ac:dyDescent="0.25">
      <c r="F22685"/>
    </row>
    <row r="22686" spans="6:6" x14ac:dyDescent="0.25">
      <c r="F22686"/>
    </row>
    <row r="22687" spans="6:6" x14ac:dyDescent="0.25">
      <c r="F22687"/>
    </row>
    <row r="22688" spans="6:6" x14ac:dyDescent="0.25">
      <c r="F22688"/>
    </row>
    <row r="22689" spans="6:6" x14ac:dyDescent="0.25">
      <c r="F22689"/>
    </row>
    <row r="22690" spans="6:6" x14ac:dyDescent="0.25">
      <c r="F22690"/>
    </row>
    <row r="22691" spans="6:6" x14ac:dyDescent="0.25">
      <c r="F22691"/>
    </row>
    <row r="22692" spans="6:6" x14ac:dyDescent="0.25">
      <c r="F22692"/>
    </row>
    <row r="22693" spans="6:6" x14ac:dyDescent="0.25">
      <c r="F22693"/>
    </row>
    <row r="22694" spans="6:6" x14ac:dyDescent="0.25">
      <c r="F22694"/>
    </row>
    <row r="22695" spans="6:6" x14ac:dyDescent="0.25">
      <c r="F22695"/>
    </row>
    <row r="22696" spans="6:6" x14ac:dyDescent="0.25">
      <c r="F22696"/>
    </row>
    <row r="22697" spans="6:6" x14ac:dyDescent="0.25">
      <c r="F22697"/>
    </row>
    <row r="22698" spans="6:6" x14ac:dyDescent="0.25">
      <c r="F22698"/>
    </row>
    <row r="22699" spans="6:6" x14ac:dyDescent="0.25">
      <c r="F22699"/>
    </row>
    <row r="22700" spans="6:6" x14ac:dyDescent="0.25">
      <c r="F22700"/>
    </row>
    <row r="22701" spans="6:6" x14ac:dyDescent="0.25">
      <c r="F22701"/>
    </row>
    <row r="22702" spans="6:6" x14ac:dyDescent="0.25">
      <c r="F22702"/>
    </row>
    <row r="22703" spans="6:6" x14ac:dyDescent="0.25">
      <c r="F22703"/>
    </row>
    <row r="22704" spans="6:6" x14ac:dyDescent="0.25">
      <c r="F22704"/>
    </row>
    <row r="22705" spans="6:6" x14ac:dyDescent="0.25">
      <c r="F22705"/>
    </row>
    <row r="22706" spans="6:6" x14ac:dyDescent="0.25">
      <c r="F22706"/>
    </row>
    <row r="22707" spans="6:6" x14ac:dyDescent="0.25">
      <c r="F22707"/>
    </row>
    <row r="22708" spans="6:6" x14ac:dyDescent="0.25">
      <c r="F22708"/>
    </row>
    <row r="22709" spans="6:6" x14ac:dyDescent="0.25">
      <c r="F22709"/>
    </row>
    <row r="22710" spans="6:6" x14ac:dyDescent="0.25">
      <c r="F22710"/>
    </row>
    <row r="22711" spans="6:6" x14ac:dyDescent="0.25">
      <c r="F22711"/>
    </row>
    <row r="22712" spans="6:6" x14ac:dyDescent="0.25">
      <c r="F22712"/>
    </row>
    <row r="22713" spans="6:6" x14ac:dyDescent="0.25">
      <c r="F22713"/>
    </row>
    <row r="22714" spans="6:6" x14ac:dyDescent="0.25">
      <c r="F22714"/>
    </row>
    <row r="22715" spans="6:6" x14ac:dyDescent="0.25">
      <c r="F22715"/>
    </row>
    <row r="22716" spans="6:6" x14ac:dyDescent="0.25">
      <c r="F22716"/>
    </row>
    <row r="22717" spans="6:6" x14ac:dyDescent="0.25">
      <c r="F22717"/>
    </row>
    <row r="22718" spans="6:6" x14ac:dyDescent="0.25">
      <c r="F22718"/>
    </row>
    <row r="22719" spans="6:6" x14ac:dyDescent="0.25">
      <c r="F22719"/>
    </row>
    <row r="22720" spans="6:6" x14ac:dyDescent="0.25">
      <c r="F22720"/>
    </row>
    <row r="22721" spans="6:6" x14ac:dyDescent="0.25">
      <c r="F22721"/>
    </row>
    <row r="22722" spans="6:6" x14ac:dyDescent="0.25">
      <c r="F22722"/>
    </row>
    <row r="22723" spans="6:6" x14ac:dyDescent="0.25">
      <c r="F22723"/>
    </row>
    <row r="22724" spans="6:6" x14ac:dyDescent="0.25">
      <c r="F22724"/>
    </row>
    <row r="22725" spans="6:6" x14ac:dyDescent="0.25">
      <c r="F22725"/>
    </row>
    <row r="22726" spans="6:6" x14ac:dyDescent="0.25">
      <c r="F22726"/>
    </row>
    <row r="22727" spans="6:6" x14ac:dyDescent="0.25">
      <c r="F22727"/>
    </row>
    <row r="22728" spans="6:6" x14ac:dyDescent="0.25">
      <c r="F22728"/>
    </row>
    <row r="22729" spans="6:6" x14ac:dyDescent="0.25">
      <c r="F22729"/>
    </row>
    <row r="22730" spans="6:6" x14ac:dyDescent="0.25">
      <c r="F22730"/>
    </row>
    <row r="22731" spans="6:6" x14ac:dyDescent="0.25">
      <c r="F22731"/>
    </row>
    <row r="22732" spans="6:6" x14ac:dyDescent="0.25">
      <c r="F22732"/>
    </row>
    <row r="22733" spans="6:6" x14ac:dyDescent="0.25">
      <c r="F22733"/>
    </row>
    <row r="22734" spans="6:6" x14ac:dyDescent="0.25">
      <c r="F22734"/>
    </row>
    <row r="22735" spans="6:6" x14ac:dyDescent="0.25">
      <c r="F22735"/>
    </row>
    <row r="22736" spans="6:6" x14ac:dyDescent="0.25">
      <c r="F22736"/>
    </row>
    <row r="22737" spans="6:6" x14ac:dyDescent="0.25">
      <c r="F22737"/>
    </row>
    <row r="22738" spans="6:6" x14ac:dyDescent="0.25">
      <c r="F22738"/>
    </row>
    <row r="22739" spans="6:6" x14ac:dyDescent="0.25">
      <c r="F22739"/>
    </row>
    <row r="22740" spans="6:6" x14ac:dyDescent="0.25">
      <c r="F22740"/>
    </row>
    <row r="22741" spans="6:6" x14ac:dyDescent="0.25">
      <c r="F22741"/>
    </row>
    <row r="22742" spans="6:6" x14ac:dyDescent="0.25">
      <c r="F22742"/>
    </row>
    <row r="22743" spans="6:6" x14ac:dyDescent="0.25">
      <c r="F22743"/>
    </row>
    <row r="22744" spans="6:6" x14ac:dyDescent="0.25">
      <c r="F22744"/>
    </row>
    <row r="22745" spans="6:6" x14ac:dyDescent="0.25">
      <c r="F22745"/>
    </row>
    <row r="22746" spans="6:6" x14ac:dyDescent="0.25">
      <c r="F22746"/>
    </row>
    <row r="22747" spans="6:6" x14ac:dyDescent="0.25">
      <c r="F22747"/>
    </row>
    <row r="22748" spans="6:6" x14ac:dyDescent="0.25">
      <c r="F22748"/>
    </row>
    <row r="22749" spans="6:6" x14ac:dyDescent="0.25">
      <c r="F22749"/>
    </row>
    <row r="22750" spans="6:6" x14ac:dyDescent="0.25">
      <c r="F22750"/>
    </row>
    <row r="22751" spans="6:6" x14ac:dyDescent="0.25">
      <c r="F22751"/>
    </row>
    <row r="22752" spans="6:6" x14ac:dyDescent="0.25">
      <c r="F22752"/>
    </row>
    <row r="22753" spans="6:6" x14ac:dyDescent="0.25">
      <c r="F22753"/>
    </row>
    <row r="22754" spans="6:6" x14ac:dyDescent="0.25">
      <c r="F22754"/>
    </row>
    <row r="22755" spans="6:6" x14ac:dyDescent="0.25">
      <c r="F22755"/>
    </row>
    <row r="22756" spans="6:6" x14ac:dyDescent="0.25">
      <c r="F22756"/>
    </row>
    <row r="22757" spans="6:6" x14ac:dyDescent="0.25">
      <c r="F22757"/>
    </row>
    <row r="22758" spans="6:6" x14ac:dyDescent="0.25">
      <c r="F22758"/>
    </row>
    <row r="22759" spans="6:6" x14ac:dyDescent="0.25">
      <c r="F22759"/>
    </row>
    <row r="22760" spans="6:6" x14ac:dyDescent="0.25">
      <c r="F22760"/>
    </row>
    <row r="22761" spans="6:6" x14ac:dyDescent="0.25">
      <c r="F22761"/>
    </row>
    <row r="22762" spans="6:6" x14ac:dyDescent="0.25">
      <c r="F22762"/>
    </row>
    <row r="22763" spans="6:6" x14ac:dyDescent="0.25">
      <c r="F22763"/>
    </row>
    <row r="22764" spans="6:6" x14ac:dyDescent="0.25">
      <c r="F22764"/>
    </row>
    <row r="22765" spans="6:6" x14ac:dyDescent="0.25">
      <c r="F22765"/>
    </row>
    <row r="22766" spans="6:6" x14ac:dyDescent="0.25">
      <c r="F22766"/>
    </row>
    <row r="22767" spans="6:6" x14ac:dyDescent="0.25">
      <c r="F22767"/>
    </row>
    <row r="22768" spans="6:6" x14ac:dyDescent="0.25">
      <c r="F22768"/>
    </row>
    <row r="22769" spans="6:6" x14ac:dyDescent="0.25">
      <c r="F22769"/>
    </row>
    <row r="22770" spans="6:6" x14ac:dyDescent="0.25">
      <c r="F22770"/>
    </row>
    <row r="22771" spans="6:6" x14ac:dyDescent="0.25">
      <c r="F22771"/>
    </row>
    <row r="22772" spans="6:6" x14ac:dyDescent="0.25">
      <c r="F22772"/>
    </row>
    <row r="22773" spans="6:6" x14ac:dyDescent="0.25">
      <c r="F22773"/>
    </row>
    <row r="22774" spans="6:6" x14ac:dyDescent="0.25">
      <c r="F22774"/>
    </row>
    <row r="22775" spans="6:6" x14ac:dyDescent="0.25">
      <c r="F22775"/>
    </row>
    <row r="22776" spans="6:6" x14ac:dyDescent="0.25">
      <c r="F22776"/>
    </row>
    <row r="22777" spans="6:6" x14ac:dyDescent="0.25">
      <c r="F22777"/>
    </row>
    <row r="22778" spans="6:6" x14ac:dyDescent="0.25">
      <c r="F22778"/>
    </row>
    <row r="22779" spans="6:6" x14ac:dyDescent="0.25">
      <c r="F22779"/>
    </row>
    <row r="22780" spans="6:6" x14ac:dyDescent="0.25">
      <c r="F22780"/>
    </row>
    <row r="22781" spans="6:6" x14ac:dyDescent="0.25">
      <c r="F22781"/>
    </row>
    <row r="22782" spans="6:6" x14ac:dyDescent="0.25">
      <c r="F22782"/>
    </row>
    <row r="22783" spans="6:6" x14ac:dyDescent="0.25">
      <c r="F22783"/>
    </row>
    <row r="22784" spans="6:6" x14ac:dyDescent="0.25">
      <c r="F22784"/>
    </row>
    <row r="22785" spans="6:6" x14ac:dyDescent="0.25">
      <c r="F22785"/>
    </row>
    <row r="22786" spans="6:6" x14ac:dyDescent="0.25">
      <c r="F22786"/>
    </row>
    <row r="22787" spans="6:6" x14ac:dyDescent="0.25">
      <c r="F22787"/>
    </row>
    <row r="22788" spans="6:6" x14ac:dyDescent="0.25">
      <c r="F22788"/>
    </row>
    <row r="22789" spans="6:6" x14ac:dyDescent="0.25">
      <c r="F22789"/>
    </row>
    <row r="22790" spans="6:6" x14ac:dyDescent="0.25">
      <c r="F22790"/>
    </row>
    <row r="22791" spans="6:6" x14ac:dyDescent="0.25">
      <c r="F22791"/>
    </row>
    <row r="22792" spans="6:6" x14ac:dyDescent="0.25">
      <c r="F22792"/>
    </row>
    <row r="22793" spans="6:6" x14ac:dyDescent="0.25">
      <c r="F22793"/>
    </row>
    <row r="22794" spans="6:6" x14ac:dyDescent="0.25">
      <c r="F22794"/>
    </row>
    <row r="22795" spans="6:6" x14ac:dyDescent="0.25">
      <c r="F22795"/>
    </row>
    <row r="22796" spans="6:6" x14ac:dyDescent="0.25">
      <c r="F22796"/>
    </row>
    <row r="22797" spans="6:6" x14ac:dyDescent="0.25">
      <c r="F22797"/>
    </row>
    <row r="22798" spans="6:6" x14ac:dyDescent="0.25">
      <c r="F22798"/>
    </row>
    <row r="22799" spans="6:6" x14ac:dyDescent="0.25">
      <c r="F22799"/>
    </row>
    <row r="22800" spans="6:6" x14ac:dyDescent="0.25">
      <c r="F22800"/>
    </row>
    <row r="22801" spans="6:6" x14ac:dyDescent="0.25">
      <c r="F22801"/>
    </row>
    <row r="22802" spans="6:6" x14ac:dyDescent="0.25">
      <c r="F22802"/>
    </row>
    <row r="22803" spans="6:6" x14ac:dyDescent="0.25">
      <c r="F22803"/>
    </row>
    <row r="22804" spans="6:6" x14ac:dyDescent="0.25">
      <c r="F22804"/>
    </row>
    <row r="22805" spans="6:6" x14ac:dyDescent="0.25">
      <c r="F22805"/>
    </row>
    <row r="22806" spans="6:6" x14ac:dyDescent="0.25">
      <c r="F22806"/>
    </row>
    <row r="22807" spans="6:6" x14ac:dyDescent="0.25">
      <c r="F22807"/>
    </row>
    <row r="22808" spans="6:6" x14ac:dyDescent="0.25">
      <c r="F22808"/>
    </row>
    <row r="22809" spans="6:6" x14ac:dyDescent="0.25">
      <c r="F22809"/>
    </row>
    <row r="22810" spans="6:6" x14ac:dyDescent="0.25">
      <c r="F22810"/>
    </row>
    <row r="22811" spans="6:6" x14ac:dyDescent="0.25">
      <c r="F22811"/>
    </row>
    <row r="22812" spans="6:6" x14ac:dyDescent="0.25">
      <c r="F22812"/>
    </row>
    <row r="22813" spans="6:6" x14ac:dyDescent="0.25">
      <c r="F22813"/>
    </row>
    <row r="22814" spans="6:6" x14ac:dyDescent="0.25">
      <c r="F22814"/>
    </row>
    <row r="22815" spans="6:6" x14ac:dyDescent="0.25">
      <c r="F22815"/>
    </row>
    <row r="22816" spans="6:6" x14ac:dyDescent="0.25">
      <c r="F22816"/>
    </row>
    <row r="22817" spans="6:6" x14ac:dyDescent="0.25">
      <c r="F22817"/>
    </row>
    <row r="22818" spans="6:6" x14ac:dyDescent="0.25">
      <c r="F22818"/>
    </row>
    <row r="22819" spans="6:6" x14ac:dyDescent="0.25">
      <c r="F22819"/>
    </row>
    <row r="22820" spans="6:6" x14ac:dyDescent="0.25">
      <c r="F22820"/>
    </row>
    <row r="22821" spans="6:6" x14ac:dyDescent="0.25">
      <c r="F22821"/>
    </row>
    <row r="22822" spans="6:6" x14ac:dyDescent="0.25">
      <c r="F22822"/>
    </row>
    <row r="22823" spans="6:6" x14ac:dyDescent="0.25">
      <c r="F22823"/>
    </row>
    <row r="22824" spans="6:6" x14ac:dyDescent="0.25">
      <c r="F22824"/>
    </row>
    <row r="22825" spans="6:6" x14ac:dyDescent="0.25">
      <c r="F22825"/>
    </row>
    <row r="22826" spans="6:6" x14ac:dyDescent="0.25">
      <c r="F22826"/>
    </row>
    <row r="22827" spans="6:6" x14ac:dyDescent="0.25">
      <c r="F22827"/>
    </row>
    <row r="22828" spans="6:6" x14ac:dyDescent="0.25">
      <c r="F22828"/>
    </row>
    <row r="22829" spans="6:6" x14ac:dyDescent="0.25">
      <c r="F22829"/>
    </row>
    <row r="22830" spans="6:6" x14ac:dyDescent="0.25">
      <c r="F22830"/>
    </row>
    <row r="22831" spans="6:6" x14ac:dyDescent="0.25">
      <c r="F22831"/>
    </row>
    <row r="22832" spans="6:6" x14ac:dyDescent="0.25">
      <c r="F22832"/>
    </row>
    <row r="22833" spans="6:6" x14ac:dyDescent="0.25">
      <c r="F22833"/>
    </row>
    <row r="22834" spans="6:6" x14ac:dyDescent="0.25">
      <c r="F22834"/>
    </row>
    <row r="22835" spans="6:6" x14ac:dyDescent="0.25">
      <c r="F22835"/>
    </row>
    <row r="22836" spans="6:6" x14ac:dyDescent="0.25">
      <c r="F22836"/>
    </row>
    <row r="22837" spans="6:6" x14ac:dyDescent="0.25">
      <c r="F22837"/>
    </row>
    <row r="22838" spans="6:6" x14ac:dyDescent="0.25">
      <c r="F22838"/>
    </row>
    <row r="22839" spans="6:6" x14ac:dyDescent="0.25">
      <c r="F22839"/>
    </row>
    <row r="22840" spans="6:6" x14ac:dyDescent="0.25">
      <c r="F22840"/>
    </row>
    <row r="22841" spans="6:6" x14ac:dyDescent="0.25">
      <c r="F22841"/>
    </row>
    <row r="22842" spans="6:6" x14ac:dyDescent="0.25">
      <c r="F22842"/>
    </row>
    <row r="22843" spans="6:6" x14ac:dyDescent="0.25">
      <c r="F22843"/>
    </row>
    <row r="22844" spans="6:6" x14ac:dyDescent="0.25">
      <c r="F22844"/>
    </row>
    <row r="22845" spans="6:6" x14ac:dyDescent="0.25">
      <c r="F22845"/>
    </row>
    <row r="22846" spans="6:6" x14ac:dyDescent="0.25">
      <c r="F22846"/>
    </row>
    <row r="22847" spans="6:6" x14ac:dyDescent="0.25">
      <c r="F22847"/>
    </row>
    <row r="22848" spans="6:6" x14ac:dyDescent="0.25">
      <c r="F22848"/>
    </row>
    <row r="22849" spans="6:6" x14ac:dyDescent="0.25">
      <c r="F22849"/>
    </row>
    <row r="22850" spans="6:6" x14ac:dyDescent="0.25">
      <c r="F22850"/>
    </row>
    <row r="22851" spans="6:6" x14ac:dyDescent="0.25">
      <c r="F22851"/>
    </row>
    <row r="22852" spans="6:6" x14ac:dyDescent="0.25">
      <c r="F22852"/>
    </row>
    <row r="22853" spans="6:6" x14ac:dyDescent="0.25">
      <c r="F22853"/>
    </row>
    <row r="22854" spans="6:6" x14ac:dyDescent="0.25">
      <c r="F22854"/>
    </row>
    <row r="22855" spans="6:6" x14ac:dyDescent="0.25">
      <c r="F22855"/>
    </row>
    <row r="22856" spans="6:6" x14ac:dyDescent="0.25">
      <c r="F22856"/>
    </row>
    <row r="22857" spans="6:6" x14ac:dyDescent="0.25">
      <c r="F22857"/>
    </row>
    <row r="22858" spans="6:6" x14ac:dyDescent="0.25">
      <c r="F22858"/>
    </row>
    <row r="22859" spans="6:6" x14ac:dyDescent="0.25">
      <c r="F22859"/>
    </row>
    <row r="22860" spans="6:6" x14ac:dyDescent="0.25">
      <c r="F22860"/>
    </row>
    <row r="22861" spans="6:6" x14ac:dyDescent="0.25">
      <c r="F22861"/>
    </row>
    <row r="22862" spans="6:6" x14ac:dyDescent="0.25">
      <c r="F22862"/>
    </row>
    <row r="22863" spans="6:6" x14ac:dyDescent="0.25">
      <c r="F22863"/>
    </row>
    <row r="22864" spans="6:6" x14ac:dyDescent="0.25">
      <c r="F22864"/>
    </row>
    <row r="22865" spans="6:6" x14ac:dyDescent="0.25">
      <c r="F22865"/>
    </row>
    <row r="22866" spans="6:6" x14ac:dyDescent="0.25">
      <c r="F22866"/>
    </row>
    <row r="22867" spans="6:6" x14ac:dyDescent="0.25">
      <c r="F22867"/>
    </row>
    <row r="22868" spans="6:6" x14ac:dyDescent="0.25">
      <c r="F22868"/>
    </row>
    <row r="22869" spans="6:6" x14ac:dyDescent="0.25">
      <c r="F22869"/>
    </row>
    <row r="22870" spans="6:6" x14ac:dyDescent="0.25">
      <c r="F22870"/>
    </row>
    <row r="22871" spans="6:6" x14ac:dyDescent="0.25">
      <c r="F22871"/>
    </row>
    <row r="22872" spans="6:6" x14ac:dyDescent="0.25">
      <c r="F22872"/>
    </row>
    <row r="22873" spans="6:6" x14ac:dyDescent="0.25">
      <c r="F22873"/>
    </row>
    <row r="22874" spans="6:6" x14ac:dyDescent="0.25">
      <c r="F22874"/>
    </row>
    <row r="22875" spans="6:6" x14ac:dyDescent="0.25">
      <c r="F22875"/>
    </row>
    <row r="22876" spans="6:6" x14ac:dyDescent="0.25">
      <c r="F22876"/>
    </row>
    <row r="22877" spans="6:6" x14ac:dyDescent="0.25">
      <c r="F22877"/>
    </row>
    <row r="22878" spans="6:6" x14ac:dyDescent="0.25">
      <c r="F22878"/>
    </row>
    <row r="22879" spans="6:6" x14ac:dyDescent="0.25">
      <c r="F22879"/>
    </row>
    <row r="22880" spans="6:6" x14ac:dyDescent="0.25">
      <c r="F22880"/>
    </row>
    <row r="22881" spans="6:6" x14ac:dyDescent="0.25">
      <c r="F22881"/>
    </row>
    <row r="22882" spans="6:6" x14ac:dyDescent="0.25">
      <c r="F22882"/>
    </row>
    <row r="22883" spans="6:6" x14ac:dyDescent="0.25">
      <c r="F22883"/>
    </row>
    <row r="22884" spans="6:6" x14ac:dyDescent="0.25">
      <c r="F22884"/>
    </row>
    <row r="22885" spans="6:6" x14ac:dyDescent="0.25">
      <c r="F22885"/>
    </row>
    <row r="22886" spans="6:6" x14ac:dyDescent="0.25">
      <c r="F22886"/>
    </row>
    <row r="22887" spans="6:6" x14ac:dyDescent="0.25">
      <c r="F22887"/>
    </row>
    <row r="22888" spans="6:6" x14ac:dyDescent="0.25">
      <c r="F22888"/>
    </row>
    <row r="22889" spans="6:6" x14ac:dyDescent="0.25">
      <c r="F22889"/>
    </row>
    <row r="22890" spans="6:6" x14ac:dyDescent="0.25">
      <c r="F22890"/>
    </row>
    <row r="22891" spans="6:6" x14ac:dyDescent="0.25">
      <c r="F22891"/>
    </row>
    <row r="22892" spans="6:6" x14ac:dyDescent="0.25">
      <c r="F22892"/>
    </row>
    <row r="22893" spans="6:6" x14ac:dyDescent="0.25">
      <c r="F22893"/>
    </row>
    <row r="22894" spans="6:6" x14ac:dyDescent="0.25">
      <c r="F22894"/>
    </row>
    <row r="22895" spans="6:6" x14ac:dyDescent="0.25">
      <c r="F22895"/>
    </row>
    <row r="22896" spans="6:6" x14ac:dyDescent="0.25">
      <c r="F22896"/>
    </row>
    <row r="22897" spans="6:6" x14ac:dyDescent="0.25">
      <c r="F22897"/>
    </row>
    <row r="22898" spans="6:6" x14ac:dyDescent="0.25">
      <c r="F22898"/>
    </row>
    <row r="22899" spans="6:6" x14ac:dyDescent="0.25">
      <c r="F22899"/>
    </row>
    <row r="22900" spans="6:6" x14ac:dyDescent="0.25">
      <c r="F22900"/>
    </row>
    <row r="22901" spans="6:6" x14ac:dyDescent="0.25">
      <c r="F22901"/>
    </row>
    <row r="22902" spans="6:6" x14ac:dyDescent="0.25">
      <c r="F22902"/>
    </row>
    <row r="22903" spans="6:6" x14ac:dyDescent="0.25">
      <c r="F22903"/>
    </row>
    <row r="22904" spans="6:6" x14ac:dyDescent="0.25">
      <c r="F22904"/>
    </row>
    <row r="22905" spans="6:6" x14ac:dyDescent="0.25">
      <c r="F22905"/>
    </row>
    <row r="22906" spans="6:6" x14ac:dyDescent="0.25">
      <c r="F22906"/>
    </row>
    <row r="22907" spans="6:6" x14ac:dyDescent="0.25">
      <c r="F22907"/>
    </row>
    <row r="22908" spans="6:6" x14ac:dyDescent="0.25">
      <c r="F22908"/>
    </row>
    <row r="22909" spans="6:6" x14ac:dyDescent="0.25">
      <c r="F22909"/>
    </row>
    <row r="22910" spans="6:6" x14ac:dyDescent="0.25">
      <c r="F22910"/>
    </row>
    <row r="22911" spans="6:6" x14ac:dyDescent="0.25">
      <c r="F22911"/>
    </row>
    <row r="22912" spans="6:6" x14ac:dyDescent="0.25">
      <c r="F22912"/>
    </row>
    <row r="22913" spans="6:6" x14ac:dyDescent="0.25">
      <c r="F22913"/>
    </row>
    <row r="22914" spans="6:6" x14ac:dyDescent="0.25">
      <c r="F22914"/>
    </row>
    <row r="22915" spans="6:6" x14ac:dyDescent="0.25">
      <c r="F22915"/>
    </row>
    <row r="22916" spans="6:6" x14ac:dyDescent="0.25">
      <c r="F22916"/>
    </row>
    <row r="22917" spans="6:6" x14ac:dyDescent="0.25">
      <c r="F22917"/>
    </row>
    <row r="22918" spans="6:6" x14ac:dyDescent="0.25">
      <c r="F22918"/>
    </row>
    <row r="22919" spans="6:6" x14ac:dyDescent="0.25">
      <c r="F22919"/>
    </row>
    <row r="22920" spans="6:6" x14ac:dyDescent="0.25">
      <c r="F22920"/>
    </row>
    <row r="22921" spans="6:6" x14ac:dyDescent="0.25">
      <c r="F22921"/>
    </row>
    <row r="22922" spans="6:6" x14ac:dyDescent="0.25">
      <c r="F22922"/>
    </row>
    <row r="22923" spans="6:6" x14ac:dyDescent="0.25">
      <c r="F22923"/>
    </row>
    <row r="22924" spans="6:6" x14ac:dyDescent="0.25">
      <c r="F22924"/>
    </row>
    <row r="22925" spans="6:6" x14ac:dyDescent="0.25">
      <c r="F22925"/>
    </row>
    <row r="22926" spans="6:6" x14ac:dyDescent="0.25">
      <c r="F22926"/>
    </row>
    <row r="22927" spans="6:6" x14ac:dyDescent="0.25">
      <c r="F22927"/>
    </row>
    <row r="22928" spans="6:6" x14ac:dyDescent="0.25">
      <c r="F22928"/>
    </row>
    <row r="22929" spans="6:6" x14ac:dyDescent="0.25">
      <c r="F22929"/>
    </row>
    <row r="22930" spans="6:6" x14ac:dyDescent="0.25">
      <c r="F22930"/>
    </row>
    <row r="22931" spans="6:6" x14ac:dyDescent="0.25">
      <c r="F22931"/>
    </row>
    <row r="22932" spans="6:6" x14ac:dyDescent="0.25">
      <c r="F22932"/>
    </row>
    <row r="22933" spans="6:6" x14ac:dyDescent="0.25">
      <c r="F22933"/>
    </row>
    <row r="22934" spans="6:6" x14ac:dyDescent="0.25">
      <c r="F22934"/>
    </row>
    <row r="22935" spans="6:6" x14ac:dyDescent="0.25">
      <c r="F22935"/>
    </row>
    <row r="22936" spans="6:6" x14ac:dyDescent="0.25">
      <c r="F22936"/>
    </row>
    <row r="22937" spans="6:6" x14ac:dyDescent="0.25">
      <c r="F22937"/>
    </row>
    <row r="22938" spans="6:6" x14ac:dyDescent="0.25">
      <c r="F22938"/>
    </row>
    <row r="22939" spans="6:6" x14ac:dyDescent="0.25">
      <c r="F22939"/>
    </row>
    <row r="22940" spans="6:6" x14ac:dyDescent="0.25">
      <c r="F22940"/>
    </row>
    <row r="22941" spans="6:6" x14ac:dyDescent="0.25">
      <c r="F22941"/>
    </row>
    <row r="22942" spans="6:6" x14ac:dyDescent="0.25">
      <c r="F22942"/>
    </row>
    <row r="22943" spans="6:6" x14ac:dyDescent="0.25">
      <c r="F22943"/>
    </row>
    <row r="22944" spans="6:6" x14ac:dyDescent="0.25">
      <c r="F22944"/>
    </row>
    <row r="22945" spans="6:6" x14ac:dyDescent="0.25">
      <c r="F22945"/>
    </row>
    <row r="22946" spans="6:6" x14ac:dyDescent="0.25">
      <c r="F22946"/>
    </row>
    <row r="22947" spans="6:6" x14ac:dyDescent="0.25">
      <c r="F22947"/>
    </row>
    <row r="22948" spans="6:6" x14ac:dyDescent="0.25">
      <c r="F22948"/>
    </row>
    <row r="22949" spans="6:6" x14ac:dyDescent="0.25">
      <c r="F22949"/>
    </row>
    <row r="22950" spans="6:6" x14ac:dyDescent="0.25">
      <c r="F22950"/>
    </row>
    <row r="22951" spans="6:6" x14ac:dyDescent="0.25">
      <c r="F22951"/>
    </row>
    <row r="22952" spans="6:6" x14ac:dyDescent="0.25">
      <c r="F22952"/>
    </row>
    <row r="22953" spans="6:6" x14ac:dyDescent="0.25">
      <c r="F22953"/>
    </row>
    <row r="22954" spans="6:6" x14ac:dyDescent="0.25">
      <c r="F22954"/>
    </row>
    <row r="22955" spans="6:6" x14ac:dyDescent="0.25">
      <c r="F22955"/>
    </row>
    <row r="22956" spans="6:6" x14ac:dyDescent="0.25">
      <c r="F22956"/>
    </row>
    <row r="22957" spans="6:6" x14ac:dyDescent="0.25">
      <c r="F22957"/>
    </row>
    <row r="22958" spans="6:6" x14ac:dyDescent="0.25">
      <c r="F22958"/>
    </row>
    <row r="22959" spans="6:6" x14ac:dyDescent="0.25">
      <c r="F22959"/>
    </row>
    <row r="22960" spans="6:6" x14ac:dyDescent="0.25">
      <c r="F22960"/>
    </row>
    <row r="22961" spans="6:6" x14ac:dyDescent="0.25">
      <c r="F22961"/>
    </row>
    <row r="22962" spans="6:6" x14ac:dyDescent="0.25">
      <c r="F22962"/>
    </row>
    <row r="22963" spans="6:6" x14ac:dyDescent="0.25">
      <c r="F22963"/>
    </row>
    <row r="22964" spans="6:6" x14ac:dyDescent="0.25">
      <c r="F22964"/>
    </row>
    <row r="22965" spans="6:6" x14ac:dyDescent="0.25">
      <c r="F22965"/>
    </row>
    <row r="22966" spans="6:6" x14ac:dyDescent="0.25">
      <c r="F22966"/>
    </row>
    <row r="22967" spans="6:6" x14ac:dyDescent="0.25">
      <c r="F22967"/>
    </row>
    <row r="22968" spans="6:6" x14ac:dyDescent="0.25">
      <c r="F22968"/>
    </row>
    <row r="22969" spans="6:6" x14ac:dyDescent="0.25">
      <c r="F22969"/>
    </row>
    <row r="22970" spans="6:6" x14ac:dyDescent="0.25">
      <c r="F22970"/>
    </row>
    <row r="22971" spans="6:6" x14ac:dyDescent="0.25">
      <c r="F22971"/>
    </row>
    <row r="22972" spans="6:6" x14ac:dyDescent="0.25">
      <c r="F22972"/>
    </row>
    <row r="22973" spans="6:6" x14ac:dyDescent="0.25">
      <c r="F22973"/>
    </row>
    <row r="22974" spans="6:6" x14ac:dyDescent="0.25">
      <c r="F22974"/>
    </row>
    <row r="22975" spans="6:6" x14ac:dyDescent="0.25">
      <c r="F22975"/>
    </row>
    <row r="22976" spans="6:6" x14ac:dyDescent="0.25">
      <c r="F22976"/>
    </row>
    <row r="22977" spans="6:6" x14ac:dyDescent="0.25">
      <c r="F22977"/>
    </row>
    <row r="22978" spans="6:6" x14ac:dyDescent="0.25">
      <c r="F22978"/>
    </row>
    <row r="22979" spans="6:6" x14ac:dyDescent="0.25">
      <c r="F22979"/>
    </row>
    <row r="22980" spans="6:6" x14ac:dyDescent="0.25">
      <c r="F22980"/>
    </row>
    <row r="22981" spans="6:6" x14ac:dyDescent="0.25">
      <c r="F22981"/>
    </row>
    <row r="22982" spans="6:6" x14ac:dyDescent="0.25">
      <c r="F22982"/>
    </row>
    <row r="22983" spans="6:6" x14ac:dyDescent="0.25">
      <c r="F22983"/>
    </row>
    <row r="22984" spans="6:6" x14ac:dyDescent="0.25">
      <c r="F22984"/>
    </row>
    <row r="22985" spans="6:6" x14ac:dyDescent="0.25">
      <c r="F22985"/>
    </row>
    <row r="22986" spans="6:6" x14ac:dyDescent="0.25">
      <c r="F22986"/>
    </row>
    <row r="22987" spans="6:6" x14ac:dyDescent="0.25">
      <c r="F22987"/>
    </row>
    <row r="22988" spans="6:6" x14ac:dyDescent="0.25">
      <c r="F22988"/>
    </row>
    <row r="22989" spans="6:6" x14ac:dyDescent="0.25">
      <c r="F22989"/>
    </row>
    <row r="22990" spans="6:6" x14ac:dyDescent="0.25">
      <c r="F22990"/>
    </row>
    <row r="22991" spans="6:6" x14ac:dyDescent="0.25">
      <c r="F22991"/>
    </row>
    <row r="22992" spans="6:6" x14ac:dyDescent="0.25">
      <c r="F22992"/>
    </row>
    <row r="22993" spans="6:6" x14ac:dyDescent="0.25">
      <c r="F22993"/>
    </row>
    <row r="22994" spans="6:6" x14ac:dyDescent="0.25">
      <c r="F22994"/>
    </row>
    <row r="22995" spans="6:6" x14ac:dyDescent="0.25">
      <c r="F22995"/>
    </row>
    <row r="22996" spans="6:6" x14ac:dyDescent="0.25">
      <c r="F22996"/>
    </row>
    <row r="22997" spans="6:6" x14ac:dyDescent="0.25">
      <c r="F22997"/>
    </row>
    <row r="22998" spans="6:6" x14ac:dyDescent="0.25">
      <c r="F22998"/>
    </row>
    <row r="22999" spans="6:6" x14ac:dyDescent="0.25">
      <c r="F22999"/>
    </row>
    <row r="23000" spans="6:6" x14ac:dyDescent="0.25">
      <c r="F23000"/>
    </row>
    <row r="23001" spans="6:6" x14ac:dyDescent="0.25">
      <c r="F23001"/>
    </row>
    <row r="23002" spans="6:6" x14ac:dyDescent="0.25">
      <c r="F23002"/>
    </row>
    <row r="23003" spans="6:6" x14ac:dyDescent="0.25">
      <c r="F23003"/>
    </row>
    <row r="23004" spans="6:6" x14ac:dyDescent="0.25">
      <c r="F23004"/>
    </row>
    <row r="23005" spans="6:6" x14ac:dyDescent="0.25">
      <c r="F23005"/>
    </row>
    <row r="23006" spans="6:6" x14ac:dyDescent="0.25">
      <c r="F23006"/>
    </row>
    <row r="23007" spans="6:6" x14ac:dyDescent="0.25">
      <c r="F23007"/>
    </row>
    <row r="23008" spans="6:6" x14ac:dyDescent="0.25">
      <c r="F23008"/>
    </row>
    <row r="23009" spans="6:6" x14ac:dyDescent="0.25">
      <c r="F23009"/>
    </row>
    <row r="23010" spans="6:6" x14ac:dyDescent="0.25">
      <c r="F23010"/>
    </row>
    <row r="23011" spans="6:6" x14ac:dyDescent="0.25">
      <c r="F23011"/>
    </row>
    <row r="23012" spans="6:6" x14ac:dyDescent="0.25">
      <c r="F23012"/>
    </row>
    <row r="23013" spans="6:6" x14ac:dyDescent="0.25">
      <c r="F23013"/>
    </row>
    <row r="23014" spans="6:6" x14ac:dyDescent="0.25">
      <c r="F23014"/>
    </row>
    <row r="23015" spans="6:6" x14ac:dyDescent="0.25">
      <c r="F23015"/>
    </row>
    <row r="23016" spans="6:6" x14ac:dyDescent="0.25">
      <c r="F23016"/>
    </row>
    <row r="23017" spans="6:6" x14ac:dyDescent="0.25">
      <c r="F23017"/>
    </row>
    <row r="23018" spans="6:6" x14ac:dyDescent="0.25">
      <c r="F23018"/>
    </row>
    <row r="23019" spans="6:6" x14ac:dyDescent="0.25">
      <c r="F23019"/>
    </row>
    <row r="23020" spans="6:6" x14ac:dyDescent="0.25">
      <c r="F23020"/>
    </row>
    <row r="23021" spans="6:6" x14ac:dyDescent="0.25">
      <c r="F23021"/>
    </row>
    <row r="23022" spans="6:6" x14ac:dyDescent="0.25">
      <c r="F23022"/>
    </row>
    <row r="23023" spans="6:6" x14ac:dyDescent="0.25">
      <c r="F23023"/>
    </row>
    <row r="23024" spans="6:6" x14ac:dyDescent="0.25">
      <c r="F23024"/>
    </row>
    <row r="23025" spans="6:6" x14ac:dyDescent="0.25">
      <c r="F23025"/>
    </row>
    <row r="23026" spans="6:6" x14ac:dyDescent="0.25">
      <c r="F23026"/>
    </row>
    <row r="23027" spans="6:6" x14ac:dyDescent="0.25">
      <c r="F23027"/>
    </row>
    <row r="23028" spans="6:6" x14ac:dyDescent="0.25">
      <c r="F23028"/>
    </row>
    <row r="23029" spans="6:6" x14ac:dyDescent="0.25">
      <c r="F23029"/>
    </row>
    <row r="23030" spans="6:6" x14ac:dyDescent="0.25">
      <c r="F23030"/>
    </row>
    <row r="23031" spans="6:6" x14ac:dyDescent="0.25">
      <c r="F23031"/>
    </row>
    <row r="23032" spans="6:6" x14ac:dyDescent="0.25">
      <c r="F23032"/>
    </row>
    <row r="23033" spans="6:6" x14ac:dyDescent="0.25">
      <c r="F23033"/>
    </row>
    <row r="23034" spans="6:6" x14ac:dyDescent="0.25">
      <c r="F23034"/>
    </row>
    <row r="23035" spans="6:6" x14ac:dyDescent="0.25">
      <c r="F23035"/>
    </row>
    <row r="23036" spans="6:6" x14ac:dyDescent="0.25">
      <c r="F23036"/>
    </row>
    <row r="23037" spans="6:6" x14ac:dyDescent="0.25">
      <c r="F23037"/>
    </row>
    <row r="23038" spans="6:6" x14ac:dyDescent="0.25">
      <c r="F23038"/>
    </row>
    <row r="23039" spans="6:6" x14ac:dyDescent="0.25">
      <c r="F23039"/>
    </row>
    <row r="23040" spans="6:6" x14ac:dyDescent="0.25">
      <c r="F23040"/>
    </row>
    <row r="23041" spans="6:6" x14ac:dyDescent="0.25">
      <c r="F23041"/>
    </row>
    <row r="23042" spans="6:6" x14ac:dyDescent="0.25">
      <c r="F23042"/>
    </row>
    <row r="23043" spans="6:6" x14ac:dyDescent="0.25">
      <c r="F23043"/>
    </row>
    <row r="23044" spans="6:6" x14ac:dyDescent="0.25">
      <c r="F23044"/>
    </row>
    <row r="23045" spans="6:6" x14ac:dyDescent="0.25">
      <c r="F23045"/>
    </row>
    <row r="23046" spans="6:6" x14ac:dyDescent="0.25">
      <c r="F23046"/>
    </row>
    <row r="23047" spans="6:6" x14ac:dyDescent="0.25">
      <c r="F23047"/>
    </row>
    <row r="23048" spans="6:6" x14ac:dyDescent="0.25">
      <c r="F23048"/>
    </row>
    <row r="23049" spans="6:6" x14ac:dyDescent="0.25">
      <c r="F23049"/>
    </row>
    <row r="23050" spans="6:6" x14ac:dyDescent="0.25">
      <c r="F23050"/>
    </row>
    <row r="23051" spans="6:6" x14ac:dyDescent="0.25">
      <c r="F23051"/>
    </row>
    <row r="23052" spans="6:6" x14ac:dyDescent="0.25">
      <c r="F23052"/>
    </row>
    <row r="23053" spans="6:6" x14ac:dyDescent="0.25">
      <c r="F23053"/>
    </row>
    <row r="23054" spans="6:6" x14ac:dyDescent="0.25">
      <c r="F23054"/>
    </row>
    <row r="23055" spans="6:6" x14ac:dyDescent="0.25">
      <c r="F23055"/>
    </row>
    <row r="23056" spans="6:6" x14ac:dyDescent="0.25">
      <c r="F23056"/>
    </row>
    <row r="23057" spans="6:6" x14ac:dyDescent="0.25">
      <c r="F23057"/>
    </row>
    <row r="23058" spans="6:6" x14ac:dyDescent="0.25">
      <c r="F23058"/>
    </row>
    <row r="23059" spans="6:6" x14ac:dyDescent="0.25">
      <c r="F23059"/>
    </row>
    <row r="23060" spans="6:6" x14ac:dyDescent="0.25">
      <c r="F23060"/>
    </row>
    <row r="23061" spans="6:6" x14ac:dyDescent="0.25">
      <c r="F23061"/>
    </row>
    <row r="23062" spans="6:6" x14ac:dyDescent="0.25">
      <c r="F23062"/>
    </row>
    <row r="23063" spans="6:6" x14ac:dyDescent="0.25">
      <c r="F23063"/>
    </row>
    <row r="23064" spans="6:6" x14ac:dyDescent="0.25">
      <c r="F23064"/>
    </row>
    <row r="23065" spans="6:6" x14ac:dyDescent="0.25">
      <c r="F23065"/>
    </row>
    <row r="23066" spans="6:6" x14ac:dyDescent="0.25">
      <c r="F23066"/>
    </row>
    <row r="23067" spans="6:6" x14ac:dyDescent="0.25">
      <c r="F23067"/>
    </row>
    <row r="23068" spans="6:6" x14ac:dyDescent="0.25">
      <c r="F23068"/>
    </row>
    <row r="23069" spans="6:6" x14ac:dyDescent="0.25">
      <c r="F23069"/>
    </row>
    <row r="23070" spans="6:6" x14ac:dyDescent="0.25">
      <c r="F23070"/>
    </row>
    <row r="23071" spans="6:6" x14ac:dyDescent="0.25">
      <c r="F23071"/>
    </row>
    <row r="23072" spans="6:6" x14ac:dyDescent="0.25">
      <c r="F23072"/>
    </row>
    <row r="23073" spans="6:6" x14ac:dyDescent="0.25">
      <c r="F23073"/>
    </row>
    <row r="23074" spans="6:6" x14ac:dyDescent="0.25">
      <c r="F23074"/>
    </row>
    <row r="23075" spans="6:6" x14ac:dyDescent="0.25">
      <c r="F23075"/>
    </row>
    <row r="23076" spans="6:6" x14ac:dyDescent="0.25">
      <c r="F23076"/>
    </row>
    <row r="23077" spans="6:6" x14ac:dyDescent="0.25">
      <c r="F23077"/>
    </row>
    <row r="23078" spans="6:6" x14ac:dyDescent="0.25">
      <c r="F23078"/>
    </row>
    <row r="23079" spans="6:6" x14ac:dyDescent="0.25">
      <c r="F23079"/>
    </row>
    <row r="23080" spans="6:6" x14ac:dyDescent="0.25">
      <c r="F23080"/>
    </row>
    <row r="23081" spans="6:6" x14ac:dyDescent="0.25">
      <c r="F23081"/>
    </row>
    <row r="23082" spans="6:6" x14ac:dyDescent="0.25">
      <c r="F23082"/>
    </row>
    <row r="23083" spans="6:6" x14ac:dyDescent="0.25">
      <c r="F23083"/>
    </row>
    <row r="23084" spans="6:6" x14ac:dyDescent="0.25">
      <c r="F23084"/>
    </row>
    <row r="23085" spans="6:6" x14ac:dyDescent="0.25">
      <c r="F23085"/>
    </row>
    <row r="23086" spans="6:6" x14ac:dyDescent="0.25">
      <c r="F23086"/>
    </row>
    <row r="23087" spans="6:6" x14ac:dyDescent="0.25">
      <c r="F23087"/>
    </row>
    <row r="23088" spans="6:6" x14ac:dyDescent="0.25">
      <c r="F23088"/>
    </row>
    <row r="23089" spans="6:6" x14ac:dyDescent="0.25">
      <c r="F23089"/>
    </row>
    <row r="23090" spans="6:6" x14ac:dyDescent="0.25">
      <c r="F23090"/>
    </row>
    <row r="23091" spans="6:6" x14ac:dyDescent="0.25">
      <c r="F23091"/>
    </row>
    <row r="23092" spans="6:6" x14ac:dyDescent="0.25">
      <c r="F23092"/>
    </row>
    <row r="23093" spans="6:6" x14ac:dyDescent="0.25">
      <c r="F23093"/>
    </row>
    <row r="23094" spans="6:6" x14ac:dyDescent="0.25">
      <c r="F23094"/>
    </row>
    <row r="23095" spans="6:6" x14ac:dyDescent="0.25">
      <c r="F23095"/>
    </row>
    <row r="23096" spans="6:6" x14ac:dyDescent="0.25">
      <c r="F23096"/>
    </row>
    <row r="23097" spans="6:6" x14ac:dyDescent="0.25">
      <c r="F23097"/>
    </row>
    <row r="23098" spans="6:6" x14ac:dyDescent="0.25">
      <c r="F23098"/>
    </row>
    <row r="23099" spans="6:6" x14ac:dyDescent="0.25">
      <c r="F23099"/>
    </row>
    <row r="23100" spans="6:6" x14ac:dyDescent="0.25">
      <c r="F23100"/>
    </row>
    <row r="23101" spans="6:6" x14ac:dyDescent="0.25">
      <c r="F23101"/>
    </row>
    <row r="23102" spans="6:6" x14ac:dyDescent="0.25">
      <c r="F23102"/>
    </row>
    <row r="23103" spans="6:6" x14ac:dyDescent="0.25">
      <c r="F23103"/>
    </row>
    <row r="23104" spans="6:6" x14ac:dyDescent="0.25">
      <c r="F23104"/>
    </row>
    <row r="23105" spans="6:6" x14ac:dyDescent="0.25">
      <c r="F23105"/>
    </row>
    <row r="23106" spans="6:6" x14ac:dyDescent="0.25">
      <c r="F23106"/>
    </row>
    <row r="23107" spans="6:6" x14ac:dyDescent="0.25">
      <c r="F23107"/>
    </row>
    <row r="23108" spans="6:6" x14ac:dyDescent="0.25">
      <c r="F23108"/>
    </row>
    <row r="23109" spans="6:6" x14ac:dyDescent="0.25">
      <c r="F23109"/>
    </row>
    <row r="23110" spans="6:6" x14ac:dyDescent="0.25">
      <c r="F23110"/>
    </row>
    <row r="23111" spans="6:6" x14ac:dyDescent="0.25">
      <c r="F23111"/>
    </row>
    <row r="23112" spans="6:6" x14ac:dyDescent="0.25">
      <c r="F23112"/>
    </row>
    <row r="23113" spans="6:6" x14ac:dyDescent="0.25">
      <c r="F23113"/>
    </row>
    <row r="23114" spans="6:6" x14ac:dyDescent="0.25">
      <c r="F23114"/>
    </row>
    <row r="23115" spans="6:6" x14ac:dyDescent="0.25">
      <c r="F23115"/>
    </row>
    <row r="23116" spans="6:6" x14ac:dyDescent="0.25">
      <c r="F23116"/>
    </row>
    <row r="23117" spans="6:6" x14ac:dyDescent="0.25">
      <c r="F23117"/>
    </row>
    <row r="23118" spans="6:6" x14ac:dyDescent="0.25">
      <c r="F23118"/>
    </row>
    <row r="23119" spans="6:6" x14ac:dyDescent="0.25">
      <c r="F23119"/>
    </row>
    <row r="23120" spans="6:6" x14ac:dyDescent="0.25">
      <c r="F23120"/>
    </row>
    <row r="23121" spans="6:6" x14ac:dyDescent="0.25">
      <c r="F23121"/>
    </row>
    <row r="23122" spans="6:6" x14ac:dyDescent="0.25">
      <c r="F23122"/>
    </row>
    <row r="23123" spans="6:6" x14ac:dyDescent="0.25">
      <c r="F23123"/>
    </row>
    <row r="23124" spans="6:6" x14ac:dyDescent="0.25">
      <c r="F23124"/>
    </row>
    <row r="23125" spans="6:6" x14ac:dyDescent="0.25">
      <c r="F23125"/>
    </row>
    <row r="23126" spans="6:6" x14ac:dyDescent="0.25">
      <c r="F23126"/>
    </row>
    <row r="23127" spans="6:6" x14ac:dyDescent="0.25">
      <c r="F23127"/>
    </row>
    <row r="23128" spans="6:6" x14ac:dyDescent="0.25">
      <c r="F23128"/>
    </row>
    <row r="23129" spans="6:6" x14ac:dyDescent="0.25">
      <c r="F23129"/>
    </row>
    <row r="23130" spans="6:6" x14ac:dyDescent="0.25">
      <c r="F23130"/>
    </row>
    <row r="23131" spans="6:6" x14ac:dyDescent="0.25">
      <c r="F23131"/>
    </row>
    <row r="23132" spans="6:6" x14ac:dyDescent="0.25">
      <c r="F23132"/>
    </row>
    <row r="23133" spans="6:6" x14ac:dyDescent="0.25">
      <c r="F23133"/>
    </row>
    <row r="23134" spans="6:6" x14ac:dyDescent="0.25">
      <c r="F23134"/>
    </row>
    <row r="23135" spans="6:6" x14ac:dyDescent="0.25">
      <c r="F23135"/>
    </row>
    <row r="23136" spans="6:6" x14ac:dyDescent="0.25">
      <c r="F23136"/>
    </row>
    <row r="23137" spans="6:6" x14ac:dyDescent="0.25">
      <c r="F23137"/>
    </row>
    <row r="23138" spans="6:6" x14ac:dyDescent="0.25">
      <c r="F23138"/>
    </row>
    <row r="23139" spans="6:6" x14ac:dyDescent="0.25">
      <c r="F23139"/>
    </row>
    <row r="23140" spans="6:6" x14ac:dyDescent="0.25">
      <c r="F23140"/>
    </row>
    <row r="23141" spans="6:6" x14ac:dyDescent="0.25">
      <c r="F23141"/>
    </row>
    <row r="23142" spans="6:6" x14ac:dyDescent="0.25">
      <c r="F23142"/>
    </row>
    <row r="23143" spans="6:6" x14ac:dyDescent="0.25">
      <c r="F23143"/>
    </row>
    <row r="23144" spans="6:6" x14ac:dyDescent="0.25">
      <c r="F23144"/>
    </row>
    <row r="23145" spans="6:6" x14ac:dyDescent="0.25">
      <c r="F23145"/>
    </row>
    <row r="23146" spans="6:6" x14ac:dyDescent="0.25">
      <c r="F23146"/>
    </row>
    <row r="23147" spans="6:6" x14ac:dyDescent="0.25">
      <c r="F23147"/>
    </row>
    <row r="23148" spans="6:6" x14ac:dyDescent="0.25">
      <c r="F23148"/>
    </row>
    <row r="23149" spans="6:6" x14ac:dyDescent="0.25">
      <c r="F23149"/>
    </row>
    <row r="23150" spans="6:6" x14ac:dyDescent="0.25">
      <c r="F23150"/>
    </row>
    <row r="23151" spans="6:6" x14ac:dyDescent="0.25">
      <c r="F23151"/>
    </row>
    <row r="23152" spans="6:6" x14ac:dyDescent="0.25">
      <c r="F23152"/>
    </row>
    <row r="23153" spans="6:6" x14ac:dyDescent="0.25">
      <c r="F23153"/>
    </row>
    <row r="23154" spans="6:6" x14ac:dyDescent="0.25">
      <c r="F23154"/>
    </row>
    <row r="23155" spans="6:6" x14ac:dyDescent="0.25">
      <c r="F23155"/>
    </row>
    <row r="23156" spans="6:6" x14ac:dyDescent="0.25">
      <c r="F23156"/>
    </row>
    <row r="23157" spans="6:6" x14ac:dyDescent="0.25">
      <c r="F23157"/>
    </row>
    <row r="23158" spans="6:6" x14ac:dyDescent="0.25">
      <c r="F23158"/>
    </row>
    <row r="23159" spans="6:6" x14ac:dyDescent="0.25">
      <c r="F23159"/>
    </row>
    <row r="23160" spans="6:6" x14ac:dyDescent="0.25">
      <c r="F23160"/>
    </row>
    <row r="23161" spans="6:6" x14ac:dyDescent="0.25">
      <c r="F23161"/>
    </row>
    <row r="23162" spans="6:6" x14ac:dyDescent="0.25">
      <c r="F23162"/>
    </row>
    <row r="23163" spans="6:6" x14ac:dyDescent="0.25">
      <c r="F23163"/>
    </row>
    <row r="23164" spans="6:6" x14ac:dyDescent="0.25">
      <c r="F23164"/>
    </row>
    <row r="23165" spans="6:6" x14ac:dyDescent="0.25">
      <c r="F23165"/>
    </row>
    <row r="23166" spans="6:6" x14ac:dyDescent="0.25">
      <c r="F23166"/>
    </row>
    <row r="23167" spans="6:6" x14ac:dyDescent="0.25">
      <c r="F23167"/>
    </row>
    <row r="23168" spans="6:6" x14ac:dyDescent="0.25">
      <c r="F23168"/>
    </row>
    <row r="23169" spans="6:6" x14ac:dyDescent="0.25">
      <c r="F23169"/>
    </row>
    <row r="23170" spans="6:6" x14ac:dyDescent="0.25">
      <c r="F23170"/>
    </row>
    <row r="23171" spans="6:6" x14ac:dyDescent="0.25">
      <c r="F23171"/>
    </row>
    <row r="23172" spans="6:6" x14ac:dyDescent="0.25">
      <c r="F23172"/>
    </row>
    <row r="23173" spans="6:6" x14ac:dyDescent="0.25">
      <c r="F23173"/>
    </row>
    <row r="23174" spans="6:6" x14ac:dyDescent="0.25">
      <c r="F23174"/>
    </row>
    <row r="23175" spans="6:6" x14ac:dyDescent="0.25">
      <c r="F23175"/>
    </row>
    <row r="23176" spans="6:6" x14ac:dyDescent="0.25">
      <c r="F23176"/>
    </row>
    <row r="23177" spans="6:6" x14ac:dyDescent="0.25">
      <c r="F23177"/>
    </row>
    <row r="23178" spans="6:6" x14ac:dyDescent="0.25">
      <c r="F23178"/>
    </row>
    <row r="23179" spans="6:6" x14ac:dyDescent="0.25">
      <c r="F23179"/>
    </row>
    <row r="23180" spans="6:6" x14ac:dyDescent="0.25">
      <c r="F23180"/>
    </row>
    <row r="23181" spans="6:6" x14ac:dyDescent="0.25">
      <c r="F23181"/>
    </row>
    <row r="23182" spans="6:6" x14ac:dyDescent="0.25">
      <c r="F23182"/>
    </row>
    <row r="23183" spans="6:6" x14ac:dyDescent="0.25">
      <c r="F23183"/>
    </row>
    <row r="23184" spans="6:6" x14ac:dyDescent="0.25">
      <c r="F23184"/>
    </row>
    <row r="23185" spans="6:6" x14ac:dyDescent="0.25">
      <c r="F23185"/>
    </row>
    <row r="23186" spans="6:6" x14ac:dyDescent="0.25">
      <c r="F23186"/>
    </row>
    <row r="23187" spans="6:6" x14ac:dyDescent="0.25">
      <c r="F23187"/>
    </row>
    <row r="23188" spans="6:6" x14ac:dyDescent="0.25">
      <c r="F23188"/>
    </row>
    <row r="23189" spans="6:6" x14ac:dyDescent="0.25">
      <c r="F23189"/>
    </row>
    <row r="23190" spans="6:6" x14ac:dyDescent="0.25">
      <c r="F23190"/>
    </row>
    <row r="23191" spans="6:6" x14ac:dyDescent="0.25">
      <c r="F23191"/>
    </row>
    <row r="23192" spans="6:6" x14ac:dyDescent="0.25">
      <c r="F23192"/>
    </row>
    <row r="23193" spans="6:6" x14ac:dyDescent="0.25">
      <c r="F23193"/>
    </row>
    <row r="23194" spans="6:6" x14ac:dyDescent="0.25">
      <c r="F23194"/>
    </row>
    <row r="23195" spans="6:6" x14ac:dyDescent="0.25">
      <c r="F23195"/>
    </row>
    <row r="23196" spans="6:6" x14ac:dyDescent="0.25">
      <c r="F23196"/>
    </row>
    <row r="23197" spans="6:6" x14ac:dyDescent="0.25">
      <c r="F23197"/>
    </row>
    <row r="23198" spans="6:6" x14ac:dyDescent="0.25">
      <c r="F23198"/>
    </row>
    <row r="23199" spans="6:6" x14ac:dyDescent="0.25">
      <c r="F23199"/>
    </row>
    <row r="23200" spans="6:6" x14ac:dyDescent="0.25">
      <c r="F23200"/>
    </row>
    <row r="23201" spans="6:6" x14ac:dyDescent="0.25">
      <c r="F23201"/>
    </row>
    <row r="23202" spans="6:6" x14ac:dyDescent="0.25">
      <c r="F23202"/>
    </row>
    <row r="23203" spans="6:6" x14ac:dyDescent="0.25">
      <c r="F23203"/>
    </row>
    <row r="23204" spans="6:6" x14ac:dyDescent="0.25">
      <c r="F23204"/>
    </row>
    <row r="23205" spans="6:6" x14ac:dyDescent="0.25">
      <c r="F23205"/>
    </row>
    <row r="23206" spans="6:6" x14ac:dyDescent="0.25">
      <c r="F23206"/>
    </row>
    <row r="23207" spans="6:6" x14ac:dyDescent="0.25">
      <c r="F23207"/>
    </row>
    <row r="23208" spans="6:6" x14ac:dyDescent="0.25">
      <c r="F23208"/>
    </row>
    <row r="23209" spans="6:6" x14ac:dyDescent="0.25">
      <c r="F23209"/>
    </row>
    <row r="23210" spans="6:6" x14ac:dyDescent="0.25">
      <c r="F23210"/>
    </row>
    <row r="23211" spans="6:6" x14ac:dyDescent="0.25">
      <c r="F23211"/>
    </row>
    <row r="23212" spans="6:6" x14ac:dyDescent="0.25">
      <c r="F23212"/>
    </row>
    <row r="23213" spans="6:6" x14ac:dyDescent="0.25">
      <c r="F23213"/>
    </row>
    <row r="23214" spans="6:6" x14ac:dyDescent="0.25">
      <c r="F23214"/>
    </row>
    <row r="23215" spans="6:6" x14ac:dyDescent="0.25">
      <c r="F23215"/>
    </row>
    <row r="23216" spans="6:6" x14ac:dyDescent="0.25">
      <c r="F23216"/>
    </row>
    <row r="23217" spans="6:6" x14ac:dyDescent="0.25">
      <c r="F23217"/>
    </row>
    <row r="23218" spans="6:6" x14ac:dyDescent="0.25">
      <c r="F23218"/>
    </row>
    <row r="23219" spans="6:6" x14ac:dyDescent="0.25">
      <c r="F23219"/>
    </row>
    <row r="23220" spans="6:6" x14ac:dyDescent="0.25">
      <c r="F23220"/>
    </row>
    <row r="23221" spans="6:6" x14ac:dyDescent="0.25">
      <c r="F23221"/>
    </row>
    <row r="23222" spans="6:6" x14ac:dyDescent="0.25">
      <c r="F23222"/>
    </row>
    <row r="23223" spans="6:6" x14ac:dyDescent="0.25">
      <c r="F23223"/>
    </row>
    <row r="23224" spans="6:6" x14ac:dyDescent="0.25">
      <c r="F23224"/>
    </row>
    <row r="23225" spans="6:6" x14ac:dyDescent="0.25">
      <c r="F23225"/>
    </row>
    <row r="23226" spans="6:6" x14ac:dyDescent="0.25">
      <c r="F23226"/>
    </row>
    <row r="23227" spans="6:6" x14ac:dyDescent="0.25">
      <c r="F23227"/>
    </row>
    <row r="23228" spans="6:6" x14ac:dyDescent="0.25">
      <c r="F23228"/>
    </row>
    <row r="23229" spans="6:6" x14ac:dyDescent="0.25">
      <c r="F23229"/>
    </row>
    <row r="23230" spans="6:6" x14ac:dyDescent="0.25">
      <c r="F23230"/>
    </row>
    <row r="23231" spans="6:6" x14ac:dyDescent="0.25">
      <c r="F23231"/>
    </row>
    <row r="23232" spans="6:6" x14ac:dyDescent="0.25">
      <c r="F23232"/>
    </row>
    <row r="23233" spans="6:6" x14ac:dyDescent="0.25">
      <c r="F23233"/>
    </row>
    <row r="23234" spans="6:6" x14ac:dyDescent="0.25">
      <c r="F23234"/>
    </row>
    <row r="23235" spans="6:6" x14ac:dyDescent="0.25">
      <c r="F23235"/>
    </row>
    <row r="23236" spans="6:6" x14ac:dyDescent="0.25">
      <c r="F23236"/>
    </row>
    <row r="23237" spans="6:6" x14ac:dyDescent="0.25">
      <c r="F23237"/>
    </row>
    <row r="23238" spans="6:6" x14ac:dyDescent="0.25">
      <c r="F23238"/>
    </row>
    <row r="23239" spans="6:6" x14ac:dyDescent="0.25">
      <c r="F23239"/>
    </row>
    <row r="23240" spans="6:6" x14ac:dyDescent="0.25">
      <c r="F23240"/>
    </row>
    <row r="23241" spans="6:6" x14ac:dyDescent="0.25">
      <c r="F23241"/>
    </row>
    <row r="23242" spans="6:6" x14ac:dyDescent="0.25">
      <c r="F23242"/>
    </row>
    <row r="23243" spans="6:6" x14ac:dyDescent="0.25">
      <c r="F23243"/>
    </row>
    <row r="23244" spans="6:6" x14ac:dyDescent="0.25">
      <c r="F23244"/>
    </row>
    <row r="23245" spans="6:6" x14ac:dyDescent="0.25">
      <c r="F23245"/>
    </row>
    <row r="23246" spans="6:6" x14ac:dyDescent="0.25">
      <c r="F23246"/>
    </row>
    <row r="23247" spans="6:6" x14ac:dyDescent="0.25">
      <c r="F23247"/>
    </row>
    <row r="23248" spans="6:6" x14ac:dyDescent="0.25">
      <c r="F23248"/>
    </row>
    <row r="23249" spans="6:6" x14ac:dyDescent="0.25">
      <c r="F23249"/>
    </row>
    <row r="23250" spans="6:6" x14ac:dyDescent="0.25">
      <c r="F23250"/>
    </row>
    <row r="23251" spans="6:6" x14ac:dyDescent="0.25">
      <c r="F23251"/>
    </row>
    <row r="23252" spans="6:6" x14ac:dyDescent="0.25">
      <c r="F23252"/>
    </row>
    <row r="23253" spans="6:6" x14ac:dyDescent="0.25">
      <c r="F23253"/>
    </row>
    <row r="23254" spans="6:6" x14ac:dyDescent="0.25">
      <c r="F23254"/>
    </row>
    <row r="23255" spans="6:6" x14ac:dyDescent="0.25">
      <c r="F23255"/>
    </row>
    <row r="23256" spans="6:6" x14ac:dyDescent="0.25">
      <c r="F23256"/>
    </row>
    <row r="23257" spans="6:6" x14ac:dyDescent="0.25">
      <c r="F23257"/>
    </row>
    <row r="23258" spans="6:6" x14ac:dyDescent="0.25">
      <c r="F23258"/>
    </row>
    <row r="23259" spans="6:6" x14ac:dyDescent="0.25">
      <c r="F23259"/>
    </row>
    <row r="23260" spans="6:6" x14ac:dyDescent="0.25">
      <c r="F23260"/>
    </row>
    <row r="23261" spans="6:6" x14ac:dyDescent="0.25">
      <c r="F23261"/>
    </row>
    <row r="23262" spans="6:6" x14ac:dyDescent="0.25">
      <c r="F23262"/>
    </row>
    <row r="23263" spans="6:6" x14ac:dyDescent="0.25">
      <c r="F23263"/>
    </row>
    <row r="23264" spans="6:6" x14ac:dyDescent="0.25">
      <c r="F23264"/>
    </row>
    <row r="23265" spans="6:6" x14ac:dyDescent="0.25">
      <c r="F23265"/>
    </row>
    <row r="23266" spans="6:6" x14ac:dyDescent="0.25">
      <c r="F23266"/>
    </row>
    <row r="23267" spans="6:6" x14ac:dyDescent="0.25">
      <c r="F23267"/>
    </row>
    <row r="23268" spans="6:6" x14ac:dyDescent="0.25">
      <c r="F23268"/>
    </row>
    <row r="23269" spans="6:6" x14ac:dyDescent="0.25">
      <c r="F23269"/>
    </row>
    <row r="23270" spans="6:6" x14ac:dyDescent="0.25">
      <c r="F23270"/>
    </row>
    <row r="23271" spans="6:6" x14ac:dyDescent="0.25">
      <c r="F23271"/>
    </row>
    <row r="23272" spans="6:6" x14ac:dyDescent="0.25">
      <c r="F23272"/>
    </row>
    <row r="23273" spans="6:6" x14ac:dyDescent="0.25">
      <c r="F23273"/>
    </row>
    <row r="23274" spans="6:6" x14ac:dyDescent="0.25">
      <c r="F23274"/>
    </row>
    <row r="23275" spans="6:6" x14ac:dyDescent="0.25">
      <c r="F23275"/>
    </row>
    <row r="23276" spans="6:6" x14ac:dyDescent="0.25">
      <c r="F23276"/>
    </row>
    <row r="23277" spans="6:6" x14ac:dyDescent="0.25">
      <c r="F23277"/>
    </row>
    <row r="23278" spans="6:6" x14ac:dyDescent="0.25">
      <c r="F23278"/>
    </row>
    <row r="23279" spans="6:6" x14ac:dyDescent="0.25">
      <c r="F23279"/>
    </row>
    <row r="23280" spans="6:6" x14ac:dyDescent="0.25">
      <c r="F23280"/>
    </row>
    <row r="23281" spans="6:6" x14ac:dyDescent="0.25">
      <c r="F23281"/>
    </row>
    <row r="23282" spans="6:6" x14ac:dyDescent="0.25">
      <c r="F23282"/>
    </row>
    <row r="23283" spans="6:6" x14ac:dyDescent="0.25">
      <c r="F23283"/>
    </row>
    <row r="23284" spans="6:6" x14ac:dyDescent="0.25">
      <c r="F23284"/>
    </row>
    <row r="23285" spans="6:6" x14ac:dyDescent="0.25">
      <c r="F23285"/>
    </row>
    <row r="23286" spans="6:6" x14ac:dyDescent="0.25">
      <c r="F23286"/>
    </row>
    <row r="23287" spans="6:6" x14ac:dyDescent="0.25">
      <c r="F23287"/>
    </row>
    <row r="23288" spans="6:6" x14ac:dyDescent="0.25">
      <c r="F23288"/>
    </row>
    <row r="23289" spans="6:6" x14ac:dyDescent="0.25">
      <c r="F23289"/>
    </row>
    <row r="23290" spans="6:6" x14ac:dyDescent="0.25">
      <c r="F23290"/>
    </row>
    <row r="23291" spans="6:6" x14ac:dyDescent="0.25">
      <c r="F23291"/>
    </row>
    <row r="23292" spans="6:6" x14ac:dyDescent="0.25">
      <c r="F23292"/>
    </row>
    <row r="23293" spans="6:6" x14ac:dyDescent="0.25">
      <c r="F23293"/>
    </row>
    <row r="23294" spans="6:6" x14ac:dyDescent="0.25">
      <c r="F23294"/>
    </row>
    <row r="23295" spans="6:6" x14ac:dyDescent="0.25">
      <c r="F23295"/>
    </row>
    <row r="23296" spans="6:6" x14ac:dyDescent="0.25">
      <c r="F23296"/>
    </row>
    <row r="23297" spans="6:6" x14ac:dyDescent="0.25">
      <c r="F23297"/>
    </row>
    <row r="23298" spans="6:6" x14ac:dyDescent="0.25">
      <c r="F23298"/>
    </row>
    <row r="23299" spans="6:6" x14ac:dyDescent="0.25">
      <c r="F23299"/>
    </row>
    <row r="23300" spans="6:6" x14ac:dyDescent="0.25">
      <c r="F23300"/>
    </row>
    <row r="23301" spans="6:6" x14ac:dyDescent="0.25">
      <c r="F23301"/>
    </row>
    <row r="23302" spans="6:6" x14ac:dyDescent="0.25">
      <c r="F23302"/>
    </row>
    <row r="23303" spans="6:6" x14ac:dyDescent="0.25">
      <c r="F23303"/>
    </row>
    <row r="23304" spans="6:6" x14ac:dyDescent="0.25">
      <c r="F23304"/>
    </row>
    <row r="23305" spans="6:6" x14ac:dyDescent="0.25">
      <c r="F23305"/>
    </row>
    <row r="23306" spans="6:6" x14ac:dyDescent="0.25">
      <c r="F23306"/>
    </row>
    <row r="23307" spans="6:6" x14ac:dyDescent="0.25">
      <c r="F23307"/>
    </row>
    <row r="23308" spans="6:6" x14ac:dyDescent="0.25">
      <c r="F23308"/>
    </row>
    <row r="23309" spans="6:6" x14ac:dyDescent="0.25">
      <c r="F23309"/>
    </row>
    <row r="23310" spans="6:6" x14ac:dyDescent="0.25">
      <c r="F23310"/>
    </row>
    <row r="23311" spans="6:6" x14ac:dyDescent="0.25">
      <c r="F23311"/>
    </row>
    <row r="23312" spans="6:6" x14ac:dyDescent="0.25">
      <c r="F23312"/>
    </row>
    <row r="23313" spans="6:6" x14ac:dyDescent="0.25">
      <c r="F23313"/>
    </row>
    <row r="23314" spans="6:6" x14ac:dyDescent="0.25">
      <c r="F23314"/>
    </row>
    <row r="23315" spans="6:6" x14ac:dyDescent="0.25">
      <c r="F23315"/>
    </row>
    <row r="23316" spans="6:6" x14ac:dyDescent="0.25">
      <c r="F23316"/>
    </row>
    <row r="23317" spans="6:6" x14ac:dyDescent="0.25">
      <c r="F23317"/>
    </row>
    <row r="23318" spans="6:6" x14ac:dyDescent="0.25">
      <c r="F23318"/>
    </row>
    <row r="23319" spans="6:6" x14ac:dyDescent="0.25">
      <c r="F23319"/>
    </row>
    <row r="23320" spans="6:6" x14ac:dyDescent="0.25">
      <c r="F23320"/>
    </row>
    <row r="23321" spans="6:6" x14ac:dyDescent="0.25">
      <c r="F23321"/>
    </row>
    <row r="23322" spans="6:6" x14ac:dyDescent="0.25">
      <c r="F23322"/>
    </row>
    <row r="23323" spans="6:6" x14ac:dyDescent="0.25">
      <c r="F23323"/>
    </row>
    <row r="23324" spans="6:6" x14ac:dyDescent="0.25">
      <c r="F23324"/>
    </row>
    <row r="23325" spans="6:6" x14ac:dyDescent="0.25">
      <c r="F23325"/>
    </row>
    <row r="23326" spans="6:6" x14ac:dyDescent="0.25">
      <c r="F23326"/>
    </row>
    <row r="23327" spans="6:6" x14ac:dyDescent="0.25">
      <c r="F23327"/>
    </row>
    <row r="23328" spans="6:6" x14ac:dyDescent="0.25">
      <c r="F23328"/>
    </row>
    <row r="23329" spans="6:6" x14ac:dyDescent="0.25">
      <c r="F23329"/>
    </row>
    <row r="23330" spans="6:6" x14ac:dyDescent="0.25">
      <c r="F23330"/>
    </row>
    <row r="23331" spans="6:6" x14ac:dyDescent="0.25">
      <c r="F23331"/>
    </row>
    <row r="23332" spans="6:6" x14ac:dyDescent="0.25">
      <c r="F23332"/>
    </row>
    <row r="23333" spans="6:6" x14ac:dyDescent="0.25">
      <c r="F23333"/>
    </row>
    <row r="23334" spans="6:6" x14ac:dyDescent="0.25">
      <c r="F23334"/>
    </row>
    <row r="23335" spans="6:6" x14ac:dyDescent="0.25">
      <c r="F23335"/>
    </row>
    <row r="23336" spans="6:6" x14ac:dyDescent="0.25">
      <c r="F23336"/>
    </row>
    <row r="23337" spans="6:6" x14ac:dyDescent="0.25">
      <c r="F23337"/>
    </row>
    <row r="23338" spans="6:6" x14ac:dyDescent="0.25">
      <c r="F23338"/>
    </row>
    <row r="23339" spans="6:6" x14ac:dyDescent="0.25">
      <c r="F23339"/>
    </row>
    <row r="23340" spans="6:6" x14ac:dyDescent="0.25">
      <c r="F23340"/>
    </row>
    <row r="23341" spans="6:6" x14ac:dyDescent="0.25">
      <c r="F23341"/>
    </row>
    <row r="23342" spans="6:6" x14ac:dyDescent="0.25">
      <c r="F23342"/>
    </row>
    <row r="23343" spans="6:6" x14ac:dyDescent="0.25">
      <c r="F23343"/>
    </row>
    <row r="23344" spans="6:6" x14ac:dyDescent="0.25">
      <c r="F23344"/>
    </row>
    <row r="23345" spans="6:6" x14ac:dyDescent="0.25">
      <c r="F23345"/>
    </row>
    <row r="23346" spans="6:6" x14ac:dyDescent="0.25">
      <c r="F23346"/>
    </row>
    <row r="23347" spans="6:6" x14ac:dyDescent="0.25">
      <c r="F23347"/>
    </row>
    <row r="23348" spans="6:6" x14ac:dyDescent="0.25">
      <c r="F23348"/>
    </row>
    <row r="23349" spans="6:6" x14ac:dyDescent="0.25">
      <c r="F23349"/>
    </row>
    <row r="23350" spans="6:6" x14ac:dyDescent="0.25">
      <c r="F23350"/>
    </row>
    <row r="23351" spans="6:6" x14ac:dyDescent="0.25">
      <c r="F23351"/>
    </row>
    <row r="23352" spans="6:6" x14ac:dyDescent="0.25">
      <c r="F23352"/>
    </row>
    <row r="23353" spans="6:6" x14ac:dyDescent="0.25">
      <c r="F23353"/>
    </row>
    <row r="23354" spans="6:6" x14ac:dyDescent="0.25">
      <c r="F23354"/>
    </row>
    <row r="23355" spans="6:6" x14ac:dyDescent="0.25">
      <c r="F23355"/>
    </row>
    <row r="23356" spans="6:6" x14ac:dyDescent="0.25">
      <c r="F23356"/>
    </row>
    <row r="23357" spans="6:6" x14ac:dyDescent="0.25">
      <c r="F23357"/>
    </row>
    <row r="23358" spans="6:6" x14ac:dyDescent="0.25">
      <c r="F23358"/>
    </row>
    <row r="23359" spans="6:6" x14ac:dyDescent="0.25">
      <c r="F23359"/>
    </row>
    <row r="23360" spans="6:6" x14ac:dyDescent="0.25">
      <c r="F23360"/>
    </row>
    <row r="23361" spans="6:6" x14ac:dyDescent="0.25">
      <c r="F23361"/>
    </row>
    <row r="23362" spans="6:6" x14ac:dyDescent="0.25">
      <c r="F23362"/>
    </row>
    <row r="23363" spans="6:6" x14ac:dyDescent="0.25">
      <c r="F23363"/>
    </row>
    <row r="23364" spans="6:6" x14ac:dyDescent="0.25">
      <c r="F23364"/>
    </row>
    <row r="23365" spans="6:6" x14ac:dyDescent="0.25">
      <c r="F23365"/>
    </row>
    <row r="23366" spans="6:6" x14ac:dyDescent="0.25">
      <c r="F23366"/>
    </row>
    <row r="23367" spans="6:6" x14ac:dyDescent="0.25">
      <c r="F23367"/>
    </row>
    <row r="23368" spans="6:6" x14ac:dyDescent="0.25">
      <c r="F23368"/>
    </row>
    <row r="23369" spans="6:6" x14ac:dyDescent="0.25">
      <c r="F23369"/>
    </row>
    <row r="23370" spans="6:6" x14ac:dyDescent="0.25">
      <c r="F23370"/>
    </row>
    <row r="23371" spans="6:6" x14ac:dyDescent="0.25">
      <c r="F23371"/>
    </row>
    <row r="23372" spans="6:6" x14ac:dyDescent="0.25">
      <c r="F23372"/>
    </row>
    <row r="23373" spans="6:6" x14ac:dyDescent="0.25">
      <c r="F23373"/>
    </row>
    <row r="23374" spans="6:6" x14ac:dyDescent="0.25">
      <c r="F23374"/>
    </row>
    <row r="23375" spans="6:6" x14ac:dyDescent="0.25">
      <c r="F23375"/>
    </row>
    <row r="23376" spans="6:6" x14ac:dyDescent="0.25">
      <c r="F23376"/>
    </row>
    <row r="23377" spans="6:6" x14ac:dyDescent="0.25">
      <c r="F23377"/>
    </row>
    <row r="23378" spans="6:6" x14ac:dyDescent="0.25">
      <c r="F23378"/>
    </row>
    <row r="23379" spans="6:6" x14ac:dyDescent="0.25">
      <c r="F23379"/>
    </row>
    <row r="23380" spans="6:6" x14ac:dyDescent="0.25">
      <c r="F23380"/>
    </row>
    <row r="23381" spans="6:6" x14ac:dyDescent="0.25">
      <c r="F23381"/>
    </row>
    <row r="23382" spans="6:6" x14ac:dyDescent="0.25">
      <c r="F23382"/>
    </row>
    <row r="23383" spans="6:6" x14ac:dyDescent="0.25">
      <c r="F23383"/>
    </row>
    <row r="23384" spans="6:6" x14ac:dyDescent="0.25">
      <c r="F23384"/>
    </row>
    <row r="23385" spans="6:6" x14ac:dyDescent="0.25">
      <c r="F23385"/>
    </row>
    <row r="23386" spans="6:6" x14ac:dyDescent="0.25">
      <c r="F23386"/>
    </row>
    <row r="23387" spans="6:6" x14ac:dyDescent="0.25">
      <c r="F23387"/>
    </row>
    <row r="23388" spans="6:6" x14ac:dyDescent="0.25">
      <c r="F23388"/>
    </row>
    <row r="23389" spans="6:6" x14ac:dyDescent="0.25">
      <c r="F23389"/>
    </row>
    <row r="23390" spans="6:6" x14ac:dyDescent="0.25">
      <c r="F23390"/>
    </row>
    <row r="23391" spans="6:6" x14ac:dyDescent="0.25">
      <c r="F23391"/>
    </row>
    <row r="23392" spans="6:6" x14ac:dyDescent="0.25">
      <c r="F23392"/>
    </row>
    <row r="23393" spans="6:6" x14ac:dyDescent="0.25">
      <c r="F23393"/>
    </row>
    <row r="23394" spans="6:6" x14ac:dyDescent="0.25">
      <c r="F23394"/>
    </row>
    <row r="23395" spans="6:6" x14ac:dyDescent="0.25">
      <c r="F23395"/>
    </row>
    <row r="23396" spans="6:6" x14ac:dyDescent="0.25">
      <c r="F23396"/>
    </row>
    <row r="23397" spans="6:6" x14ac:dyDescent="0.25">
      <c r="F23397"/>
    </row>
    <row r="23398" spans="6:6" x14ac:dyDescent="0.25">
      <c r="F23398"/>
    </row>
    <row r="23399" spans="6:6" x14ac:dyDescent="0.25">
      <c r="F23399"/>
    </row>
    <row r="23400" spans="6:6" x14ac:dyDescent="0.25">
      <c r="F23400"/>
    </row>
    <row r="23401" spans="6:6" x14ac:dyDescent="0.25">
      <c r="F23401"/>
    </row>
    <row r="23402" spans="6:6" x14ac:dyDescent="0.25">
      <c r="F23402"/>
    </row>
    <row r="23403" spans="6:6" x14ac:dyDescent="0.25">
      <c r="F23403"/>
    </row>
    <row r="23404" spans="6:6" x14ac:dyDescent="0.25">
      <c r="F23404"/>
    </row>
    <row r="23405" spans="6:6" x14ac:dyDescent="0.25">
      <c r="F23405"/>
    </row>
    <row r="23406" spans="6:6" x14ac:dyDescent="0.25">
      <c r="F23406"/>
    </row>
    <row r="23407" spans="6:6" x14ac:dyDescent="0.25">
      <c r="F23407"/>
    </row>
    <row r="23408" spans="6:6" x14ac:dyDescent="0.25">
      <c r="F23408"/>
    </row>
    <row r="23409" spans="6:6" x14ac:dyDescent="0.25">
      <c r="F23409"/>
    </row>
    <row r="23410" spans="6:6" x14ac:dyDescent="0.25">
      <c r="F23410"/>
    </row>
    <row r="23411" spans="6:6" x14ac:dyDescent="0.25">
      <c r="F23411"/>
    </row>
    <row r="23412" spans="6:6" x14ac:dyDescent="0.25">
      <c r="F23412"/>
    </row>
    <row r="23413" spans="6:6" x14ac:dyDescent="0.25">
      <c r="F23413"/>
    </row>
    <row r="23414" spans="6:6" x14ac:dyDescent="0.25">
      <c r="F23414"/>
    </row>
    <row r="23415" spans="6:6" x14ac:dyDescent="0.25">
      <c r="F23415"/>
    </row>
    <row r="23416" spans="6:6" x14ac:dyDescent="0.25">
      <c r="F23416"/>
    </row>
    <row r="23417" spans="6:6" x14ac:dyDescent="0.25">
      <c r="F23417"/>
    </row>
    <row r="23418" spans="6:6" x14ac:dyDescent="0.25">
      <c r="F23418"/>
    </row>
    <row r="23419" spans="6:6" x14ac:dyDescent="0.25">
      <c r="F23419"/>
    </row>
    <row r="23420" spans="6:6" x14ac:dyDescent="0.25">
      <c r="F23420"/>
    </row>
    <row r="23421" spans="6:6" x14ac:dyDescent="0.25">
      <c r="F23421"/>
    </row>
    <row r="23422" spans="6:6" x14ac:dyDescent="0.25">
      <c r="F23422"/>
    </row>
    <row r="23423" spans="6:6" x14ac:dyDescent="0.25">
      <c r="F23423"/>
    </row>
    <row r="23424" spans="6:6" x14ac:dyDescent="0.25">
      <c r="F23424"/>
    </row>
    <row r="23425" spans="6:6" x14ac:dyDescent="0.25">
      <c r="F23425"/>
    </row>
    <row r="23426" spans="6:6" x14ac:dyDescent="0.25">
      <c r="F23426"/>
    </row>
    <row r="23427" spans="6:6" x14ac:dyDescent="0.25">
      <c r="F23427"/>
    </row>
    <row r="23428" spans="6:6" x14ac:dyDescent="0.25">
      <c r="F23428"/>
    </row>
    <row r="23429" spans="6:6" x14ac:dyDescent="0.25">
      <c r="F23429"/>
    </row>
    <row r="23430" spans="6:6" x14ac:dyDescent="0.25">
      <c r="F23430"/>
    </row>
    <row r="23431" spans="6:6" x14ac:dyDescent="0.25">
      <c r="F23431"/>
    </row>
    <row r="23432" spans="6:6" x14ac:dyDescent="0.25">
      <c r="F23432"/>
    </row>
    <row r="23433" spans="6:6" x14ac:dyDescent="0.25">
      <c r="F23433"/>
    </row>
    <row r="23434" spans="6:6" x14ac:dyDescent="0.25">
      <c r="F23434"/>
    </row>
    <row r="23435" spans="6:6" x14ac:dyDescent="0.25">
      <c r="F23435"/>
    </row>
    <row r="23436" spans="6:6" x14ac:dyDescent="0.25">
      <c r="F23436"/>
    </row>
    <row r="23437" spans="6:6" x14ac:dyDescent="0.25">
      <c r="F23437"/>
    </row>
    <row r="23438" spans="6:6" x14ac:dyDescent="0.25">
      <c r="F23438"/>
    </row>
    <row r="23439" spans="6:6" x14ac:dyDescent="0.25">
      <c r="F23439"/>
    </row>
    <row r="23440" spans="6:6" x14ac:dyDescent="0.25">
      <c r="F23440"/>
    </row>
    <row r="23441" spans="6:6" x14ac:dyDescent="0.25">
      <c r="F23441"/>
    </row>
    <row r="23442" spans="6:6" x14ac:dyDescent="0.25">
      <c r="F23442"/>
    </row>
    <row r="23443" spans="6:6" x14ac:dyDescent="0.25">
      <c r="F23443"/>
    </row>
    <row r="23444" spans="6:6" x14ac:dyDescent="0.25">
      <c r="F23444"/>
    </row>
    <row r="23445" spans="6:6" x14ac:dyDescent="0.25">
      <c r="F23445"/>
    </row>
    <row r="23446" spans="6:6" x14ac:dyDescent="0.25">
      <c r="F23446"/>
    </row>
    <row r="23447" spans="6:6" x14ac:dyDescent="0.25">
      <c r="F23447"/>
    </row>
    <row r="23448" spans="6:6" x14ac:dyDescent="0.25">
      <c r="F23448"/>
    </row>
    <row r="23449" spans="6:6" x14ac:dyDescent="0.25">
      <c r="F23449"/>
    </row>
    <row r="23450" spans="6:6" x14ac:dyDescent="0.25">
      <c r="F23450"/>
    </row>
    <row r="23451" spans="6:6" x14ac:dyDescent="0.25">
      <c r="F23451"/>
    </row>
    <row r="23452" spans="6:6" x14ac:dyDescent="0.25">
      <c r="F23452"/>
    </row>
    <row r="23453" spans="6:6" x14ac:dyDescent="0.25">
      <c r="F23453"/>
    </row>
    <row r="23454" spans="6:6" x14ac:dyDescent="0.25">
      <c r="F23454"/>
    </row>
    <row r="23455" spans="6:6" x14ac:dyDescent="0.25">
      <c r="F23455"/>
    </row>
    <row r="23456" spans="6:6" x14ac:dyDescent="0.25">
      <c r="F23456"/>
    </row>
    <row r="23457" spans="6:6" x14ac:dyDescent="0.25">
      <c r="F23457"/>
    </row>
    <row r="23458" spans="6:6" x14ac:dyDescent="0.25">
      <c r="F23458"/>
    </row>
    <row r="23459" spans="6:6" x14ac:dyDescent="0.25">
      <c r="F23459"/>
    </row>
    <row r="23460" spans="6:6" x14ac:dyDescent="0.25">
      <c r="F23460"/>
    </row>
    <row r="23461" spans="6:6" x14ac:dyDescent="0.25">
      <c r="F23461"/>
    </row>
    <row r="23462" spans="6:6" x14ac:dyDescent="0.25">
      <c r="F23462"/>
    </row>
    <row r="23463" spans="6:6" x14ac:dyDescent="0.25">
      <c r="F23463"/>
    </row>
    <row r="23464" spans="6:6" x14ac:dyDescent="0.25">
      <c r="F23464"/>
    </row>
    <row r="23465" spans="6:6" x14ac:dyDescent="0.25">
      <c r="F23465"/>
    </row>
    <row r="23466" spans="6:6" x14ac:dyDescent="0.25">
      <c r="F23466"/>
    </row>
    <row r="23467" spans="6:6" x14ac:dyDescent="0.25">
      <c r="F23467"/>
    </row>
    <row r="23468" spans="6:6" x14ac:dyDescent="0.25">
      <c r="F23468"/>
    </row>
    <row r="23469" spans="6:6" x14ac:dyDescent="0.25">
      <c r="F23469"/>
    </row>
    <row r="23470" spans="6:6" x14ac:dyDescent="0.25">
      <c r="F23470"/>
    </row>
    <row r="23471" spans="6:6" x14ac:dyDescent="0.25">
      <c r="F23471"/>
    </row>
    <row r="23472" spans="6:6" x14ac:dyDescent="0.25">
      <c r="F23472"/>
    </row>
    <row r="23473" spans="6:6" x14ac:dyDescent="0.25">
      <c r="F23473"/>
    </row>
    <row r="23474" spans="6:6" x14ac:dyDescent="0.25">
      <c r="F23474"/>
    </row>
    <row r="23475" spans="6:6" x14ac:dyDescent="0.25">
      <c r="F23475"/>
    </row>
    <row r="23476" spans="6:6" x14ac:dyDescent="0.25">
      <c r="F23476"/>
    </row>
    <row r="23477" spans="6:6" x14ac:dyDescent="0.25">
      <c r="F23477"/>
    </row>
    <row r="23478" spans="6:6" x14ac:dyDescent="0.25">
      <c r="F23478"/>
    </row>
    <row r="23479" spans="6:6" x14ac:dyDescent="0.25">
      <c r="F23479"/>
    </row>
    <row r="23480" spans="6:6" x14ac:dyDescent="0.25">
      <c r="F23480"/>
    </row>
    <row r="23481" spans="6:6" x14ac:dyDescent="0.25">
      <c r="F23481"/>
    </row>
    <row r="23482" spans="6:6" x14ac:dyDescent="0.25">
      <c r="F23482"/>
    </row>
    <row r="23483" spans="6:6" x14ac:dyDescent="0.25">
      <c r="F23483"/>
    </row>
    <row r="23484" spans="6:6" x14ac:dyDescent="0.25">
      <c r="F23484"/>
    </row>
    <row r="23485" spans="6:6" x14ac:dyDescent="0.25">
      <c r="F23485"/>
    </row>
    <row r="23486" spans="6:6" x14ac:dyDescent="0.25">
      <c r="F23486"/>
    </row>
    <row r="23487" spans="6:6" x14ac:dyDescent="0.25">
      <c r="F23487"/>
    </row>
    <row r="23488" spans="6:6" x14ac:dyDescent="0.25">
      <c r="F23488"/>
    </row>
    <row r="23489" spans="6:6" x14ac:dyDescent="0.25">
      <c r="F23489"/>
    </row>
    <row r="23490" spans="6:6" x14ac:dyDescent="0.25">
      <c r="F23490"/>
    </row>
    <row r="23491" spans="6:6" x14ac:dyDescent="0.25">
      <c r="F23491"/>
    </row>
    <row r="23492" spans="6:6" x14ac:dyDescent="0.25">
      <c r="F23492"/>
    </row>
    <row r="23493" spans="6:6" x14ac:dyDescent="0.25">
      <c r="F23493"/>
    </row>
    <row r="23494" spans="6:6" x14ac:dyDescent="0.25">
      <c r="F23494"/>
    </row>
    <row r="23495" spans="6:6" x14ac:dyDescent="0.25">
      <c r="F23495"/>
    </row>
    <row r="23496" spans="6:6" x14ac:dyDescent="0.25">
      <c r="F23496"/>
    </row>
    <row r="23497" spans="6:6" x14ac:dyDescent="0.25">
      <c r="F23497"/>
    </row>
    <row r="23498" spans="6:6" x14ac:dyDescent="0.25">
      <c r="F23498"/>
    </row>
    <row r="23499" spans="6:6" x14ac:dyDescent="0.25">
      <c r="F23499"/>
    </row>
    <row r="23500" spans="6:6" x14ac:dyDescent="0.25">
      <c r="F23500"/>
    </row>
    <row r="23501" spans="6:6" x14ac:dyDescent="0.25">
      <c r="F23501"/>
    </row>
    <row r="23502" spans="6:6" x14ac:dyDescent="0.25">
      <c r="F23502"/>
    </row>
    <row r="23503" spans="6:6" x14ac:dyDescent="0.25">
      <c r="F23503"/>
    </row>
    <row r="23504" spans="6:6" x14ac:dyDescent="0.25">
      <c r="F23504"/>
    </row>
    <row r="23505" spans="6:6" x14ac:dyDescent="0.25">
      <c r="F23505"/>
    </row>
    <row r="23506" spans="6:6" x14ac:dyDescent="0.25">
      <c r="F23506"/>
    </row>
    <row r="23507" spans="6:6" x14ac:dyDescent="0.25">
      <c r="F23507"/>
    </row>
    <row r="23508" spans="6:6" x14ac:dyDescent="0.25">
      <c r="F23508"/>
    </row>
    <row r="23509" spans="6:6" x14ac:dyDescent="0.25">
      <c r="F23509"/>
    </row>
    <row r="23510" spans="6:6" x14ac:dyDescent="0.25">
      <c r="F23510"/>
    </row>
    <row r="23511" spans="6:6" x14ac:dyDescent="0.25">
      <c r="F23511"/>
    </row>
    <row r="23512" spans="6:6" x14ac:dyDescent="0.25">
      <c r="F23512"/>
    </row>
    <row r="23513" spans="6:6" x14ac:dyDescent="0.25">
      <c r="F23513"/>
    </row>
    <row r="23514" spans="6:6" x14ac:dyDescent="0.25">
      <c r="F23514"/>
    </row>
    <row r="23515" spans="6:6" x14ac:dyDescent="0.25">
      <c r="F23515"/>
    </row>
    <row r="23516" spans="6:6" x14ac:dyDescent="0.25">
      <c r="F23516"/>
    </row>
    <row r="23517" spans="6:6" x14ac:dyDescent="0.25">
      <c r="F23517"/>
    </row>
    <row r="23518" spans="6:6" x14ac:dyDescent="0.25">
      <c r="F23518"/>
    </row>
    <row r="23519" spans="6:6" x14ac:dyDescent="0.25">
      <c r="F23519"/>
    </row>
    <row r="23520" spans="6:6" x14ac:dyDescent="0.25">
      <c r="F23520"/>
    </row>
    <row r="23521" spans="6:6" x14ac:dyDescent="0.25">
      <c r="F23521"/>
    </row>
    <row r="23522" spans="6:6" x14ac:dyDescent="0.25">
      <c r="F23522"/>
    </row>
    <row r="23523" spans="6:6" x14ac:dyDescent="0.25">
      <c r="F23523"/>
    </row>
    <row r="23524" spans="6:6" x14ac:dyDescent="0.25">
      <c r="F23524"/>
    </row>
    <row r="23525" spans="6:6" x14ac:dyDescent="0.25">
      <c r="F23525"/>
    </row>
    <row r="23526" spans="6:6" x14ac:dyDescent="0.25">
      <c r="F23526"/>
    </row>
    <row r="23527" spans="6:6" x14ac:dyDescent="0.25">
      <c r="F23527"/>
    </row>
    <row r="23528" spans="6:6" x14ac:dyDescent="0.25">
      <c r="F23528"/>
    </row>
    <row r="23529" spans="6:6" x14ac:dyDescent="0.25">
      <c r="F23529"/>
    </row>
    <row r="23530" spans="6:6" x14ac:dyDescent="0.25">
      <c r="F23530"/>
    </row>
    <row r="23531" spans="6:6" x14ac:dyDescent="0.25">
      <c r="F23531"/>
    </row>
    <row r="23532" spans="6:6" x14ac:dyDescent="0.25">
      <c r="F23532"/>
    </row>
    <row r="23533" spans="6:6" x14ac:dyDescent="0.25">
      <c r="F23533"/>
    </row>
    <row r="23534" spans="6:6" x14ac:dyDescent="0.25">
      <c r="F23534"/>
    </row>
    <row r="23535" spans="6:6" x14ac:dyDescent="0.25">
      <c r="F23535"/>
    </row>
    <row r="23536" spans="6:6" x14ac:dyDescent="0.25">
      <c r="F23536"/>
    </row>
    <row r="23537" spans="6:6" x14ac:dyDescent="0.25">
      <c r="F23537"/>
    </row>
    <row r="23538" spans="6:6" x14ac:dyDescent="0.25">
      <c r="F23538"/>
    </row>
    <row r="23539" spans="6:6" x14ac:dyDescent="0.25">
      <c r="F23539"/>
    </row>
    <row r="23540" spans="6:6" x14ac:dyDescent="0.25">
      <c r="F23540"/>
    </row>
    <row r="23541" spans="6:6" x14ac:dyDescent="0.25">
      <c r="F23541"/>
    </row>
    <row r="23542" spans="6:6" x14ac:dyDescent="0.25">
      <c r="F23542"/>
    </row>
    <row r="23543" spans="6:6" x14ac:dyDescent="0.25">
      <c r="F23543"/>
    </row>
    <row r="23544" spans="6:6" x14ac:dyDescent="0.25">
      <c r="F23544"/>
    </row>
    <row r="23545" spans="6:6" x14ac:dyDescent="0.25">
      <c r="F23545"/>
    </row>
    <row r="23546" spans="6:6" x14ac:dyDescent="0.25">
      <c r="F23546"/>
    </row>
    <row r="23547" spans="6:6" x14ac:dyDescent="0.25">
      <c r="F23547"/>
    </row>
    <row r="23548" spans="6:6" x14ac:dyDescent="0.25">
      <c r="F23548"/>
    </row>
    <row r="23549" spans="6:6" x14ac:dyDescent="0.25">
      <c r="F23549"/>
    </row>
    <row r="23550" spans="6:6" x14ac:dyDescent="0.25">
      <c r="F23550"/>
    </row>
    <row r="23551" spans="6:6" x14ac:dyDescent="0.25">
      <c r="F23551"/>
    </row>
    <row r="23552" spans="6:6" x14ac:dyDescent="0.25">
      <c r="F23552"/>
    </row>
    <row r="23553" spans="6:6" x14ac:dyDescent="0.25">
      <c r="F23553"/>
    </row>
    <row r="23554" spans="6:6" x14ac:dyDescent="0.25">
      <c r="F23554"/>
    </row>
    <row r="23555" spans="6:6" x14ac:dyDescent="0.25">
      <c r="F23555"/>
    </row>
    <row r="23556" spans="6:6" x14ac:dyDescent="0.25">
      <c r="F23556"/>
    </row>
    <row r="23557" spans="6:6" x14ac:dyDescent="0.25">
      <c r="F23557"/>
    </row>
    <row r="23558" spans="6:6" x14ac:dyDescent="0.25">
      <c r="F23558"/>
    </row>
    <row r="23559" spans="6:6" x14ac:dyDescent="0.25">
      <c r="F23559"/>
    </row>
    <row r="23560" spans="6:6" x14ac:dyDescent="0.25">
      <c r="F23560"/>
    </row>
    <row r="23561" spans="6:6" x14ac:dyDescent="0.25">
      <c r="F23561"/>
    </row>
    <row r="23562" spans="6:6" x14ac:dyDescent="0.25">
      <c r="F23562"/>
    </row>
    <row r="23563" spans="6:6" x14ac:dyDescent="0.25">
      <c r="F23563"/>
    </row>
    <row r="23564" spans="6:6" x14ac:dyDescent="0.25">
      <c r="F23564"/>
    </row>
    <row r="23565" spans="6:6" x14ac:dyDescent="0.25">
      <c r="F23565"/>
    </row>
    <row r="23566" spans="6:6" x14ac:dyDescent="0.25">
      <c r="F23566"/>
    </row>
    <row r="23567" spans="6:6" x14ac:dyDescent="0.25">
      <c r="F23567"/>
    </row>
    <row r="23568" spans="6:6" x14ac:dyDescent="0.25">
      <c r="F23568"/>
    </row>
    <row r="23569" spans="6:6" x14ac:dyDescent="0.25">
      <c r="F23569"/>
    </row>
    <row r="23570" spans="6:6" x14ac:dyDescent="0.25">
      <c r="F23570"/>
    </row>
    <row r="23571" spans="6:6" x14ac:dyDescent="0.25">
      <c r="F23571"/>
    </row>
    <row r="23572" spans="6:6" x14ac:dyDescent="0.25">
      <c r="F23572"/>
    </row>
    <row r="23573" spans="6:6" x14ac:dyDescent="0.25">
      <c r="F23573"/>
    </row>
    <row r="23574" spans="6:6" x14ac:dyDescent="0.25">
      <c r="F23574"/>
    </row>
    <row r="23575" spans="6:6" x14ac:dyDescent="0.25">
      <c r="F23575"/>
    </row>
    <row r="23576" spans="6:6" x14ac:dyDescent="0.25">
      <c r="F23576"/>
    </row>
    <row r="23577" spans="6:6" x14ac:dyDescent="0.25">
      <c r="F23577"/>
    </row>
    <row r="23578" spans="6:6" x14ac:dyDescent="0.25">
      <c r="F23578"/>
    </row>
    <row r="23579" spans="6:6" x14ac:dyDescent="0.25">
      <c r="F23579"/>
    </row>
    <row r="23580" spans="6:6" x14ac:dyDescent="0.25">
      <c r="F23580"/>
    </row>
    <row r="23581" spans="6:6" x14ac:dyDescent="0.25">
      <c r="F23581"/>
    </row>
    <row r="23582" spans="6:6" x14ac:dyDescent="0.25">
      <c r="F23582"/>
    </row>
    <row r="23583" spans="6:6" x14ac:dyDescent="0.25">
      <c r="F23583"/>
    </row>
    <row r="23584" spans="6:6" x14ac:dyDescent="0.25">
      <c r="F23584"/>
    </row>
    <row r="23585" spans="6:6" x14ac:dyDescent="0.25">
      <c r="F23585"/>
    </row>
    <row r="23586" spans="6:6" x14ac:dyDescent="0.25">
      <c r="F23586"/>
    </row>
    <row r="23587" spans="6:6" x14ac:dyDescent="0.25">
      <c r="F23587"/>
    </row>
    <row r="23588" spans="6:6" x14ac:dyDescent="0.25">
      <c r="F23588"/>
    </row>
    <row r="23589" spans="6:6" x14ac:dyDescent="0.25">
      <c r="F23589"/>
    </row>
    <row r="23590" spans="6:6" x14ac:dyDescent="0.25">
      <c r="F23590"/>
    </row>
    <row r="23591" spans="6:6" x14ac:dyDescent="0.25">
      <c r="F23591"/>
    </row>
    <row r="23592" spans="6:6" x14ac:dyDescent="0.25">
      <c r="F23592"/>
    </row>
    <row r="23593" spans="6:6" x14ac:dyDescent="0.25">
      <c r="F23593"/>
    </row>
    <row r="23594" spans="6:6" x14ac:dyDescent="0.25">
      <c r="F23594"/>
    </row>
    <row r="23595" spans="6:6" x14ac:dyDescent="0.25">
      <c r="F23595"/>
    </row>
    <row r="23596" spans="6:6" x14ac:dyDescent="0.25">
      <c r="F23596"/>
    </row>
    <row r="23597" spans="6:6" x14ac:dyDescent="0.25">
      <c r="F23597"/>
    </row>
    <row r="23598" spans="6:6" x14ac:dyDescent="0.25">
      <c r="F23598"/>
    </row>
    <row r="23599" spans="6:6" x14ac:dyDescent="0.25">
      <c r="F23599"/>
    </row>
    <row r="23600" spans="6:6" x14ac:dyDescent="0.25">
      <c r="F23600"/>
    </row>
    <row r="23601" spans="6:6" x14ac:dyDescent="0.25">
      <c r="F23601"/>
    </row>
    <row r="23602" spans="6:6" x14ac:dyDescent="0.25">
      <c r="F23602"/>
    </row>
    <row r="23603" spans="6:6" x14ac:dyDescent="0.25">
      <c r="F23603"/>
    </row>
    <row r="23604" spans="6:6" x14ac:dyDescent="0.25">
      <c r="F23604"/>
    </row>
    <row r="23605" spans="6:6" x14ac:dyDescent="0.25">
      <c r="F23605"/>
    </row>
    <row r="23606" spans="6:6" x14ac:dyDescent="0.25">
      <c r="F23606"/>
    </row>
    <row r="23607" spans="6:6" x14ac:dyDescent="0.25">
      <c r="F23607"/>
    </row>
    <row r="23608" spans="6:6" x14ac:dyDescent="0.25">
      <c r="F23608"/>
    </row>
    <row r="23609" spans="6:6" x14ac:dyDescent="0.25">
      <c r="F23609"/>
    </row>
    <row r="23610" spans="6:6" x14ac:dyDescent="0.25">
      <c r="F23610"/>
    </row>
    <row r="23611" spans="6:6" x14ac:dyDescent="0.25">
      <c r="F23611"/>
    </row>
    <row r="23612" spans="6:6" x14ac:dyDescent="0.25">
      <c r="F23612"/>
    </row>
    <row r="23613" spans="6:6" x14ac:dyDescent="0.25">
      <c r="F23613"/>
    </row>
    <row r="23614" spans="6:6" x14ac:dyDescent="0.25">
      <c r="F23614"/>
    </row>
    <row r="23615" spans="6:6" x14ac:dyDescent="0.25">
      <c r="F23615"/>
    </row>
    <row r="23616" spans="6:6" x14ac:dyDescent="0.25">
      <c r="F23616"/>
    </row>
    <row r="23617" spans="6:6" x14ac:dyDescent="0.25">
      <c r="F23617"/>
    </row>
    <row r="23618" spans="6:6" x14ac:dyDescent="0.25">
      <c r="F23618"/>
    </row>
    <row r="23619" spans="6:6" x14ac:dyDescent="0.25">
      <c r="F23619"/>
    </row>
    <row r="23620" spans="6:6" x14ac:dyDescent="0.25">
      <c r="F23620"/>
    </row>
    <row r="23621" spans="6:6" x14ac:dyDescent="0.25">
      <c r="F23621"/>
    </row>
    <row r="23622" spans="6:6" x14ac:dyDescent="0.25">
      <c r="F23622"/>
    </row>
    <row r="23623" spans="6:6" x14ac:dyDescent="0.25">
      <c r="F23623"/>
    </row>
    <row r="23624" spans="6:6" x14ac:dyDescent="0.25">
      <c r="F23624"/>
    </row>
    <row r="23625" spans="6:6" x14ac:dyDescent="0.25">
      <c r="F23625"/>
    </row>
    <row r="23626" spans="6:6" x14ac:dyDescent="0.25">
      <c r="F23626"/>
    </row>
    <row r="23627" spans="6:6" x14ac:dyDescent="0.25">
      <c r="F23627"/>
    </row>
    <row r="23628" spans="6:6" x14ac:dyDescent="0.25">
      <c r="F23628"/>
    </row>
    <row r="23629" spans="6:6" x14ac:dyDescent="0.25">
      <c r="F23629"/>
    </row>
    <row r="23630" spans="6:6" x14ac:dyDescent="0.25">
      <c r="F23630"/>
    </row>
    <row r="23631" spans="6:6" x14ac:dyDescent="0.25">
      <c r="F23631"/>
    </row>
    <row r="23632" spans="6:6" x14ac:dyDescent="0.25">
      <c r="F23632"/>
    </row>
    <row r="23633" spans="6:6" x14ac:dyDescent="0.25">
      <c r="F23633"/>
    </row>
    <row r="23634" spans="6:6" x14ac:dyDescent="0.25">
      <c r="F23634"/>
    </row>
    <row r="23635" spans="6:6" x14ac:dyDescent="0.25">
      <c r="F23635"/>
    </row>
    <row r="23636" spans="6:6" x14ac:dyDescent="0.25">
      <c r="F23636"/>
    </row>
    <row r="23637" spans="6:6" x14ac:dyDescent="0.25">
      <c r="F23637"/>
    </row>
    <row r="23638" spans="6:6" x14ac:dyDescent="0.25">
      <c r="F23638"/>
    </row>
    <row r="23639" spans="6:6" x14ac:dyDescent="0.25">
      <c r="F23639"/>
    </row>
    <row r="23640" spans="6:6" x14ac:dyDescent="0.25">
      <c r="F23640"/>
    </row>
    <row r="23641" spans="6:6" x14ac:dyDescent="0.25">
      <c r="F23641"/>
    </row>
    <row r="23642" spans="6:6" x14ac:dyDescent="0.25">
      <c r="F23642"/>
    </row>
    <row r="23643" spans="6:6" x14ac:dyDescent="0.25">
      <c r="F23643"/>
    </row>
    <row r="23644" spans="6:6" x14ac:dyDescent="0.25">
      <c r="F23644"/>
    </row>
    <row r="23645" spans="6:6" x14ac:dyDescent="0.25">
      <c r="F23645"/>
    </row>
    <row r="23646" spans="6:6" x14ac:dyDescent="0.25">
      <c r="F23646"/>
    </row>
    <row r="23647" spans="6:6" x14ac:dyDescent="0.25">
      <c r="F23647"/>
    </row>
    <row r="23648" spans="6:6" x14ac:dyDescent="0.25">
      <c r="F23648"/>
    </row>
    <row r="23649" spans="6:6" x14ac:dyDescent="0.25">
      <c r="F23649"/>
    </row>
    <row r="23650" spans="6:6" x14ac:dyDescent="0.25">
      <c r="F23650"/>
    </row>
    <row r="23651" spans="6:6" x14ac:dyDescent="0.25">
      <c r="F23651"/>
    </row>
    <row r="23652" spans="6:6" x14ac:dyDescent="0.25">
      <c r="F23652"/>
    </row>
    <row r="23653" spans="6:6" x14ac:dyDescent="0.25">
      <c r="F23653"/>
    </row>
    <row r="23654" spans="6:6" x14ac:dyDescent="0.25">
      <c r="F23654"/>
    </row>
    <row r="23655" spans="6:6" x14ac:dyDescent="0.25">
      <c r="F23655"/>
    </row>
    <row r="23656" spans="6:6" x14ac:dyDescent="0.25">
      <c r="F23656"/>
    </row>
    <row r="23657" spans="6:6" x14ac:dyDescent="0.25">
      <c r="F23657"/>
    </row>
    <row r="23658" spans="6:6" x14ac:dyDescent="0.25">
      <c r="F23658"/>
    </row>
    <row r="23659" spans="6:6" x14ac:dyDescent="0.25">
      <c r="F23659"/>
    </row>
    <row r="23660" spans="6:6" x14ac:dyDescent="0.25">
      <c r="F23660"/>
    </row>
    <row r="23661" spans="6:6" x14ac:dyDescent="0.25">
      <c r="F23661"/>
    </row>
    <row r="23662" spans="6:6" x14ac:dyDescent="0.25">
      <c r="F23662"/>
    </row>
    <row r="23663" spans="6:6" x14ac:dyDescent="0.25">
      <c r="F23663"/>
    </row>
    <row r="23664" spans="6:6" x14ac:dyDescent="0.25">
      <c r="F23664"/>
    </row>
    <row r="23665" spans="6:6" x14ac:dyDescent="0.25">
      <c r="F23665"/>
    </row>
    <row r="23666" spans="6:6" x14ac:dyDescent="0.25">
      <c r="F23666"/>
    </row>
    <row r="23667" spans="6:6" x14ac:dyDescent="0.25">
      <c r="F23667"/>
    </row>
    <row r="23668" spans="6:6" x14ac:dyDescent="0.25">
      <c r="F23668"/>
    </row>
    <row r="23669" spans="6:6" x14ac:dyDescent="0.25">
      <c r="F23669"/>
    </row>
    <row r="23670" spans="6:6" x14ac:dyDescent="0.25">
      <c r="F23670"/>
    </row>
    <row r="23671" spans="6:6" x14ac:dyDescent="0.25">
      <c r="F23671"/>
    </row>
    <row r="23672" spans="6:6" x14ac:dyDescent="0.25">
      <c r="F23672"/>
    </row>
    <row r="23673" spans="6:6" x14ac:dyDescent="0.25">
      <c r="F23673"/>
    </row>
    <row r="23674" spans="6:6" x14ac:dyDescent="0.25">
      <c r="F23674"/>
    </row>
    <row r="23675" spans="6:6" x14ac:dyDescent="0.25">
      <c r="F23675"/>
    </row>
    <row r="23676" spans="6:6" x14ac:dyDescent="0.25">
      <c r="F23676"/>
    </row>
    <row r="23677" spans="6:6" x14ac:dyDescent="0.25">
      <c r="F23677"/>
    </row>
    <row r="23678" spans="6:6" x14ac:dyDescent="0.25">
      <c r="F23678"/>
    </row>
    <row r="23679" spans="6:6" x14ac:dyDescent="0.25">
      <c r="F23679"/>
    </row>
    <row r="23680" spans="6:6" x14ac:dyDescent="0.25">
      <c r="F23680"/>
    </row>
    <row r="23681" spans="6:6" x14ac:dyDescent="0.25">
      <c r="F23681"/>
    </row>
    <row r="23682" spans="6:6" x14ac:dyDescent="0.25">
      <c r="F23682"/>
    </row>
    <row r="23683" spans="6:6" x14ac:dyDescent="0.25">
      <c r="F23683"/>
    </row>
    <row r="23684" spans="6:6" x14ac:dyDescent="0.25">
      <c r="F23684"/>
    </row>
    <row r="23685" spans="6:6" x14ac:dyDescent="0.25">
      <c r="F23685"/>
    </row>
    <row r="23686" spans="6:6" x14ac:dyDescent="0.25">
      <c r="F23686"/>
    </row>
    <row r="23687" spans="6:6" x14ac:dyDescent="0.25">
      <c r="F23687"/>
    </row>
    <row r="23688" spans="6:6" x14ac:dyDescent="0.25">
      <c r="F23688"/>
    </row>
    <row r="23689" spans="6:6" x14ac:dyDescent="0.25">
      <c r="F23689"/>
    </row>
    <row r="23690" spans="6:6" x14ac:dyDescent="0.25">
      <c r="F23690"/>
    </row>
    <row r="23691" spans="6:6" x14ac:dyDescent="0.25">
      <c r="F23691"/>
    </row>
    <row r="23692" spans="6:6" x14ac:dyDescent="0.25">
      <c r="F23692"/>
    </row>
    <row r="23693" spans="6:6" x14ac:dyDescent="0.25">
      <c r="F23693"/>
    </row>
    <row r="23694" spans="6:6" x14ac:dyDescent="0.25">
      <c r="F23694"/>
    </row>
    <row r="23695" spans="6:6" x14ac:dyDescent="0.25">
      <c r="F23695"/>
    </row>
    <row r="23696" spans="6:6" x14ac:dyDescent="0.25">
      <c r="F23696"/>
    </row>
    <row r="23697" spans="6:6" x14ac:dyDescent="0.25">
      <c r="F23697"/>
    </row>
    <row r="23698" spans="6:6" x14ac:dyDescent="0.25">
      <c r="F23698"/>
    </row>
    <row r="23699" spans="6:6" x14ac:dyDescent="0.25">
      <c r="F23699"/>
    </row>
    <row r="23700" spans="6:6" x14ac:dyDescent="0.25">
      <c r="F23700"/>
    </row>
    <row r="23701" spans="6:6" x14ac:dyDescent="0.25">
      <c r="F23701"/>
    </row>
    <row r="23702" spans="6:6" x14ac:dyDescent="0.25">
      <c r="F23702"/>
    </row>
    <row r="23703" spans="6:6" x14ac:dyDescent="0.25">
      <c r="F23703"/>
    </row>
    <row r="23704" spans="6:6" x14ac:dyDescent="0.25">
      <c r="F23704"/>
    </row>
    <row r="23705" spans="6:6" x14ac:dyDescent="0.25">
      <c r="F23705"/>
    </row>
    <row r="23706" spans="6:6" x14ac:dyDescent="0.25">
      <c r="F23706"/>
    </row>
    <row r="23707" spans="6:6" x14ac:dyDescent="0.25">
      <c r="F23707"/>
    </row>
    <row r="23708" spans="6:6" x14ac:dyDescent="0.25">
      <c r="F23708"/>
    </row>
    <row r="23709" spans="6:6" x14ac:dyDescent="0.25">
      <c r="F23709"/>
    </row>
    <row r="23710" spans="6:6" x14ac:dyDescent="0.25">
      <c r="F23710"/>
    </row>
    <row r="23711" spans="6:6" x14ac:dyDescent="0.25">
      <c r="F23711"/>
    </row>
    <row r="23712" spans="6:6" x14ac:dyDescent="0.25">
      <c r="F23712"/>
    </row>
    <row r="23713" spans="6:6" x14ac:dyDescent="0.25">
      <c r="F23713"/>
    </row>
    <row r="23714" spans="6:6" x14ac:dyDescent="0.25">
      <c r="F23714"/>
    </row>
    <row r="23715" spans="6:6" x14ac:dyDescent="0.25">
      <c r="F23715"/>
    </row>
    <row r="23716" spans="6:6" x14ac:dyDescent="0.25">
      <c r="F23716"/>
    </row>
    <row r="23717" spans="6:6" x14ac:dyDescent="0.25">
      <c r="F23717"/>
    </row>
    <row r="23718" spans="6:6" x14ac:dyDescent="0.25">
      <c r="F23718"/>
    </row>
    <row r="23719" spans="6:6" x14ac:dyDescent="0.25">
      <c r="F23719"/>
    </row>
    <row r="23720" spans="6:6" x14ac:dyDescent="0.25">
      <c r="F23720"/>
    </row>
    <row r="23721" spans="6:6" x14ac:dyDescent="0.25">
      <c r="F23721"/>
    </row>
    <row r="23722" spans="6:6" x14ac:dyDescent="0.25">
      <c r="F23722"/>
    </row>
    <row r="23723" spans="6:6" x14ac:dyDescent="0.25">
      <c r="F23723"/>
    </row>
    <row r="23724" spans="6:6" x14ac:dyDescent="0.25">
      <c r="F23724"/>
    </row>
    <row r="23725" spans="6:6" x14ac:dyDescent="0.25">
      <c r="F23725"/>
    </row>
    <row r="23726" spans="6:6" x14ac:dyDescent="0.25">
      <c r="F23726"/>
    </row>
    <row r="23727" spans="6:6" x14ac:dyDescent="0.25">
      <c r="F23727"/>
    </row>
    <row r="23728" spans="6:6" x14ac:dyDescent="0.25">
      <c r="F23728"/>
    </row>
    <row r="23729" spans="6:6" x14ac:dyDescent="0.25">
      <c r="F23729"/>
    </row>
    <row r="23730" spans="6:6" x14ac:dyDescent="0.25">
      <c r="F23730"/>
    </row>
    <row r="23731" spans="6:6" x14ac:dyDescent="0.25">
      <c r="F23731"/>
    </row>
    <row r="23732" spans="6:6" x14ac:dyDescent="0.25">
      <c r="F23732"/>
    </row>
    <row r="23733" spans="6:6" x14ac:dyDescent="0.25">
      <c r="F23733"/>
    </row>
    <row r="23734" spans="6:6" x14ac:dyDescent="0.25">
      <c r="F23734"/>
    </row>
    <row r="23735" spans="6:6" x14ac:dyDescent="0.25">
      <c r="F23735"/>
    </row>
    <row r="23736" spans="6:6" x14ac:dyDescent="0.25">
      <c r="F23736"/>
    </row>
    <row r="23737" spans="6:6" x14ac:dyDescent="0.25">
      <c r="F23737"/>
    </row>
    <row r="23738" spans="6:6" x14ac:dyDescent="0.25">
      <c r="F23738"/>
    </row>
    <row r="23739" spans="6:6" x14ac:dyDescent="0.25">
      <c r="F23739"/>
    </row>
    <row r="23740" spans="6:6" x14ac:dyDescent="0.25">
      <c r="F23740"/>
    </row>
    <row r="23741" spans="6:6" x14ac:dyDescent="0.25">
      <c r="F23741"/>
    </row>
    <row r="23742" spans="6:6" x14ac:dyDescent="0.25">
      <c r="F23742"/>
    </row>
    <row r="23743" spans="6:6" x14ac:dyDescent="0.25">
      <c r="F23743"/>
    </row>
    <row r="23744" spans="6:6" x14ac:dyDescent="0.25">
      <c r="F23744"/>
    </row>
    <row r="23745" spans="6:6" x14ac:dyDescent="0.25">
      <c r="F23745"/>
    </row>
    <row r="23746" spans="6:6" x14ac:dyDescent="0.25">
      <c r="F23746"/>
    </row>
    <row r="23747" spans="6:6" x14ac:dyDescent="0.25">
      <c r="F23747"/>
    </row>
    <row r="23748" spans="6:6" x14ac:dyDescent="0.25">
      <c r="F23748"/>
    </row>
    <row r="23749" spans="6:6" x14ac:dyDescent="0.25">
      <c r="F23749"/>
    </row>
    <row r="23750" spans="6:6" x14ac:dyDescent="0.25">
      <c r="F23750"/>
    </row>
    <row r="23751" spans="6:6" x14ac:dyDescent="0.25">
      <c r="F23751"/>
    </row>
    <row r="23752" spans="6:6" x14ac:dyDescent="0.25">
      <c r="F23752"/>
    </row>
    <row r="23753" spans="6:6" x14ac:dyDescent="0.25">
      <c r="F23753"/>
    </row>
    <row r="23754" spans="6:6" x14ac:dyDescent="0.25">
      <c r="F23754"/>
    </row>
    <row r="23755" spans="6:6" x14ac:dyDescent="0.25">
      <c r="F23755"/>
    </row>
    <row r="23756" spans="6:6" x14ac:dyDescent="0.25">
      <c r="F23756"/>
    </row>
    <row r="23757" spans="6:6" x14ac:dyDescent="0.25">
      <c r="F23757"/>
    </row>
    <row r="23758" spans="6:6" x14ac:dyDescent="0.25">
      <c r="F23758"/>
    </row>
    <row r="23759" spans="6:6" x14ac:dyDescent="0.25">
      <c r="F23759"/>
    </row>
    <row r="23760" spans="6:6" x14ac:dyDescent="0.25">
      <c r="F23760"/>
    </row>
    <row r="23761" spans="6:6" x14ac:dyDescent="0.25">
      <c r="F23761"/>
    </row>
    <row r="23762" spans="6:6" x14ac:dyDescent="0.25">
      <c r="F23762"/>
    </row>
    <row r="23763" spans="6:6" x14ac:dyDescent="0.25">
      <c r="F23763"/>
    </row>
    <row r="23764" spans="6:6" x14ac:dyDescent="0.25">
      <c r="F23764"/>
    </row>
    <row r="23765" spans="6:6" x14ac:dyDescent="0.25">
      <c r="F23765"/>
    </row>
    <row r="23766" spans="6:6" x14ac:dyDescent="0.25">
      <c r="F23766"/>
    </row>
    <row r="23767" spans="6:6" x14ac:dyDescent="0.25">
      <c r="F23767"/>
    </row>
    <row r="23768" spans="6:6" x14ac:dyDescent="0.25">
      <c r="F23768"/>
    </row>
    <row r="23769" spans="6:6" x14ac:dyDescent="0.25">
      <c r="F23769"/>
    </row>
    <row r="23770" spans="6:6" x14ac:dyDescent="0.25">
      <c r="F23770"/>
    </row>
    <row r="23771" spans="6:6" x14ac:dyDescent="0.25">
      <c r="F23771"/>
    </row>
    <row r="23772" spans="6:6" x14ac:dyDescent="0.25">
      <c r="F23772"/>
    </row>
    <row r="23773" spans="6:6" x14ac:dyDescent="0.25">
      <c r="F23773"/>
    </row>
    <row r="23774" spans="6:6" x14ac:dyDescent="0.25">
      <c r="F23774"/>
    </row>
    <row r="23775" spans="6:6" x14ac:dyDescent="0.25">
      <c r="F23775"/>
    </row>
    <row r="23776" spans="6:6" x14ac:dyDescent="0.25">
      <c r="F23776"/>
    </row>
    <row r="23777" spans="6:6" x14ac:dyDescent="0.25">
      <c r="F23777"/>
    </row>
    <row r="23778" spans="6:6" x14ac:dyDescent="0.25">
      <c r="F23778"/>
    </row>
    <row r="23779" spans="6:6" x14ac:dyDescent="0.25">
      <c r="F23779"/>
    </row>
    <row r="23780" spans="6:6" x14ac:dyDescent="0.25">
      <c r="F23780"/>
    </row>
    <row r="23781" spans="6:6" x14ac:dyDescent="0.25">
      <c r="F23781"/>
    </row>
    <row r="23782" spans="6:6" x14ac:dyDescent="0.25">
      <c r="F23782"/>
    </row>
    <row r="23783" spans="6:6" x14ac:dyDescent="0.25">
      <c r="F23783"/>
    </row>
    <row r="23784" spans="6:6" x14ac:dyDescent="0.25">
      <c r="F23784"/>
    </row>
    <row r="23785" spans="6:6" x14ac:dyDescent="0.25">
      <c r="F23785"/>
    </row>
    <row r="23786" spans="6:6" x14ac:dyDescent="0.25">
      <c r="F23786"/>
    </row>
    <row r="23787" spans="6:6" x14ac:dyDescent="0.25">
      <c r="F23787"/>
    </row>
    <row r="23788" spans="6:6" x14ac:dyDescent="0.25">
      <c r="F23788"/>
    </row>
    <row r="23789" spans="6:6" x14ac:dyDescent="0.25">
      <c r="F23789"/>
    </row>
    <row r="23790" spans="6:6" x14ac:dyDescent="0.25">
      <c r="F23790"/>
    </row>
    <row r="23791" spans="6:6" x14ac:dyDescent="0.25">
      <c r="F23791"/>
    </row>
    <row r="23792" spans="6:6" x14ac:dyDescent="0.25">
      <c r="F23792"/>
    </row>
    <row r="23793" spans="6:6" x14ac:dyDescent="0.25">
      <c r="F23793"/>
    </row>
    <row r="23794" spans="6:6" x14ac:dyDescent="0.25">
      <c r="F23794"/>
    </row>
    <row r="23795" spans="6:6" x14ac:dyDescent="0.25">
      <c r="F23795"/>
    </row>
    <row r="23796" spans="6:6" x14ac:dyDescent="0.25">
      <c r="F23796"/>
    </row>
    <row r="23797" spans="6:6" x14ac:dyDescent="0.25">
      <c r="F23797"/>
    </row>
    <row r="23798" spans="6:6" x14ac:dyDescent="0.25">
      <c r="F23798"/>
    </row>
    <row r="23799" spans="6:6" x14ac:dyDescent="0.25">
      <c r="F23799"/>
    </row>
    <row r="23800" spans="6:6" x14ac:dyDescent="0.25">
      <c r="F23800"/>
    </row>
    <row r="23801" spans="6:6" x14ac:dyDescent="0.25">
      <c r="F23801"/>
    </row>
    <row r="23802" spans="6:6" x14ac:dyDescent="0.25">
      <c r="F23802"/>
    </row>
    <row r="23803" spans="6:6" x14ac:dyDescent="0.25">
      <c r="F23803"/>
    </row>
    <row r="23804" spans="6:6" x14ac:dyDescent="0.25">
      <c r="F23804"/>
    </row>
    <row r="23805" spans="6:6" x14ac:dyDescent="0.25">
      <c r="F23805"/>
    </row>
    <row r="23806" spans="6:6" x14ac:dyDescent="0.25">
      <c r="F23806"/>
    </row>
    <row r="23807" spans="6:6" x14ac:dyDescent="0.25">
      <c r="F23807"/>
    </row>
    <row r="23808" spans="6:6" x14ac:dyDescent="0.25">
      <c r="F23808"/>
    </row>
    <row r="23809" spans="6:6" x14ac:dyDescent="0.25">
      <c r="F23809"/>
    </row>
    <row r="23810" spans="6:6" x14ac:dyDescent="0.25">
      <c r="F23810"/>
    </row>
    <row r="23811" spans="6:6" x14ac:dyDescent="0.25">
      <c r="F23811"/>
    </row>
    <row r="23812" spans="6:6" x14ac:dyDescent="0.25">
      <c r="F23812"/>
    </row>
    <row r="23813" spans="6:6" x14ac:dyDescent="0.25">
      <c r="F23813"/>
    </row>
    <row r="23814" spans="6:6" x14ac:dyDescent="0.25">
      <c r="F23814"/>
    </row>
    <row r="23815" spans="6:6" x14ac:dyDescent="0.25">
      <c r="F23815"/>
    </row>
    <row r="23816" spans="6:6" x14ac:dyDescent="0.25">
      <c r="F23816"/>
    </row>
    <row r="23817" spans="6:6" x14ac:dyDescent="0.25">
      <c r="F23817"/>
    </row>
    <row r="23818" spans="6:6" x14ac:dyDescent="0.25">
      <c r="F23818"/>
    </row>
    <row r="23819" spans="6:6" x14ac:dyDescent="0.25">
      <c r="F23819"/>
    </row>
    <row r="23820" spans="6:6" x14ac:dyDescent="0.25">
      <c r="F23820"/>
    </row>
    <row r="23821" spans="6:6" x14ac:dyDescent="0.25">
      <c r="F23821"/>
    </row>
    <row r="23822" spans="6:6" x14ac:dyDescent="0.25">
      <c r="F23822"/>
    </row>
    <row r="23823" spans="6:6" x14ac:dyDescent="0.25">
      <c r="F23823"/>
    </row>
    <row r="23824" spans="6:6" x14ac:dyDescent="0.25">
      <c r="F23824"/>
    </row>
    <row r="23825" spans="6:6" x14ac:dyDescent="0.25">
      <c r="F23825"/>
    </row>
    <row r="23826" spans="6:6" x14ac:dyDescent="0.25">
      <c r="F23826"/>
    </row>
    <row r="23827" spans="6:6" x14ac:dyDescent="0.25">
      <c r="F23827"/>
    </row>
    <row r="23828" spans="6:6" x14ac:dyDescent="0.25">
      <c r="F23828"/>
    </row>
    <row r="23829" spans="6:6" x14ac:dyDescent="0.25">
      <c r="F23829"/>
    </row>
    <row r="23830" spans="6:6" x14ac:dyDescent="0.25">
      <c r="F23830"/>
    </row>
    <row r="23831" spans="6:6" x14ac:dyDescent="0.25">
      <c r="F23831"/>
    </row>
    <row r="23832" spans="6:6" x14ac:dyDescent="0.25">
      <c r="F23832"/>
    </row>
    <row r="23833" spans="6:6" x14ac:dyDescent="0.25">
      <c r="F23833"/>
    </row>
    <row r="23834" spans="6:6" x14ac:dyDescent="0.25">
      <c r="F23834"/>
    </row>
    <row r="23835" spans="6:6" x14ac:dyDescent="0.25">
      <c r="F23835"/>
    </row>
    <row r="23836" spans="6:6" x14ac:dyDescent="0.25">
      <c r="F23836"/>
    </row>
    <row r="23837" spans="6:6" x14ac:dyDescent="0.25">
      <c r="F23837"/>
    </row>
    <row r="23838" spans="6:6" x14ac:dyDescent="0.25">
      <c r="F23838"/>
    </row>
    <row r="23839" spans="6:6" x14ac:dyDescent="0.25">
      <c r="F23839"/>
    </row>
    <row r="23840" spans="6:6" x14ac:dyDescent="0.25">
      <c r="F23840"/>
    </row>
    <row r="23841" spans="6:6" x14ac:dyDescent="0.25">
      <c r="F23841"/>
    </row>
    <row r="23842" spans="6:6" x14ac:dyDescent="0.25">
      <c r="F23842"/>
    </row>
    <row r="23843" spans="6:6" x14ac:dyDescent="0.25">
      <c r="F23843"/>
    </row>
    <row r="23844" spans="6:6" x14ac:dyDescent="0.25">
      <c r="F23844"/>
    </row>
    <row r="23845" spans="6:6" x14ac:dyDescent="0.25">
      <c r="F23845"/>
    </row>
    <row r="23846" spans="6:6" x14ac:dyDescent="0.25">
      <c r="F23846"/>
    </row>
    <row r="23847" spans="6:6" x14ac:dyDescent="0.25">
      <c r="F23847"/>
    </row>
    <row r="23848" spans="6:6" x14ac:dyDescent="0.25">
      <c r="F23848"/>
    </row>
    <row r="23849" spans="6:6" x14ac:dyDescent="0.25">
      <c r="F23849"/>
    </row>
    <row r="23850" spans="6:6" x14ac:dyDescent="0.25">
      <c r="F23850"/>
    </row>
    <row r="23851" spans="6:6" x14ac:dyDescent="0.25">
      <c r="F23851"/>
    </row>
    <row r="23852" spans="6:6" x14ac:dyDescent="0.25">
      <c r="F23852"/>
    </row>
    <row r="23853" spans="6:6" x14ac:dyDescent="0.25">
      <c r="F23853"/>
    </row>
    <row r="23854" spans="6:6" x14ac:dyDescent="0.25">
      <c r="F23854"/>
    </row>
    <row r="23855" spans="6:6" x14ac:dyDescent="0.25">
      <c r="F23855"/>
    </row>
    <row r="23856" spans="6:6" x14ac:dyDescent="0.25">
      <c r="F23856"/>
    </row>
    <row r="23857" spans="6:6" x14ac:dyDescent="0.25">
      <c r="F23857"/>
    </row>
    <row r="23858" spans="6:6" x14ac:dyDescent="0.25">
      <c r="F23858"/>
    </row>
    <row r="23859" spans="6:6" x14ac:dyDescent="0.25">
      <c r="F23859"/>
    </row>
    <row r="23860" spans="6:6" x14ac:dyDescent="0.25">
      <c r="F23860"/>
    </row>
    <row r="23861" spans="6:6" x14ac:dyDescent="0.25">
      <c r="F23861"/>
    </row>
    <row r="23862" spans="6:6" x14ac:dyDescent="0.25">
      <c r="F23862"/>
    </row>
    <row r="23863" spans="6:6" x14ac:dyDescent="0.25">
      <c r="F23863"/>
    </row>
    <row r="23864" spans="6:6" x14ac:dyDescent="0.25">
      <c r="F23864"/>
    </row>
    <row r="23865" spans="6:6" x14ac:dyDescent="0.25">
      <c r="F23865"/>
    </row>
    <row r="23866" spans="6:6" x14ac:dyDescent="0.25">
      <c r="F23866"/>
    </row>
    <row r="23867" spans="6:6" x14ac:dyDescent="0.25">
      <c r="F23867"/>
    </row>
    <row r="23868" spans="6:6" x14ac:dyDescent="0.25">
      <c r="F23868"/>
    </row>
    <row r="23869" spans="6:6" x14ac:dyDescent="0.25">
      <c r="F23869"/>
    </row>
    <row r="23870" spans="6:6" x14ac:dyDescent="0.25">
      <c r="F23870"/>
    </row>
    <row r="23871" spans="6:6" x14ac:dyDescent="0.25">
      <c r="F23871"/>
    </row>
    <row r="23872" spans="6:6" x14ac:dyDescent="0.25">
      <c r="F23872"/>
    </row>
    <row r="23873" spans="6:6" x14ac:dyDescent="0.25">
      <c r="F23873"/>
    </row>
    <row r="23874" spans="6:6" x14ac:dyDescent="0.25">
      <c r="F23874"/>
    </row>
    <row r="23875" spans="6:6" x14ac:dyDescent="0.25">
      <c r="F23875"/>
    </row>
    <row r="23876" spans="6:6" x14ac:dyDescent="0.25">
      <c r="F23876"/>
    </row>
    <row r="23877" spans="6:6" x14ac:dyDescent="0.25">
      <c r="F23877"/>
    </row>
    <row r="23878" spans="6:6" x14ac:dyDescent="0.25">
      <c r="F23878"/>
    </row>
    <row r="23879" spans="6:6" x14ac:dyDescent="0.25">
      <c r="F23879"/>
    </row>
    <row r="23880" spans="6:6" x14ac:dyDescent="0.25">
      <c r="F23880"/>
    </row>
    <row r="23881" spans="6:6" x14ac:dyDescent="0.25">
      <c r="F23881"/>
    </row>
    <row r="23882" spans="6:6" x14ac:dyDescent="0.25">
      <c r="F23882"/>
    </row>
    <row r="23883" spans="6:6" x14ac:dyDescent="0.25">
      <c r="F23883"/>
    </row>
    <row r="23884" spans="6:6" x14ac:dyDescent="0.25">
      <c r="F23884"/>
    </row>
    <row r="23885" spans="6:6" x14ac:dyDescent="0.25">
      <c r="F23885"/>
    </row>
    <row r="23886" spans="6:6" x14ac:dyDescent="0.25">
      <c r="F23886"/>
    </row>
    <row r="23887" spans="6:6" x14ac:dyDescent="0.25">
      <c r="F23887"/>
    </row>
    <row r="23888" spans="6:6" x14ac:dyDescent="0.25">
      <c r="F23888"/>
    </row>
    <row r="23889" spans="6:6" x14ac:dyDescent="0.25">
      <c r="F23889"/>
    </row>
    <row r="23890" spans="6:6" x14ac:dyDescent="0.25">
      <c r="F23890"/>
    </row>
    <row r="23891" spans="6:6" x14ac:dyDescent="0.25">
      <c r="F23891"/>
    </row>
    <row r="23892" spans="6:6" x14ac:dyDescent="0.25">
      <c r="F23892"/>
    </row>
    <row r="23893" spans="6:6" x14ac:dyDescent="0.25">
      <c r="F23893"/>
    </row>
    <row r="23894" spans="6:6" x14ac:dyDescent="0.25">
      <c r="F23894"/>
    </row>
    <row r="23895" spans="6:6" x14ac:dyDescent="0.25">
      <c r="F23895"/>
    </row>
    <row r="23896" spans="6:6" x14ac:dyDescent="0.25">
      <c r="F23896"/>
    </row>
    <row r="23897" spans="6:6" x14ac:dyDescent="0.25">
      <c r="F23897"/>
    </row>
    <row r="23898" spans="6:6" x14ac:dyDescent="0.25">
      <c r="F23898"/>
    </row>
    <row r="23899" spans="6:6" x14ac:dyDescent="0.25">
      <c r="F23899"/>
    </row>
    <row r="23900" spans="6:6" x14ac:dyDescent="0.25">
      <c r="F23900"/>
    </row>
    <row r="23901" spans="6:6" x14ac:dyDescent="0.25">
      <c r="F23901"/>
    </row>
    <row r="23902" spans="6:6" x14ac:dyDescent="0.25">
      <c r="F23902"/>
    </row>
    <row r="23903" spans="6:6" x14ac:dyDescent="0.25">
      <c r="F23903"/>
    </row>
    <row r="23904" spans="6:6" x14ac:dyDescent="0.25">
      <c r="F23904"/>
    </row>
    <row r="23905" spans="6:6" x14ac:dyDescent="0.25">
      <c r="F23905"/>
    </row>
    <row r="23906" spans="6:6" x14ac:dyDescent="0.25">
      <c r="F23906"/>
    </row>
    <row r="23907" spans="6:6" x14ac:dyDescent="0.25">
      <c r="F23907"/>
    </row>
    <row r="23908" spans="6:6" x14ac:dyDescent="0.25">
      <c r="F23908"/>
    </row>
    <row r="23909" spans="6:6" x14ac:dyDescent="0.25">
      <c r="F23909"/>
    </row>
    <row r="23910" spans="6:6" x14ac:dyDescent="0.25">
      <c r="F23910"/>
    </row>
    <row r="23911" spans="6:6" x14ac:dyDescent="0.25">
      <c r="F23911"/>
    </row>
    <row r="23912" spans="6:6" x14ac:dyDescent="0.25">
      <c r="F23912"/>
    </row>
    <row r="23913" spans="6:6" x14ac:dyDescent="0.25">
      <c r="F23913"/>
    </row>
    <row r="23914" spans="6:6" x14ac:dyDescent="0.25">
      <c r="F23914"/>
    </row>
    <row r="23915" spans="6:6" x14ac:dyDescent="0.25">
      <c r="F23915"/>
    </row>
    <row r="23916" spans="6:6" x14ac:dyDescent="0.25">
      <c r="F23916"/>
    </row>
    <row r="23917" spans="6:6" x14ac:dyDescent="0.25">
      <c r="F23917"/>
    </row>
    <row r="23918" spans="6:6" x14ac:dyDescent="0.25">
      <c r="F23918"/>
    </row>
    <row r="23919" spans="6:6" x14ac:dyDescent="0.25">
      <c r="F23919"/>
    </row>
    <row r="23920" spans="6:6" x14ac:dyDescent="0.25">
      <c r="F23920"/>
    </row>
    <row r="23921" spans="6:6" x14ac:dyDescent="0.25">
      <c r="F23921"/>
    </row>
    <row r="23922" spans="6:6" x14ac:dyDescent="0.25">
      <c r="F23922"/>
    </row>
    <row r="23923" spans="6:6" x14ac:dyDescent="0.25">
      <c r="F23923"/>
    </row>
    <row r="23924" spans="6:6" x14ac:dyDescent="0.25">
      <c r="F23924"/>
    </row>
    <row r="23925" spans="6:6" x14ac:dyDescent="0.25">
      <c r="F23925"/>
    </row>
    <row r="23926" spans="6:6" x14ac:dyDescent="0.25">
      <c r="F23926"/>
    </row>
    <row r="23927" spans="6:6" x14ac:dyDescent="0.25">
      <c r="F23927"/>
    </row>
    <row r="23928" spans="6:6" x14ac:dyDescent="0.25">
      <c r="F23928"/>
    </row>
    <row r="23929" spans="6:6" x14ac:dyDescent="0.25">
      <c r="F23929"/>
    </row>
    <row r="23930" spans="6:6" x14ac:dyDescent="0.25">
      <c r="F23930"/>
    </row>
    <row r="23931" spans="6:6" x14ac:dyDescent="0.25">
      <c r="F23931"/>
    </row>
    <row r="23932" spans="6:6" x14ac:dyDescent="0.25">
      <c r="F23932"/>
    </row>
    <row r="23933" spans="6:6" x14ac:dyDescent="0.25">
      <c r="F23933"/>
    </row>
    <row r="23934" spans="6:6" x14ac:dyDescent="0.25">
      <c r="F23934"/>
    </row>
    <row r="23935" spans="6:6" x14ac:dyDescent="0.25">
      <c r="F23935"/>
    </row>
    <row r="23936" spans="6:6" x14ac:dyDescent="0.25">
      <c r="F23936"/>
    </row>
    <row r="23937" spans="6:6" x14ac:dyDescent="0.25">
      <c r="F23937"/>
    </row>
    <row r="23938" spans="6:6" x14ac:dyDescent="0.25">
      <c r="F23938"/>
    </row>
    <row r="23939" spans="6:6" x14ac:dyDescent="0.25">
      <c r="F23939"/>
    </row>
    <row r="23940" spans="6:6" x14ac:dyDescent="0.25">
      <c r="F23940"/>
    </row>
    <row r="23941" spans="6:6" x14ac:dyDescent="0.25">
      <c r="F23941"/>
    </row>
    <row r="23942" spans="6:6" x14ac:dyDescent="0.25">
      <c r="F23942"/>
    </row>
    <row r="23943" spans="6:6" x14ac:dyDescent="0.25">
      <c r="F23943"/>
    </row>
    <row r="23944" spans="6:6" x14ac:dyDescent="0.25">
      <c r="F23944"/>
    </row>
    <row r="23945" spans="6:6" x14ac:dyDescent="0.25">
      <c r="F23945"/>
    </row>
    <row r="23946" spans="6:6" x14ac:dyDescent="0.25">
      <c r="F23946"/>
    </row>
    <row r="23947" spans="6:6" x14ac:dyDescent="0.25">
      <c r="F23947"/>
    </row>
    <row r="23948" spans="6:6" x14ac:dyDescent="0.25">
      <c r="F23948"/>
    </row>
    <row r="23949" spans="6:6" x14ac:dyDescent="0.25">
      <c r="F23949"/>
    </row>
    <row r="23950" spans="6:6" x14ac:dyDescent="0.25">
      <c r="F23950"/>
    </row>
    <row r="23951" spans="6:6" x14ac:dyDescent="0.25">
      <c r="F23951"/>
    </row>
    <row r="23952" spans="6:6" x14ac:dyDescent="0.25">
      <c r="F23952"/>
    </row>
    <row r="23953" spans="6:6" x14ac:dyDescent="0.25">
      <c r="F23953"/>
    </row>
    <row r="23954" spans="6:6" x14ac:dyDescent="0.25">
      <c r="F23954"/>
    </row>
    <row r="23955" spans="6:6" x14ac:dyDescent="0.25">
      <c r="F23955"/>
    </row>
    <row r="23956" spans="6:6" x14ac:dyDescent="0.25">
      <c r="F23956"/>
    </row>
    <row r="23957" spans="6:6" x14ac:dyDescent="0.25">
      <c r="F23957"/>
    </row>
    <row r="23958" spans="6:6" x14ac:dyDescent="0.25">
      <c r="F23958"/>
    </row>
    <row r="23959" spans="6:6" x14ac:dyDescent="0.25">
      <c r="F23959"/>
    </row>
    <row r="23960" spans="6:6" x14ac:dyDescent="0.25">
      <c r="F23960"/>
    </row>
    <row r="23961" spans="6:6" x14ac:dyDescent="0.25">
      <c r="F23961"/>
    </row>
    <row r="23962" spans="6:6" x14ac:dyDescent="0.25">
      <c r="F23962"/>
    </row>
    <row r="23963" spans="6:6" x14ac:dyDescent="0.25">
      <c r="F23963"/>
    </row>
    <row r="23964" spans="6:6" x14ac:dyDescent="0.25">
      <c r="F23964"/>
    </row>
    <row r="23965" spans="6:6" x14ac:dyDescent="0.25">
      <c r="F23965"/>
    </row>
    <row r="23966" spans="6:6" x14ac:dyDescent="0.25">
      <c r="F23966"/>
    </row>
    <row r="23967" spans="6:6" x14ac:dyDescent="0.25">
      <c r="F23967"/>
    </row>
    <row r="23968" spans="6:6" x14ac:dyDescent="0.25">
      <c r="F23968"/>
    </row>
    <row r="23969" spans="6:6" x14ac:dyDescent="0.25">
      <c r="F23969"/>
    </row>
    <row r="23970" spans="6:6" x14ac:dyDescent="0.25">
      <c r="F23970"/>
    </row>
    <row r="23971" spans="6:6" x14ac:dyDescent="0.25">
      <c r="F23971"/>
    </row>
    <row r="23972" spans="6:6" x14ac:dyDescent="0.25">
      <c r="F23972"/>
    </row>
    <row r="23973" spans="6:6" x14ac:dyDescent="0.25">
      <c r="F23973"/>
    </row>
    <row r="23974" spans="6:6" x14ac:dyDescent="0.25">
      <c r="F23974"/>
    </row>
    <row r="23975" spans="6:6" x14ac:dyDescent="0.25">
      <c r="F23975"/>
    </row>
    <row r="23976" spans="6:6" x14ac:dyDescent="0.25">
      <c r="F23976"/>
    </row>
    <row r="23977" spans="6:6" x14ac:dyDescent="0.25">
      <c r="F23977"/>
    </row>
    <row r="23978" spans="6:6" x14ac:dyDescent="0.25">
      <c r="F23978"/>
    </row>
    <row r="23979" spans="6:6" x14ac:dyDescent="0.25">
      <c r="F23979"/>
    </row>
    <row r="23980" spans="6:6" x14ac:dyDescent="0.25">
      <c r="F23980"/>
    </row>
    <row r="23981" spans="6:6" x14ac:dyDescent="0.25">
      <c r="F23981"/>
    </row>
    <row r="23982" spans="6:6" x14ac:dyDescent="0.25">
      <c r="F23982"/>
    </row>
    <row r="23983" spans="6:6" x14ac:dyDescent="0.25">
      <c r="F23983"/>
    </row>
    <row r="23984" spans="6:6" x14ac:dyDescent="0.25">
      <c r="F23984"/>
    </row>
    <row r="23985" spans="6:6" x14ac:dyDescent="0.25">
      <c r="F23985"/>
    </row>
    <row r="23986" spans="6:6" x14ac:dyDescent="0.25">
      <c r="F23986"/>
    </row>
    <row r="23987" spans="6:6" x14ac:dyDescent="0.25">
      <c r="F23987"/>
    </row>
    <row r="23988" spans="6:6" x14ac:dyDescent="0.25">
      <c r="F23988"/>
    </row>
    <row r="23989" spans="6:6" x14ac:dyDescent="0.25">
      <c r="F23989"/>
    </row>
    <row r="23990" spans="6:6" x14ac:dyDescent="0.25">
      <c r="F23990"/>
    </row>
    <row r="23991" spans="6:6" x14ac:dyDescent="0.25">
      <c r="F23991"/>
    </row>
    <row r="23992" spans="6:6" x14ac:dyDescent="0.25">
      <c r="F23992"/>
    </row>
    <row r="23993" spans="6:6" x14ac:dyDescent="0.25">
      <c r="F23993"/>
    </row>
    <row r="23994" spans="6:6" x14ac:dyDescent="0.25">
      <c r="F23994"/>
    </row>
    <row r="23995" spans="6:6" x14ac:dyDescent="0.25">
      <c r="F23995"/>
    </row>
    <row r="23996" spans="6:6" x14ac:dyDescent="0.25">
      <c r="F23996"/>
    </row>
    <row r="23997" spans="6:6" x14ac:dyDescent="0.25">
      <c r="F23997"/>
    </row>
    <row r="23998" spans="6:6" x14ac:dyDescent="0.25">
      <c r="F23998"/>
    </row>
    <row r="23999" spans="6:6" x14ac:dyDescent="0.25">
      <c r="F23999"/>
    </row>
    <row r="24000" spans="6:6" x14ac:dyDescent="0.25">
      <c r="F24000"/>
    </row>
    <row r="24001" spans="6:6" x14ac:dyDescent="0.25">
      <c r="F24001"/>
    </row>
    <row r="24002" spans="6:6" x14ac:dyDescent="0.25">
      <c r="F24002"/>
    </row>
    <row r="24003" spans="6:6" x14ac:dyDescent="0.25">
      <c r="F24003"/>
    </row>
    <row r="24004" spans="6:6" x14ac:dyDescent="0.25">
      <c r="F24004"/>
    </row>
    <row r="24005" spans="6:6" x14ac:dyDescent="0.25">
      <c r="F24005"/>
    </row>
    <row r="24006" spans="6:6" x14ac:dyDescent="0.25">
      <c r="F24006"/>
    </row>
    <row r="24007" spans="6:6" x14ac:dyDescent="0.25">
      <c r="F24007"/>
    </row>
    <row r="24008" spans="6:6" x14ac:dyDescent="0.25">
      <c r="F24008"/>
    </row>
    <row r="24009" spans="6:6" x14ac:dyDescent="0.25">
      <c r="F24009"/>
    </row>
    <row r="24010" spans="6:6" x14ac:dyDescent="0.25">
      <c r="F24010"/>
    </row>
    <row r="24011" spans="6:6" x14ac:dyDescent="0.25">
      <c r="F24011"/>
    </row>
    <row r="24012" spans="6:6" x14ac:dyDescent="0.25">
      <c r="F24012"/>
    </row>
    <row r="24013" spans="6:6" x14ac:dyDescent="0.25">
      <c r="F24013"/>
    </row>
    <row r="24014" spans="6:6" x14ac:dyDescent="0.25">
      <c r="F24014"/>
    </row>
    <row r="24015" spans="6:6" x14ac:dyDescent="0.25">
      <c r="F24015"/>
    </row>
    <row r="24016" spans="6:6" x14ac:dyDescent="0.25">
      <c r="F24016"/>
    </row>
    <row r="24017" spans="6:6" x14ac:dyDescent="0.25">
      <c r="F24017"/>
    </row>
    <row r="24018" spans="6:6" x14ac:dyDescent="0.25">
      <c r="F24018"/>
    </row>
    <row r="24019" spans="6:6" x14ac:dyDescent="0.25">
      <c r="F24019"/>
    </row>
    <row r="24020" spans="6:6" x14ac:dyDescent="0.25">
      <c r="F24020"/>
    </row>
    <row r="24021" spans="6:6" x14ac:dyDescent="0.25">
      <c r="F24021"/>
    </row>
    <row r="24022" spans="6:6" x14ac:dyDescent="0.25">
      <c r="F24022"/>
    </row>
    <row r="24023" spans="6:6" x14ac:dyDescent="0.25">
      <c r="F24023"/>
    </row>
    <row r="24024" spans="6:6" x14ac:dyDescent="0.25">
      <c r="F24024"/>
    </row>
    <row r="24025" spans="6:6" x14ac:dyDescent="0.25">
      <c r="F24025"/>
    </row>
    <row r="24026" spans="6:6" x14ac:dyDescent="0.25">
      <c r="F24026"/>
    </row>
    <row r="24027" spans="6:6" x14ac:dyDescent="0.25">
      <c r="F24027"/>
    </row>
    <row r="24028" spans="6:6" x14ac:dyDescent="0.25">
      <c r="F24028"/>
    </row>
    <row r="24029" spans="6:6" x14ac:dyDescent="0.25">
      <c r="F24029"/>
    </row>
    <row r="24030" spans="6:6" x14ac:dyDescent="0.25">
      <c r="F24030"/>
    </row>
    <row r="24031" spans="6:6" x14ac:dyDescent="0.25">
      <c r="F24031"/>
    </row>
    <row r="24032" spans="6:6" x14ac:dyDescent="0.25">
      <c r="F24032"/>
    </row>
    <row r="24033" spans="6:6" x14ac:dyDescent="0.25">
      <c r="F24033"/>
    </row>
    <row r="24034" spans="6:6" x14ac:dyDescent="0.25">
      <c r="F24034"/>
    </row>
    <row r="24035" spans="6:6" x14ac:dyDescent="0.25">
      <c r="F24035"/>
    </row>
    <row r="24036" spans="6:6" x14ac:dyDescent="0.25">
      <c r="F24036"/>
    </row>
    <row r="24037" spans="6:6" x14ac:dyDescent="0.25">
      <c r="F24037"/>
    </row>
    <row r="24038" spans="6:6" x14ac:dyDescent="0.25">
      <c r="F24038"/>
    </row>
    <row r="24039" spans="6:6" x14ac:dyDescent="0.25">
      <c r="F24039"/>
    </row>
    <row r="24040" spans="6:6" x14ac:dyDescent="0.25">
      <c r="F24040"/>
    </row>
    <row r="24041" spans="6:6" x14ac:dyDescent="0.25">
      <c r="F24041"/>
    </row>
    <row r="24042" spans="6:6" x14ac:dyDescent="0.25">
      <c r="F24042"/>
    </row>
    <row r="24043" spans="6:6" x14ac:dyDescent="0.25">
      <c r="F24043"/>
    </row>
    <row r="24044" spans="6:6" x14ac:dyDescent="0.25">
      <c r="F24044"/>
    </row>
    <row r="24045" spans="6:6" x14ac:dyDescent="0.25">
      <c r="F24045"/>
    </row>
    <row r="24046" spans="6:6" x14ac:dyDescent="0.25">
      <c r="F24046"/>
    </row>
    <row r="24047" spans="6:6" x14ac:dyDescent="0.25">
      <c r="F24047"/>
    </row>
    <row r="24048" spans="6:6" x14ac:dyDescent="0.25">
      <c r="F24048"/>
    </row>
    <row r="24049" spans="6:6" x14ac:dyDescent="0.25">
      <c r="F24049"/>
    </row>
    <row r="24050" spans="6:6" x14ac:dyDescent="0.25">
      <c r="F24050"/>
    </row>
    <row r="24051" spans="6:6" x14ac:dyDescent="0.25">
      <c r="F24051"/>
    </row>
    <row r="24052" spans="6:6" x14ac:dyDescent="0.25">
      <c r="F24052"/>
    </row>
    <row r="24053" spans="6:6" x14ac:dyDescent="0.25">
      <c r="F24053"/>
    </row>
    <row r="24054" spans="6:6" x14ac:dyDescent="0.25">
      <c r="F24054"/>
    </row>
    <row r="24055" spans="6:6" x14ac:dyDescent="0.25">
      <c r="F24055"/>
    </row>
    <row r="24056" spans="6:6" x14ac:dyDescent="0.25">
      <c r="F24056"/>
    </row>
    <row r="24057" spans="6:6" x14ac:dyDescent="0.25">
      <c r="F24057"/>
    </row>
    <row r="24058" spans="6:6" x14ac:dyDescent="0.25">
      <c r="F24058"/>
    </row>
    <row r="24059" spans="6:6" x14ac:dyDescent="0.25">
      <c r="F24059"/>
    </row>
    <row r="24060" spans="6:6" x14ac:dyDescent="0.25">
      <c r="F24060"/>
    </row>
    <row r="24061" spans="6:6" x14ac:dyDescent="0.25">
      <c r="F24061"/>
    </row>
    <row r="24062" spans="6:6" x14ac:dyDescent="0.25">
      <c r="F24062"/>
    </row>
    <row r="24063" spans="6:6" x14ac:dyDescent="0.25">
      <c r="F24063"/>
    </row>
    <row r="24064" spans="6:6" x14ac:dyDescent="0.25">
      <c r="F24064"/>
    </row>
    <row r="24065" spans="6:6" x14ac:dyDescent="0.25">
      <c r="F24065"/>
    </row>
    <row r="24066" spans="6:6" x14ac:dyDescent="0.25">
      <c r="F24066"/>
    </row>
    <row r="24067" spans="6:6" x14ac:dyDescent="0.25">
      <c r="F24067"/>
    </row>
    <row r="24068" spans="6:6" x14ac:dyDescent="0.25">
      <c r="F24068"/>
    </row>
    <row r="24069" spans="6:6" x14ac:dyDescent="0.25">
      <c r="F24069"/>
    </row>
    <row r="24070" spans="6:6" x14ac:dyDescent="0.25">
      <c r="F24070"/>
    </row>
    <row r="24071" spans="6:6" x14ac:dyDescent="0.25">
      <c r="F24071"/>
    </row>
    <row r="24072" spans="6:6" x14ac:dyDescent="0.25">
      <c r="F24072"/>
    </row>
    <row r="24073" spans="6:6" x14ac:dyDescent="0.25">
      <c r="F24073"/>
    </row>
    <row r="24074" spans="6:6" x14ac:dyDescent="0.25">
      <c r="F24074"/>
    </row>
    <row r="24075" spans="6:6" x14ac:dyDescent="0.25">
      <c r="F24075"/>
    </row>
    <row r="24076" spans="6:6" x14ac:dyDescent="0.25">
      <c r="F24076"/>
    </row>
    <row r="24077" spans="6:6" x14ac:dyDescent="0.25">
      <c r="F24077"/>
    </row>
    <row r="24078" spans="6:6" x14ac:dyDescent="0.25">
      <c r="F24078"/>
    </row>
    <row r="24079" spans="6:6" x14ac:dyDescent="0.25">
      <c r="F24079"/>
    </row>
    <row r="24080" spans="6:6" x14ac:dyDescent="0.25">
      <c r="F24080"/>
    </row>
    <row r="24081" spans="6:6" x14ac:dyDescent="0.25">
      <c r="F24081"/>
    </row>
    <row r="24082" spans="6:6" x14ac:dyDescent="0.25">
      <c r="F24082"/>
    </row>
    <row r="24083" spans="6:6" x14ac:dyDescent="0.25">
      <c r="F24083"/>
    </row>
    <row r="24084" spans="6:6" x14ac:dyDescent="0.25">
      <c r="F24084"/>
    </row>
    <row r="24085" spans="6:6" x14ac:dyDescent="0.25">
      <c r="F24085"/>
    </row>
    <row r="24086" spans="6:6" x14ac:dyDescent="0.25">
      <c r="F24086"/>
    </row>
    <row r="24087" spans="6:6" x14ac:dyDescent="0.25">
      <c r="F24087"/>
    </row>
    <row r="24088" spans="6:6" x14ac:dyDescent="0.25">
      <c r="F24088"/>
    </row>
    <row r="24089" spans="6:6" x14ac:dyDescent="0.25">
      <c r="F24089"/>
    </row>
    <row r="24090" spans="6:6" x14ac:dyDescent="0.25">
      <c r="F24090"/>
    </row>
    <row r="24091" spans="6:6" x14ac:dyDescent="0.25">
      <c r="F24091"/>
    </row>
    <row r="24092" spans="6:6" x14ac:dyDescent="0.25">
      <c r="F24092"/>
    </row>
    <row r="24093" spans="6:6" x14ac:dyDescent="0.25">
      <c r="F24093"/>
    </row>
    <row r="24094" spans="6:6" x14ac:dyDescent="0.25">
      <c r="F24094"/>
    </row>
    <row r="24095" spans="6:6" x14ac:dyDescent="0.25">
      <c r="F24095"/>
    </row>
    <row r="24096" spans="6:6" x14ac:dyDescent="0.25">
      <c r="F24096"/>
    </row>
    <row r="24097" spans="6:6" x14ac:dyDescent="0.25">
      <c r="F24097"/>
    </row>
    <row r="24098" spans="6:6" x14ac:dyDescent="0.25">
      <c r="F24098"/>
    </row>
    <row r="24099" spans="6:6" x14ac:dyDescent="0.25">
      <c r="F24099"/>
    </row>
    <row r="24100" spans="6:6" x14ac:dyDescent="0.25">
      <c r="F24100"/>
    </row>
    <row r="24101" spans="6:6" x14ac:dyDescent="0.25">
      <c r="F24101"/>
    </row>
    <row r="24102" spans="6:6" x14ac:dyDescent="0.25">
      <c r="F24102"/>
    </row>
    <row r="24103" spans="6:6" x14ac:dyDescent="0.25">
      <c r="F24103"/>
    </row>
    <row r="24104" spans="6:6" x14ac:dyDescent="0.25">
      <c r="F24104"/>
    </row>
    <row r="24105" spans="6:6" x14ac:dyDescent="0.25">
      <c r="F24105"/>
    </row>
    <row r="24106" spans="6:6" x14ac:dyDescent="0.25">
      <c r="F24106"/>
    </row>
    <row r="24107" spans="6:6" x14ac:dyDescent="0.25">
      <c r="F24107"/>
    </row>
    <row r="24108" spans="6:6" x14ac:dyDescent="0.25">
      <c r="F24108"/>
    </row>
    <row r="24109" spans="6:6" x14ac:dyDescent="0.25">
      <c r="F24109"/>
    </row>
    <row r="24110" spans="6:6" x14ac:dyDescent="0.25">
      <c r="F24110"/>
    </row>
    <row r="24111" spans="6:6" x14ac:dyDescent="0.25">
      <c r="F24111"/>
    </row>
    <row r="24112" spans="6:6" x14ac:dyDescent="0.25">
      <c r="F24112"/>
    </row>
    <row r="24113" spans="6:6" x14ac:dyDescent="0.25">
      <c r="F24113"/>
    </row>
    <row r="24114" spans="6:6" x14ac:dyDescent="0.25">
      <c r="F24114"/>
    </row>
    <row r="24115" spans="6:6" x14ac:dyDescent="0.25">
      <c r="F24115"/>
    </row>
    <row r="24116" spans="6:6" x14ac:dyDescent="0.25">
      <c r="F24116"/>
    </row>
    <row r="24117" spans="6:6" x14ac:dyDescent="0.25">
      <c r="F24117"/>
    </row>
    <row r="24118" spans="6:6" x14ac:dyDescent="0.25">
      <c r="F24118"/>
    </row>
    <row r="24119" spans="6:6" x14ac:dyDescent="0.25">
      <c r="F24119"/>
    </row>
    <row r="24120" spans="6:6" x14ac:dyDescent="0.25">
      <c r="F24120"/>
    </row>
    <row r="24121" spans="6:6" x14ac:dyDescent="0.25">
      <c r="F24121"/>
    </row>
    <row r="24122" spans="6:6" x14ac:dyDescent="0.25">
      <c r="F24122"/>
    </row>
    <row r="24123" spans="6:6" x14ac:dyDescent="0.25">
      <c r="F24123"/>
    </row>
    <row r="24124" spans="6:6" x14ac:dyDescent="0.25">
      <c r="F24124"/>
    </row>
    <row r="24125" spans="6:6" x14ac:dyDescent="0.25">
      <c r="F24125"/>
    </row>
    <row r="24126" spans="6:6" x14ac:dyDescent="0.25">
      <c r="F24126"/>
    </row>
    <row r="24127" spans="6:6" x14ac:dyDescent="0.25">
      <c r="F24127"/>
    </row>
    <row r="24128" spans="6:6" x14ac:dyDescent="0.25">
      <c r="F24128"/>
    </row>
    <row r="24129" spans="6:6" x14ac:dyDescent="0.25">
      <c r="F24129"/>
    </row>
    <row r="24130" spans="6:6" x14ac:dyDescent="0.25">
      <c r="F24130"/>
    </row>
    <row r="24131" spans="6:6" x14ac:dyDescent="0.25">
      <c r="F24131"/>
    </row>
    <row r="24132" spans="6:6" x14ac:dyDescent="0.25">
      <c r="F24132"/>
    </row>
    <row r="24133" spans="6:6" x14ac:dyDescent="0.25">
      <c r="F24133"/>
    </row>
    <row r="24134" spans="6:6" x14ac:dyDescent="0.25">
      <c r="F24134"/>
    </row>
    <row r="24135" spans="6:6" x14ac:dyDescent="0.25">
      <c r="F24135"/>
    </row>
    <row r="24136" spans="6:6" x14ac:dyDescent="0.25">
      <c r="F24136"/>
    </row>
    <row r="24137" spans="6:6" x14ac:dyDescent="0.25">
      <c r="F24137"/>
    </row>
    <row r="24138" spans="6:6" x14ac:dyDescent="0.25">
      <c r="F24138"/>
    </row>
    <row r="24139" spans="6:6" x14ac:dyDescent="0.25">
      <c r="F24139"/>
    </row>
    <row r="24140" spans="6:6" x14ac:dyDescent="0.25">
      <c r="F24140"/>
    </row>
    <row r="24141" spans="6:6" x14ac:dyDescent="0.25">
      <c r="F24141"/>
    </row>
    <row r="24142" spans="6:6" x14ac:dyDescent="0.25">
      <c r="F24142"/>
    </row>
    <row r="24143" spans="6:6" x14ac:dyDescent="0.25">
      <c r="F24143"/>
    </row>
    <row r="24144" spans="6:6" x14ac:dyDescent="0.25">
      <c r="F24144"/>
    </row>
    <row r="24145" spans="6:6" x14ac:dyDescent="0.25">
      <c r="F24145"/>
    </row>
    <row r="24146" spans="6:6" x14ac:dyDescent="0.25">
      <c r="F24146"/>
    </row>
    <row r="24147" spans="6:6" x14ac:dyDescent="0.25">
      <c r="F24147"/>
    </row>
    <row r="24148" spans="6:6" x14ac:dyDescent="0.25">
      <c r="F24148"/>
    </row>
    <row r="24149" spans="6:6" x14ac:dyDescent="0.25">
      <c r="F24149"/>
    </row>
    <row r="24150" spans="6:6" x14ac:dyDescent="0.25">
      <c r="F24150"/>
    </row>
    <row r="24151" spans="6:6" x14ac:dyDescent="0.25">
      <c r="F24151"/>
    </row>
    <row r="24152" spans="6:6" x14ac:dyDescent="0.25">
      <c r="F24152"/>
    </row>
    <row r="24153" spans="6:6" x14ac:dyDescent="0.25">
      <c r="F24153"/>
    </row>
    <row r="24154" spans="6:6" x14ac:dyDescent="0.25">
      <c r="F24154"/>
    </row>
    <row r="24155" spans="6:6" x14ac:dyDescent="0.25">
      <c r="F24155"/>
    </row>
    <row r="24156" spans="6:6" x14ac:dyDescent="0.25">
      <c r="F24156"/>
    </row>
    <row r="24157" spans="6:6" x14ac:dyDescent="0.25">
      <c r="F24157"/>
    </row>
    <row r="24158" spans="6:6" x14ac:dyDescent="0.25">
      <c r="F24158"/>
    </row>
    <row r="24159" spans="6:6" x14ac:dyDescent="0.25">
      <c r="F24159"/>
    </row>
    <row r="24160" spans="6:6" x14ac:dyDescent="0.25">
      <c r="F24160"/>
    </row>
    <row r="24161" spans="6:6" x14ac:dyDescent="0.25">
      <c r="F24161"/>
    </row>
    <row r="24162" spans="6:6" x14ac:dyDescent="0.25">
      <c r="F24162"/>
    </row>
    <row r="24163" spans="6:6" x14ac:dyDescent="0.25">
      <c r="F24163"/>
    </row>
    <row r="24164" spans="6:6" x14ac:dyDescent="0.25">
      <c r="F24164"/>
    </row>
    <row r="24165" spans="6:6" x14ac:dyDescent="0.25">
      <c r="F24165"/>
    </row>
    <row r="24166" spans="6:6" x14ac:dyDescent="0.25">
      <c r="F24166"/>
    </row>
    <row r="24167" spans="6:6" x14ac:dyDescent="0.25">
      <c r="F24167"/>
    </row>
    <row r="24168" spans="6:6" x14ac:dyDescent="0.25">
      <c r="F24168"/>
    </row>
    <row r="24169" spans="6:6" x14ac:dyDescent="0.25">
      <c r="F24169"/>
    </row>
    <row r="24170" spans="6:6" x14ac:dyDescent="0.25">
      <c r="F24170"/>
    </row>
    <row r="24171" spans="6:6" x14ac:dyDescent="0.25">
      <c r="F24171"/>
    </row>
    <row r="24172" spans="6:6" x14ac:dyDescent="0.25">
      <c r="F24172"/>
    </row>
    <row r="24173" spans="6:6" x14ac:dyDescent="0.25">
      <c r="F24173"/>
    </row>
    <row r="24174" spans="6:6" x14ac:dyDescent="0.25">
      <c r="F24174"/>
    </row>
    <row r="24175" spans="6:6" x14ac:dyDescent="0.25">
      <c r="F24175"/>
    </row>
    <row r="24176" spans="6:6" x14ac:dyDescent="0.25">
      <c r="F24176"/>
    </row>
    <row r="24177" spans="6:6" x14ac:dyDescent="0.25">
      <c r="F24177"/>
    </row>
    <row r="24178" spans="6:6" x14ac:dyDescent="0.25">
      <c r="F24178"/>
    </row>
    <row r="24179" spans="6:6" x14ac:dyDescent="0.25">
      <c r="F24179"/>
    </row>
    <row r="24180" spans="6:6" x14ac:dyDescent="0.25">
      <c r="F24180"/>
    </row>
    <row r="24181" spans="6:6" x14ac:dyDescent="0.25">
      <c r="F24181"/>
    </row>
    <row r="24182" spans="6:6" x14ac:dyDescent="0.25">
      <c r="F24182"/>
    </row>
    <row r="24183" spans="6:6" x14ac:dyDescent="0.25">
      <c r="F24183"/>
    </row>
    <row r="24184" spans="6:6" x14ac:dyDescent="0.25">
      <c r="F24184"/>
    </row>
    <row r="24185" spans="6:6" x14ac:dyDescent="0.25">
      <c r="F24185"/>
    </row>
    <row r="24186" spans="6:6" x14ac:dyDescent="0.25">
      <c r="F24186"/>
    </row>
    <row r="24187" spans="6:6" x14ac:dyDescent="0.25">
      <c r="F24187"/>
    </row>
    <row r="24188" spans="6:6" x14ac:dyDescent="0.25">
      <c r="F24188"/>
    </row>
    <row r="24189" spans="6:6" x14ac:dyDescent="0.25">
      <c r="F24189"/>
    </row>
    <row r="24190" spans="6:6" x14ac:dyDescent="0.25">
      <c r="F24190"/>
    </row>
    <row r="24191" spans="6:6" x14ac:dyDescent="0.25">
      <c r="F24191"/>
    </row>
    <row r="24192" spans="6:6" x14ac:dyDescent="0.25">
      <c r="F24192"/>
    </row>
    <row r="24193" spans="6:6" x14ac:dyDescent="0.25">
      <c r="F24193"/>
    </row>
    <row r="24194" spans="6:6" x14ac:dyDescent="0.25">
      <c r="F24194"/>
    </row>
    <row r="24195" spans="6:6" x14ac:dyDescent="0.25">
      <c r="F24195"/>
    </row>
    <row r="24196" spans="6:6" x14ac:dyDescent="0.25">
      <c r="F24196"/>
    </row>
    <row r="24197" spans="6:6" x14ac:dyDescent="0.25">
      <c r="F24197"/>
    </row>
    <row r="24198" spans="6:6" x14ac:dyDescent="0.25">
      <c r="F24198"/>
    </row>
    <row r="24199" spans="6:6" x14ac:dyDescent="0.25">
      <c r="F24199"/>
    </row>
    <row r="24200" spans="6:6" x14ac:dyDescent="0.25">
      <c r="F24200"/>
    </row>
    <row r="24201" spans="6:6" x14ac:dyDescent="0.25">
      <c r="F24201"/>
    </row>
    <row r="24202" spans="6:6" x14ac:dyDescent="0.25">
      <c r="F24202"/>
    </row>
    <row r="24203" spans="6:6" x14ac:dyDescent="0.25">
      <c r="F24203"/>
    </row>
    <row r="24204" spans="6:6" x14ac:dyDescent="0.25">
      <c r="F24204"/>
    </row>
    <row r="24205" spans="6:6" x14ac:dyDescent="0.25">
      <c r="F24205"/>
    </row>
    <row r="24206" spans="6:6" x14ac:dyDescent="0.25">
      <c r="F24206"/>
    </row>
    <row r="24207" spans="6:6" x14ac:dyDescent="0.25">
      <c r="F24207"/>
    </row>
    <row r="24208" spans="6:6" x14ac:dyDescent="0.25">
      <c r="F24208"/>
    </row>
    <row r="24209" spans="6:6" x14ac:dyDescent="0.25">
      <c r="F24209"/>
    </row>
    <row r="24210" spans="6:6" x14ac:dyDescent="0.25">
      <c r="F24210"/>
    </row>
    <row r="24211" spans="6:6" x14ac:dyDescent="0.25">
      <c r="F24211"/>
    </row>
    <row r="24212" spans="6:6" x14ac:dyDescent="0.25">
      <c r="F24212"/>
    </row>
    <row r="24213" spans="6:6" x14ac:dyDescent="0.25">
      <c r="F24213"/>
    </row>
    <row r="24214" spans="6:6" x14ac:dyDescent="0.25">
      <c r="F24214"/>
    </row>
    <row r="24215" spans="6:6" x14ac:dyDescent="0.25">
      <c r="F24215"/>
    </row>
    <row r="24216" spans="6:6" x14ac:dyDescent="0.25">
      <c r="F24216"/>
    </row>
    <row r="24217" spans="6:6" x14ac:dyDescent="0.25">
      <c r="F24217"/>
    </row>
    <row r="24218" spans="6:6" x14ac:dyDescent="0.25">
      <c r="F24218"/>
    </row>
    <row r="24219" spans="6:6" x14ac:dyDescent="0.25">
      <c r="F24219"/>
    </row>
    <row r="24220" spans="6:6" x14ac:dyDescent="0.25">
      <c r="F24220"/>
    </row>
    <row r="24221" spans="6:6" x14ac:dyDescent="0.25">
      <c r="F24221"/>
    </row>
    <row r="24222" spans="6:6" x14ac:dyDescent="0.25">
      <c r="F24222"/>
    </row>
    <row r="24223" spans="6:6" x14ac:dyDescent="0.25">
      <c r="F24223"/>
    </row>
    <row r="24224" spans="6:6" x14ac:dyDescent="0.25">
      <c r="F24224"/>
    </row>
    <row r="24225" spans="6:6" x14ac:dyDescent="0.25">
      <c r="F24225"/>
    </row>
    <row r="24226" spans="6:6" x14ac:dyDescent="0.25">
      <c r="F24226"/>
    </row>
    <row r="24227" spans="6:6" x14ac:dyDescent="0.25">
      <c r="F24227"/>
    </row>
    <row r="24228" spans="6:6" x14ac:dyDescent="0.25">
      <c r="F24228"/>
    </row>
    <row r="24229" spans="6:6" x14ac:dyDescent="0.25">
      <c r="F24229"/>
    </row>
    <row r="24230" spans="6:6" x14ac:dyDescent="0.25">
      <c r="F24230"/>
    </row>
    <row r="24231" spans="6:6" x14ac:dyDescent="0.25">
      <c r="F24231"/>
    </row>
    <row r="24232" spans="6:6" x14ac:dyDescent="0.25">
      <c r="F24232"/>
    </row>
    <row r="24233" spans="6:6" x14ac:dyDescent="0.25">
      <c r="F24233"/>
    </row>
    <row r="24234" spans="6:6" x14ac:dyDescent="0.25">
      <c r="F24234"/>
    </row>
    <row r="24235" spans="6:6" x14ac:dyDescent="0.25">
      <c r="F24235"/>
    </row>
    <row r="24236" spans="6:6" x14ac:dyDescent="0.25">
      <c r="F24236"/>
    </row>
    <row r="24237" spans="6:6" x14ac:dyDescent="0.25">
      <c r="F24237"/>
    </row>
    <row r="24238" spans="6:6" x14ac:dyDescent="0.25">
      <c r="F24238"/>
    </row>
    <row r="24239" spans="6:6" x14ac:dyDescent="0.25">
      <c r="F24239"/>
    </row>
    <row r="24240" spans="6:6" x14ac:dyDescent="0.25">
      <c r="F24240"/>
    </row>
    <row r="24241" spans="6:6" x14ac:dyDescent="0.25">
      <c r="F24241"/>
    </row>
    <row r="24242" spans="6:6" x14ac:dyDescent="0.25">
      <c r="F24242"/>
    </row>
    <row r="24243" spans="6:6" x14ac:dyDescent="0.25">
      <c r="F24243"/>
    </row>
    <row r="24244" spans="6:6" x14ac:dyDescent="0.25">
      <c r="F24244"/>
    </row>
    <row r="24245" spans="6:6" x14ac:dyDescent="0.25">
      <c r="F24245"/>
    </row>
    <row r="24246" spans="6:6" x14ac:dyDescent="0.25">
      <c r="F24246"/>
    </row>
    <row r="24247" spans="6:6" x14ac:dyDescent="0.25">
      <c r="F24247"/>
    </row>
    <row r="24248" spans="6:6" x14ac:dyDescent="0.25">
      <c r="F24248"/>
    </row>
    <row r="24249" spans="6:6" x14ac:dyDescent="0.25">
      <c r="F24249"/>
    </row>
    <row r="24250" spans="6:6" x14ac:dyDescent="0.25">
      <c r="F24250"/>
    </row>
    <row r="24251" spans="6:6" x14ac:dyDescent="0.25">
      <c r="F24251"/>
    </row>
    <row r="24252" spans="6:6" x14ac:dyDescent="0.25">
      <c r="F24252"/>
    </row>
    <row r="24253" spans="6:6" x14ac:dyDescent="0.25">
      <c r="F24253"/>
    </row>
    <row r="24254" spans="6:6" x14ac:dyDescent="0.25">
      <c r="F24254"/>
    </row>
    <row r="24255" spans="6:6" x14ac:dyDescent="0.25">
      <c r="F24255"/>
    </row>
    <row r="24256" spans="6:6" x14ac:dyDescent="0.25">
      <c r="F24256"/>
    </row>
    <row r="24257" spans="6:6" x14ac:dyDescent="0.25">
      <c r="F24257"/>
    </row>
    <row r="24258" spans="6:6" x14ac:dyDescent="0.25">
      <c r="F24258"/>
    </row>
    <row r="24259" spans="6:6" x14ac:dyDescent="0.25">
      <c r="F24259"/>
    </row>
    <row r="24260" spans="6:6" x14ac:dyDescent="0.25">
      <c r="F24260"/>
    </row>
    <row r="24261" spans="6:6" x14ac:dyDescent="0.25">
      <c r="F24261"/>
    </row>
    <row r="24262" spans="6:6" x14ac:dyDescent="0.25">
      <c r="F24262"/>
    </row>
    <row r="24263" spans="6:6" x14ac:dyDescent="0.25">
      <c r="F24263"/>
    </row>
    <row r="24264" spans="6:6" x14ac:dyDescent="0.25">
      <c r="F24264"/>
    </row>
    <row r="24265" spans="6:6" x14ac:dyDescent="0.25">
      <c r="F24265"/>
    </row>
    <row r="24266" spans="6:6" x14ac:dyDescent="0.25">
      <c r="F24266"/>
    </row>
    <row r="24267" spans="6:6" x14ac:dyDescent="0.25">
      <c r="F24267"/>
    </row>
    <row r="24268" spans="6:6" x14ac:dyDescent="0.25">
      <c r="F24268"/>
    </row>
    <row r="24269" spans="6:6" x14ac:dyDescent="0.25">
      <c r="F24269"/>
    </row>
    <row r="24270" spans="6:6" x14ac:dyDescent="0.25">
      <c r="F24270"/>
    </row>
    <row r="24271" spans="6:6" x14ac:dyDescent="0.25">
      <c r="F24271"/>
    </row>
    <row r="24272" spans="6:6" x14ac:dyDescent="0.25">
      <c r="F24272"/>
    </row>
    <row r="24273" spans="6:6" x14ac:dyDescent="0.25">
      <c r="F24273"/>
    </row>
    <row r="24274" spans="6:6" x14ac:dyDescent="0.25">
      <c r="F24274"/>
    </row>
    <row r="24275" spans="6:6" x14ac:dyDescent="0.25">
      <c r="F24275"/>
    </row>
    <row r="24276" spans="6:6" x14ac:dyDescent="0.25">
      <c r="F24276"/>
    </row>
    <row r="24277" spans="6:6" x14ac:dyDescent="0.25">
      <c r="F24277"/>
    </row>
    <row r="24278" spans="6:6" x14ac:dyDescent="0.25">
      <c r="F24278"/>
    </row>
    <row r="24279" spans="6:6" x14ac:dyDescent="0.25">
      <c r="F24279"/>
    </row>
    <row r="24280" spans="6:6" x14ac:dyDescent="0.25">
      <c r="F24280"/>
    </row>
    <row r="24281" spans="6:6" x14ac:dyDescent="0.25">
      <c r="F24281"/>
    </row>
    <row r="24282" spans="6:6" x14ac:dyDescent="0.25">
      <c r="F24282"/>
    </row>
    <row r="24283" spans="6:6" x14ac:dyDescent="0.25">
      <c r="F24283"/>
    </row>
    <row r="24284" spans="6:6" x14ac:dyDescent="0.25">
      <c r="F24284"/>
    </row>
    <row r="24285" spans="6:6" x14ac:dyDescent="0.25">
      <c r="F24285"/>
    </row>
    <row r="24286" spans="6:6" x14ac:dyDescent="0.25">
      <c r="F24286"/>
    </row>
    <row r="24287" spans="6:6" x14ac:dyDescent="0.25">
      <c r="F24287"/>
    </row>
    <row r="24288" spans="6:6" x14ac:dyDescent="0.25">
      <c r="F24288"/>
    </row>
    <row r="24289" spans="6:6" x14ac:dyDescent="0.25">
      <c r="F24289"/>
    </row>
    <row r="24290" spans="6:6" x14ac:dyDescent="0.25">
      <c r="F24290"/>
    </row>
    <row r="24291" spans="6:6" x14ac:dyDescent="0.25">
      <c r="F24291"/>
    </row>
    <row r="24292" spans="6:6" x14ac:dyDescent="0.25">
      <c r="F24292"/>
    </row>
    <row r="24293" spans="6:6" x14ac:dyDescent="0.25">
      <c r="F24293"/>
    </row>
    <row r="24294" spans="6:6" x14ac:dyDescent="0.25">
      <c r="F24294"/>
    </row>
    <row r="24295" spans="6:6" x14ac:dyDescent="0.25">
      <c r="F24295"/>
    </row>
    <row r="24296" spans="6:6" x14ac:dyDescent="0.25">
      <c r="F24296"/>
    </row>
    <row r="24297" spans="6:6" x14ac:dyDescent="0.25">
      <c r="F24297"/>
    </row>
    <row r="24298" spans="6:6" x14ac:dyDescent="0.25">
      <c r="F24298"/>
    </row>
    <row r="24299" spans="6:6" x14ac:dyDescent="0.25">
      <c r="F24299"/>
    </row>
    <row r="24300" spans="6:6" x14ac:dyDescent="0.25">
      <c r="F24300"/>
    </row>
    <row r="24301" spans="6:6" x14ac:dyDescent="0.25">
      <c r="F24301"/>
    </row>
    <row r="24302" spans="6:6" x14ac:dyDescent="0.25">
      <c r="F24302"/>
    </row>
    <row r="24303" spans="6:6" x14ac:dyDescent="0.25">
      <c r="F24303"/>
    </row>
    <row r="24304" spans="6:6" x14ac:dyDescent="0.25">
      <c r="F24304"/>
    </row>
    <row r="24305" spans="6:6" x14ac:dyDescent="0.25">
      <c r="F24305"/>
    </row>
    <row r="24306" spans="6:6" x14ac:dyDescent="0.25">
      <c r="F24306"/>
    </row>
    <row r="24307" spans="6:6" x14ac:dyDescent="0.25">
      <c r="F24307"/>
    </row>
    <row r="24308" spans="6:6" x14ac:dyDescent="0.25">
      <c r="F24308"/>
    </row>
    <row r="24309" spans="6:6" x14ac:dyDescent="0.25">
      <c r="F24309"/>
    </row>
    <row r="24310" spans="6:6" x14ac:dyDescent="0.25">
      <c r="F24310"/>
    </row>
    <row r="24311" spans="6:6" x14ac:dyDescent="0.25">
      <c r="F24311"/>
    </row>
    <row r="24312" spans="6:6" x14ac:dyDescent="0.25">
      <c r="F24312"/>
    </row>
    <row r="24313" spans="6:6" x14ac:dyDescent="0.25">
      <c r="F24313"/>
    </row>
    <row r="24314" spans="6:6" x14ac:dyDescent="0.25">
      <c r="F24314"/>
    </row>
    <row r="24315" spans="6:6" x14ac:dyDescent="0.25">
      <c r="F24315"/>
    </row>
    <row r="24316" spans="6:6" x14ac:dyDescent="0.25">
      <c r="F24316"/>
    </row>
    <row r="24317" spans="6:6" x14ac:dyDescent="0.25">
      <c r="F24317"/>
    </row>
    <row r="24318" spans="6:6" x14ac:dyDescent="0.25">
      <c r="F24318"/>
    </row>
    <row r="24319" spans="6:6" x14ac:dyDescent="0.25">
      <c r="F24319"/>
    </row>
    <row r="24320" spans="6:6" x14ac:dyDescent="0.25">
      <c r="F24320"/>
    </row>
    <row r="24321" spans="6:6" x14ac:dyDescent="0.25">
      <c r="F24321"/>
    </row>
    <row r="24322" spans="6:6" x14ac:dyDescent="0.25">
      <c r="F24322"/>
    </row>
    <row r="24323" spans="6:6" x14ac:dyDescent="0.25">
      <c r="F24323"/>
    </row>
    <row r="24324" spans="6:6" x14ac:dyDescent="0.25">
      <c r="F24324"/>
    </row>
    <row r="24325" spans="6:6" x14ac:dyDescent="0.25">
      <c r="F24325"/>
    </row>
    <row r="24326" spans="6:6" x14ac:dyDescent="0.25">
      <c r="F24326"/>
    </row>
    <row r="24327" spans="6:6" x14ac:dyDescent="0.25">
      <c r="F24327"/>
    </row>
    <row r="24328" spans="6:6" x14ac:dyDescent="0.25">
      <c r="F24328"/>
    </row>
    <row r="24329" spans="6:6" x14ac:dyDescent="0.25">
      <c r="F24329"/>
    </row>
    <row r="24330" spans="6:6" x14ac:dyDescent="0.25">
      <c r="F24330"/>
    </row>
    <row r="24331" spans="6:6" x14ac:dyDescent="0.25">
      <c r="F24331"/>
    </row>
    <row r="24332" spans="6:6" x14ac:dyDescent="0.25">
      <c r="F24332"/>
    </row>
    <row r="24333" spans="6:6" x14ac:dyDescent="0.25">
      <c r="F24333"/>
    </row>
    <row r="24334" spans="6:6" x14ac:dyDescent="0.25">
      <c r="F24334"/>
    </row>
    <row r="24335" spans="6:6" x14ac:dyDescent="0.25">
      <c r="F24335"/>
    </row>
    <row r="24336" spans="6:6" x14ac:dyDescent="0.25">
      <c r="F24336"/>
    </row>
    <row r="24337" spans="6:6" x14ac:dyDescent="0.25">
      <c r="F24337"/>
    </row>
    <row r="24338" spans="6:6" x14ac:dyDescent="0.25">
      <c r="F24338"/>
    </row>
    <row r="24339" spans="6:6" x14ac:dyDescent="0.25">
      <c r="F24339"/>
    </row>
    <row r="24340" spans="6:6" x14ac:dyDescent="0.25">
      <c r="F24340"/>
    </row>
    <row r="24341" spans="6:6" x14ac:dyDescent="0.25">
      <c r="F24341"/>
    </row>
    <row r="24342" spans="6:6" x14ac:dyDescent="0.25">
      <c r="F24342"/>
    </row>
    <row r="24343" spans="6:6" x14ac:dyDescent="0.25">
      <c r="F24343"/>
    </row>
    <row r="24344" spans="6:6" x14ac:dyDescent="0.25">
      <c r="F24344"/>
    </row>
    <row r="24345" spans="6:6" x14ac:dyDescent="0.25">
      <c r="F24345"/>
    </row>
    <row r="24346" spans="6:6" x14ac:dyDescent="0.25">
      <c r="F24346"/>
    </row>
    <row r="24347" spans="6:6" x14ac:dyDescent="0.25">
      <c r="F24347"/>
    </row>
    <row r="24348" spans="6:6" x14ac:dyDescent="0.25">
      <c r="F24348"/>
    </row>
    <row r="24349" spans="6:6" x14ac:dyDescent="0.25">
      <c r="F24349"/>
    </row>
    <row r="24350" spans="6:6" x14ac:dyDescent="0.25">
      <c r="F24350"/>
    </row>
    <row r="24351" spans="6:6" x14ac:dyDescent="0.25">
      <c r="F24351"/>
    </row>
    <row r="24352" spans="6:6" x14ac:dyDescent="0.25">
      <c r="F24352"/>
    </row>
    <row r="24353" spans="6:6" x14ac:dyDescent="0.25">
      <c r="F24353"/>
    </row>
    <row r="24354" spans="6:6" x14ac:dyDescent="0.25">
      <c r="F24354"/>
    </row>
    <row r="24355" spans="6:6" x14ac:dyDescent="0.25">
      <c r="F24355"/>
    </row>
    <row r="24356" spans="6:6" x14ac:dyDescent="0.25">
      <c r="F24356"/>
    </row>
    <row r="24357" spans="6:6" x14ac:dyDescent="0.25">
      <c r="F24357"/>
    </row>
    <row r="24358" spans="6:6" x14ac:dyDescent="0.25">
      <c r="F24358"/>
    </row>
    <row r="24359" spans="6:6" x14ac:dyDescent="0.25">
      <c r="F24359"/>
    </row>
    <row r="24360" spans="6:6" x14ac:dyDescent="0.25">
      <c r="F24360"/>
    </row>
    <row r="24361" spans="6:6" x14ac:dyDescent="0.25">
      <c r="F24361"/>
    </row>
    <row r="24362" spans="6:6" x14ac:dyDescent="0.25">
      <c r="F24362"/>
    </row>
    <row r="24363" spans="6:6" x14ac:dyDescent="0.25">
      <c r="F24363"/>
    </row>
    <row r="24364" spans="6:6" x14ac:dyDescent="0.25">
      <c r="F24364"/>
    </row>
    <row r="24365" spans="6:6" x14ac:dyDescent="0.25">
      <c r="F24365"/>
    </row>
    <row r="24366" spans="6:6" x14ac:dyDescent="0.25">
      <c r="F24366"/>
    </row>
    <row r="24367" spans="6:6" x14ac:dyDescent="0.25">
      <c r="F24367"/>
    </row>
    <row r="24368" spans="6:6" x14ac:dyDescent="0.25">
      <c r="F24368"/>
    </row>
    <row r="24369" spans="6:6" x14ac:dyDescent="0.25">
      <c r="F24369"/>
    </row>
    <row r="24370" spans="6:6" x14ac:dyDescent="0.25">
      <c r="F24370"/>
    </row>
    <row r="24371" spans="6:6" x14ac:dyDescent="0.25">
      <c r="F24371"/>
    </row>
    <row r="24372" spans="6:6" x14ac:dyDescent="0.25">
      <c r="F24372"/>
    </row>
    <row r="24373" spans="6:6" x14ac:dyDescent="0.25">
      <c r="F24373"/>
    </row>
    <row r="24374" spans="6:6" x14ac:dyDescent="0.25">
      <c r="F24374"/>
    </row>
    <row r="24375" spans="6:6" x14ac:dyDescent="0.25">
      <c r="F24375"/>
    </row>
    <row r="24376" spans="6:6" x14ac:dyDescent="0.25">
      <c r="F24376"/>
    </row>
    <row r="24377" spans="6:6" x14ac:dyDescent="0.25">
      <c r="F24377"/>
    </row>
    <row r="24378" spans="6:6" x14ac:dyDescent="0.25">
      <c r="F24378"/>
    </row>
    <row r="24379" spans="6:6" x14ac:dyDescent="0.25">
      <c r="F24379"/>
    </row>
    <row r="24380" spans="6:6" x14ac:dyDescent="0.25">
      <c r="F24380"/>
    </row>
    <row r="24381" spans="6:6" x14ac:dyDescent="0.25">
      <c r="F24381"/>
    </row>
    <row r="24382" spans="6:6" x14ac:dyDescent="0.25">
      <c r="F24382"/>
    </row>
    <row r="24383" spans="6:6" x14ac:dyDescent="0.25">
      <c r="F24383"/>
    </row>
    <row r="24384" spans="6:6" x14ac:dyDescent="0.25">
      <c r="F24384"/>
    </row>
    <row r="24385" spans="6:6" x14ac:dyDescent="0.25">
      <c r="F24385"/>
    </row>
    <row r="24386" spans="6:6" x14ac:dyDescent="0.25">
      <c r="F24386"/>
    </row>
    <row r="24387" spans="6:6" x14ac:dyDescent="0.25">
      <c r="F24387"/>
    </row>
    <row r="24388" spans="6:6" x14ac:dyDescent="0.25">
      <c r="F24388"/>
    </row>
    <row r="24389" spans="6:6" x14ac:dyDescent="0.25">
      <c r="F24389"/>
    </row>
    <row r="24390" spans="6:6" x14ac:dyDescent="0.25">
      <c r="F24390"/>
    </row>
    <row r="24391" spans="6:6" x14ac:dyDescent="0.25">
      <c r="F24391"/>
    </row>
    <row r="24392" spans="6:6" x14ac:dyDescent="0.25">
      <c r="F24392"/>
    </row>
    <row r="24393" spans="6:6" x14ac:dyDescent="0.25">
      <c r="F24393"/>
    </row>
    <row r="24394" spans="6:6" x14ac:dyDescent="0.25">
      <c r="F24394"/>
    </row>
    <row r="24395" spans="6:6" x14ac:dyDescent="0.25">
      <c r="F24395"/>
    </row>
    <row r="24396" spans="6:6" x14ac:dyDescent="0.25">
      <c r="F24396"/>
    </row>
    <row r="24397" spans="6:6" x14ac:dyDescent="0.25">
      <c r="F24397"/>
    </row>
    <row r="24398" spans="6:6" x14ac:dyDescent="0.25">
      <c r="F24398"/>
    </row>
    <row r="24399" spans="6:6" x14ac:dyDescent="0.25">
      <c r="F24399"/>
    </row>
    <row r="24400" spans="6:6" x14ac:dyDescent="0.25">
      <c r="F24400"/>
    </row>
    <row r="24401" spans="6:6" x14ac:dyDescent="0.25">
      <c r="F24401"/>
    </row>
    <row r="24402" spans="6:6" x14ac:dyDescent="0.25">
      <c r="F24402"/>
    </row>
    <row r="24403" spans="6:6" x14ac:dyDescent="0.25">
      <c r="F24403"/>
    </row>
    <row r="24404" spans="6:6" x14ac:dyDescent="0.25">
      <c r="F24404"/>
    </row>
    <row r="24405" spans="6:6" x14ac:dyDescent="0.25">
      <c r="F24405"/>
    </row>
    <row r="24406" spans="6:6" x14ac:dyDescent="0.25">
      <c r="F24406"/>
    </row>
    <row r="24407" spans="6:6" x14ac:dyDescent="0.25">
      <c r="F24407"/>
    </row>
    <row r="24408" spans="6:6" x14ac:dyDescent="0.25">
      <c r="F24408"/>
    </row>
    <row r="24409" spans="6:6" x14ac:dyDescent="0.25">
      <c r="F24409"/>
    </row>
    <row r="24410" spans="6:6" x14ac:dyDescent="0.25">
      <c r="F24410"/>
    </row>
    <row r="24411" spans="6:6" x14ac:dyDescent="0.25">
      <c r="F24411"/>
    </row>
    <row r="24412" spans="6:6" x14ac:dyDescent="0.25">
      <c r="F24412"/>
    </row>
    <row r="24413" spans="6:6" x14ac:dyDescent="0.25">
      <c r="F24413"/>
    </row>
    <row r="24414" spans="6:6" x14ac:dyDescent="0.25">
      <c r="F24414"/>
    </row>
    <row r="24415" spans="6:6" x14ac:dyDescent="0.25">
      <c r="F24415"/>
    </row>
    <row r="24416" spans="6:6" x14ac:dyDescent="0.25">
      <c r="F24416"/>
    </row>
    <row r="24417" spans="6:6" x14ac:dyDescent="0.25">
      <c r="F24417"/>
    </row>
    <row r="24418" spans="6:6" x14ac:dyDescent="0.25">
      <c r="F24418"/>
    </row>
    <row r="24419" spans="6:6" x14ac:dyDescent="0.25">
      <c r="F24419"/>
    </row>
    <row r="24420" spans="6:6" x14ac:dyDescent="0.25">
      <c r="F24420"/>
    </row>
    <row r="24421" spans="6:6" x14ac:dyDescent="0.25">
      <c r="F24421"/>
    </row>
    <row r="24422" spans="6:6" x14ac:dyDescent="0.25">
      <c r="F24422"/>
    </row>
    <row r="24423" spans="6:6" x14ac:dyDescent="0.25">
      <c r="F24423"/>
    </row>
    <row r="24424" spans="6:6" x14ac:dyDescent="0.25">
      <c r="F24424"/>
    </row>
    <row r="24425" spans="6:6" x14ac:dyDescent="0.25">
      <c r="F24425"/>
    </row>
    <row r="24426" spans="6:6" x14ac:dyDescent="0.25">
      <c r="F24426"/>
    </row>
    <row r="24427" spans="6:6" x14ac:dyDescent="0.25">
      <c r="F24427"/>
    </row>
    <row r="24428" spans="6:6" x14ac:dyDescent="0.25">
      <c r="F24428"/>
    </row>
    <row r="24429" spans="6:6" x14ac:dyDescent="0.25">
      <c r="F24429"/>
    </row>
    <row r="24430" spans="6:6" x14ac:dyDescent="0.25">
      <c r="F24430"/>
    </row>
    <row r="24431" spans="6:6" x14ac:dyDescent="0.25">
      <c r="F24431"/>
    </row>
    <row r="24432" spans="6:6" x14ac:dyDescent="0.25">
      <c r="F24432"/>
    </row>
    <row r="24433" spans="6:6" x14ac:dyDescent="0.25">
      <c r="F24433"/>
    </row>
    <row r="24434" spans="6:6" x14ac:dyDescent="0.25">
      <c r="F24434"/>
    </row>
    <row r="24435" spans="6:6" x14ac:dyDescent="0.25">
      <c r="F24435"/>
    </row>
    <row r="24436" spans="6:6" x14ac:dyDescent="0.25">
      <c r="F24436"/>
    </row>
    <row r="24437" spans="6:6" x14ac:dyDescent="0.25">
      <c r="F24437"/>
    </row>
    <row r="24438" spans="6:6" x14ac:dyDescent="0.25">
      <c r="F24438"/>
    </row>
    <row r="24439" spans="6:6" x14ac:dyDescent="0.25">
      <c r="F24439"/>
    </row>
    <row r="24440" spans="6:6" x14ac:dyDescent="0.25">
      <c r="F24440"/>
    </row>
    <row r="24441" spans="6:6" x14ac:dyDescent="0.25">
      <c r="F24441"/>
    </row>
    <row r="24442" spans="6:6" x14ac:dyDescent="0.25">
      <c r="F24442"/>
    </row>
    <row r="24443" spans="6:6" x14ac:dyDescent="0.25">
      <c r="F24443"/>
    </row>
    <row r="24444" spans="6:6" x14ac:dyDescent="0.25">
      <c r="F24444"/>
    </row>
    <row r="24445" spans="6:6" x14ac:dyDescent="0.25">
      <c r="F24445"/>
    </row>
    <row r="24446" spans="6:6" x14ac:dyDescent="0.25">
      <c r="F24446"/>
    </row>
    <row r="24447" spans="6:6" x14ac:dyDescent="0.25">
      <c r="F24447"/>
    </row>
    <row r="24448" spans="6:6" x14ac:dyDescent="0.25">
      <c r="F24448"/>
    </row>
    <row r="24449" spans="6:6" x14ac:dyDescent="0.25">
      <c r="F24449"/>
    </row>
    <row r="24450" spans="6:6" x14ac:dyDescent="0.25">
      <c r="F24450"/>
    </row>
    <row r="24451" spans="6:6" x14ac:dyDescent="0.25">
      <c r="F24451"/>
    </row>
    <row r="24452" spans="6:6" x14ac:dyDescent="0.25">
      <c r="F24452"/>
    </row>
    <row r="24453" spans="6:6" x14ac:dyDescent="0.25">
      <c r="F24453"/>
    </row>
    <row r="24454" spans="6:6" x14ac:dyDescent="0.25">
      <c r="F24454"/>
    </row>
    <row r="24455" spans="6:6" x14ac:dyDescent="0.25">
      <c r="F24455"/>
    </row>
    <row r="24456" spans="6:6" x14ac:dyDescent="0.25">
      <c r="F24456"/>
    </row>
    <row r="24457" spans="6:6" x14ac:dyDescent="0.25">
      <c r="F24457"/>
    </row>
    <row r="24458" spans="6:6" x14ac:dyDescent="0.25">
      <c r="F24458"/>
    </row>
    <row r="24459" spans="6:6" x14ac:dyDescent="0.25">
      <c r="F24459"/>
    </row>
    <row r="24460" spans="6:6" x14ac:dyDescent="0.25">
      <c r="F24460"/>
    </row>
    <row r="24461" spans="6:6" x14ac:dyDescent="0.25">
      <c r="F24461"/>
    </row>
    <row r="24462" spans="6:6" x14ac:dyDescent="0.25">
      <c r="F24462"/>
    </row>
    <row r="24463" spans="6:6" x14ac:dyDescent="0.25">
      <c r="F24463"/>
    </row>
    <row r="24464" spans="6:6" x14ac:dyDescent="0.25">
      <c r="F24464"/>
    </row>
    <row r="24465" spans="6:6" x14ac:dyDescent="0.25">
      <c r="F24465"/>
    </row>
    <row r="24466" spans="6:6" x14ac:dyDescent="0.25">
      <c r="F24466"/>
    </row>
    <row r="24467" spans="6:6" x14ac:dyDescent="0.25">
      <c r="F24467"/>
    </row>
    <row r="24468" spans="6:6" x14ac:dyDescent="0.25">
      <c r="F24468"/>
    </row>
    <row r="24469" spans="6:6" x14ac:dyDescent="0.25">
      <c r="F24469"/>
    </row>
    <row r="24470" spans="6:6" x14ac:dyDescent="0.25">
      <c r="F24470"/>
    </row>
    <row r="24471" spans="6:6" x14ac:dyDescent="0.25">
      <c r="F24471"/>
    </row>
    <row r="24472" spans="6:6" x14ac:dyDescent="0.25">
      <c r="F24472"/>
    </row>
    <row r="24473" spans="6:6" x14ac:dyDescent="0.25">
      <c r="F24473"/>
    </row>
    <row r="24474" spans="6:6" x14ac:dyDescent="0.25">
      <c r="F24474"/>
    </row>
    <row r="24475" spans="6:6" x14ac:dyDescent="0.25">
      <c r="F24475"/>
    </row>
    <row r="24476" spans="6:6" x14ac:dyDescent="0.25">
      <c r="F24476"/>
    </row>
    <row r="24477" spans="6:6" x14ac:dyDescent="0.25">
      <c r="F24477"/>
    </row>
    <row r="24478" spans="6:6" x14ac:dyDescent="0.25">
      <c r="F24478"/>
    </row>
    <row r="24479" spans="6:6" x14ac:dyDescent="0.25">
      <c r="F24479"/>
    </row>
    <row r="24480" spans="6:6" x14ac:dyDescent="0.25">
      <c r="F24480"/>
    </row>
    <row r="24481" spans="6:6" x14ac:dyDescent="0.25">
      <c r="F24481"/>
    </row>
    <row r="24482" spans="6:6" x14ac:dyDescent="0.25">
      <c r="F24482"/>
    </row>
    <row r="24483" spans="6:6" x14ac:dyDescent="0.25">
      <c r="F24483"/>
    </row>
    <row r="24484" spans="6:6" x14ac:dyDescent="0.25">
      <c r="F24484"/>
    </row>
    <row r="24485" spans="6:6" x14ac:dyDescent="0.25">
      <c r="F24485"/>
    </row>
    <row r="24486" spans="6:6" x14ac:dyDescent="0.25">
      <c r="F24486"/>
    </row>
    <row r="24487" spans="6:6" x14ac:dyDescent="0.25">
      <c r="F24487"/>
    </row>
    <row r="24488" spans="6:6" x14ac:dyDescent="0.25">
      <c r="F24488"/>
    </row>
    <row r="24489" spans="6:6" x14ac:dyDescent="0.25">
      <c r="F24489"/>
    </row>
    <row r="24490" spans="6:6" x14ac:dyDescent="0.25">
      <c r="F24490"/>
    </row>
    <row r="24491" spans="6:6" x14ac:dyDescent="0.25">
      <c r="F24491"/>
    </row>
    <row r="24492" spans="6:6" x14ac:dyDescent="0.25">
      <c r="F24492"/>
    </row>
    <row r="24493" spans="6:6" x14ac:dyDescent="0.25">
      <c r="F24493"/>
    </row>
    <row r="24494" spans="6:6" x14ac:dyDescent="0.25">
      <c r="F24494"/>
    </row>
    <row r="24495" spans="6:6" x14ac:dyDescent="0.25">
      <c r="F24495"/>
    </row>
    <row r="24496" spans="6:6" x14ac:dyDescent="0.25">
      <c r="F24496"/>
    </row>
    <row r="24497" spans="6:6" x14ac:dyDescent="0.25">
      <c r="F24497"/>
    </row>
    <row r="24498" spans="6:6" x14ac:dyDescent="0.25">
      <c r="F24498"/>
    </row>
    <row r="24499" spans="6:6" x14ac:dyDescent="0.25">
      <c r="F24499"/>
    </row>
    <row r="24500" spans="6:6" x14ac:dyDescent="0.25">
      <c r="F24500"/>
    </row>
    <row r="24501" spans="6:6" x14ac:dyDescent="0.25">
      <c r="F24501"/>
    </row>
    <row r="24502" spans="6:6" x14ac:dyDescent="0.25">
      <c r="F24502"/>
    </row>
    <row r="24503" spans="6:6" x14ac:dyDescent="0.25">
      <c r="F24503"/>
    </row>
    <row r="24504" spans="6:6" x14ac:dyDescent="0.25">
      <c r="F24504"/>
    </row>
    <row r="24505" spans="6:6" x14ac:dyDescent="0.25">
      <c r="F24505"/>
    </row>
    <row r="24506" spans="6:6" x14ac:dyDescent="0.25">
      <c r="F24506"/>
    </row>
    <row r="24507" spans="6:6" x14ac:dyDescent="0.25">
      <c r="F24507"/>
    </row>
    <row r="24508" spans="6:6" x14ac:dyDescent="0.25">
      <c r="F24508"/>
    </row>
    <row r="24509" spans="6:6" x14ac:dyDescent="0.25">
      <c r="F24509"/>
    </row>
    <row r="24510" spans="6:6" x14ac:dyDescent="0.25">
      <c r="F24510"/>
    </row>
    <row r="24511" spans="6:6" x14ac:dyDescent="0.25">
      <c r="F24511"/>
    </row>
    <row r="24512" spans="6:6" x14ac:dyDescent="0.25">
      <c r="F24512"/>
    </row>
    <row r="24513" spans="6:6" x14ac:dyDescent="0.25">
      <c r="F24513"/>
    </row>
    <row r="24514" spans="6:6" x14ac:dyDescent="0.25">
      <c r="F24514"/>
    </row>
    <row r="24515" spans="6:6" x14ac:dyDescent="0.25">
      <c r="F24515"/>
    </row>
    <row r="24516" spans="6:6" x14ac:dyDescent="0.25">
      <c r="F24516"/>
    </row>
    <row r="24517" spans="6:6" x14ac:dyDescent="0.25">
      <c r="F24517"/>
    </row>
    <row r="24518" spans="6:6" x14ac:dyDescent="0.25">
      <c r="F24518"/>
    </row>
    <row r="24519" spans="6:6" x14ac:dyDescent="0.25">
      <c r="F24519"/>
    </row>
    <row r="24520" spans="6:6" x14ac:dyDescent="0.25">
      <c r="F24520"/>
    </row>
    <row r="24521" spans="6:6" x14ac:dyDescent="0.25">
      <c r="F24521"/>
    </row>
    <row r="24522" spans="6:6" x14ac:dyDescent="0.25">
      <c r="F24522"/>
    </row>
    <row r="24523" spans="6:6" x14ac:dyDescent="0.25">
      <c r="F24523"/>
    </row>
    <row r="24524" spans="6:6" x14ac:dyDescent="0.25">
      <c r="F24524"/>
    </row>
    <row r="24525" spans="6:6" x14ac:dyDescent="0.25">
      <c r="F24525"/>
    </row>
    <row r="24526" spans="6:6" x14ac:dyDescent="0.25">
      <c r="F24526"/>
    </row>
    <row r="24527" spans="6:6" x14ac:dyDescent="0.25">
      <c r="F24527"/>
    </row>
    <row r="24528" spans="6:6" x14ac:dyDescent="0.25">
      <c r="F24528"/>
    </row>
    <row r="24529" spans="6:6" x14ac:dyDescent="0.25">
      <c r="F24529"/>
    </row>
    <row r="24530" spans="6:6" x14ac:dyDescent="0.25">
      <c r="F24530"/>
    </row>
    <row r="24531" spans="6:6" x14ac:dyDescent="0.25">
      <c r="F24531"/>
    </row>
    <row r="24532" spans="6:6" x14ac:dyDescent="0.25">
      <c r="F24532"/>
    </row>
    <row r="24533" spans="6:6" x14ac:dyDescent="0.25">
      <c r="F24533"/>
    </row>
    <row r="24534" spans="6:6" x14ac:dyDescent="0.25">
      <c r="F24534"/>
    </row>
    <row r="24535" spans="6:6" x14ac:dyDescent="0.25">
      <c r="F24535"/>
    </row>
    <row r="24536" spans="6:6" x14ac:dyDescent="0.25">
      <c r="F24536"/>
    </row>
    <row r="24537" spans="6:6" x14ac:dyDescent="0.25">
      <c r="F24537"/>
    </row>
    <row r="24538" spans="6:6" x14ac:dyDescent="0.25">
      <c r="F24538"/>
    </row>
    <row r="24539" spans="6:6" x14ac:dyDescent="0.25">
      <c r="F24539"/>
    </row>
    <row r="24540" spans="6:6" x14ac:dyDescent="0.25">
      <c r="F24540"/>
    </row>
    <row r="24541" spans="6:6" x14ac:dyDescent="0.25">
      <c r="F24541"/>
    </row>
    <row r="24542" spans="6:6" x14ac:dyDescent="0.25">
      <c r="F24542"/>
    </row>
    <row r="24543" spans="6:6" x14ac:dyDescent="0.25">
      <c r="F24543"/>
    </row>
    <row r="24544" spans="6:6" x14ac:dyDescent="0.25">
      <c r="F24544"/>
    </row>
    <row r="24545" spans="6:6" x14ac:dyDescent="0.25">
      <c r="F24545"/>
    </row>
    <row r="24546" spans="6:6" x14ac:dyDescent="0.25">
      <c r="F24546"/>
    </row>
    <row r="24547" spans="6:6" x14ac:dyDescent="0.25">
      <c r="F24547"/>
    </row>
    <row r="24548" spans="6:6" x14ac:dyDescent="0.25">
      <c r="F24548"/>
    </row>
    <row r="24549" spans="6:6" x14ac:dyDescent="0.25">
      <c r="F24549"/>
    </row>
    <row r="24550" spans="6:6" x14ac:dyDescent="0.25">
      <c r="F24550"/>
    </row>
    <row r="24551" spans="6:6" x14ac:dyDescent="0.25">
      <c r="F24551"/>
    </row>
    <row r="24552" spans="6:6" x14ac:dyDescent="0.25">
      <c r="F24552"/>
    </row>
    <row r="24553" spans="6:6" x14ac:dyDescent="0.25">
      <c r="F24553"/>
    </row>
    <row r="24554" spans="6:6" x14ac:dyDescent="0.25">
      <c r="F24554"/>
    </row>
    <row r="24555" spans="6:6" x14ac:dyDescent="0.25">
      <c r="F24555"/>
    </row>
    <row r="24556" spans="6:6" x14ac:dyDescent="0.25">
      <c r="F24556"/>
    </row>
    <row r="24557" spans="6:6" x14ac:dyDescent="0.25">
      <c r="F24557"/>
    </row>
    <row r="24558" spans="6:6" x14ac:dyDescent="0.25">
      <c r="F24558"/>
    </row>
    <row r="24559" spans="6:6" x14ac:dyDescent="0.25">
      <c r="F24559"/>
    </row>
    <row r="24560" spans="6:6" x14ac:dyDescent="0.25">
      <c r="F24560"/>
    </row>
    <row r="24561" spans="6:6" x14ac:dyDescent="0.25">
      <c r="F24561"/>
    </row>
    <row r="24562" spans="6:6" x14ac:dyDescent="0.25">
      <c r="F24562"/>
    </row>
    <row r="24563" spans="6:6" x14ac:dyDescent="0.25">
      <c r="F24563"/>
    </row>
    <row r="24564" spans="6:6" x14ac:dyDescent="0.25">
      <c r="F24564"/>
    </row>
    <row r="24565" spans="6:6" x14ac:dyDescent="0.25">
      <c r="F24565"/>
    </row>
    <row r="24566" spans="6:6" x14ac:dyDescent="0.25">
      <c r="F24566"/>
    </row>
    <row r="24567" spans="6:6" x14ac:dyDescent="0.25">
      <c r="F24567"/>
    </row>
    <row r="24568" spans="6:6" x14ac:dyDescent="0.25">
      <c r="F24568"/>
    </row>
    <row r="24569" spans="6:6" x14ac:dyDescent="0.25">
      <c r="F24569"/>
    </row>
    <row r="24570" spans="6:6" x14ac:dyDescent="0.25">
      <c r="F24570"/>
    </row>
    <row r="24571" spans="6:6" x14ac:dyDescent="0.25">
      <c r="F24571"/>
    </row>
    <row r="24572" spans="6:6" x14ac:dyDescent="0.25">
      <c r="F24572"/>
    </row>
    <row r="24573" spans="6:6" x14ac:dyDescent="0.25">
      <c r="F24573"/>
    </row>
    <row r="24574" spans="6:6" x14ac:dyDescent="0.25">
      <c r="F24574"/>
    </row>
    <row r="24575" spans="6:6" x14ac:dyDescent="0.25">
      <c r="F24575"/>
    </row>
    <row r="24576" spans="6:6" x14ac:dyDescent="0.25">
      <c r="F24576"/>
    </row>
    <row r="24577" spans="6:6" x14ac:dyDescent="0.25">
      <c r="F24577"/>
    </row>
    <row r="24578" spans="6:6" x14ac:dyDescent="0.25">
      <c r="F24578"/>
    </row>
    <row r="24579" spans="6:6" x14ac:dyDescent="0.25">
      <c r="F24579"/>
    </row>
    <row r="24580" spans="6:6" x14ac:dyDescent="0.25">
      <c r="F24580"/>
    </row>
    <row r="24581" spans="6:6" x14ac:dyDescent="0.25">
      <c r="F24581"/>
    </row>
    <row r="24582" spans="6:6" x14ac:dyDescent="0.25">
      <c r="F24582"/>
    </row>
    <row r="24583" spans="6:6" x14ac:dyDescent="0.25">
      <c r="F24583"/>
    </row>
    <row r="24584" spans="6:6" x14ac:dyDescent="0.25">
      <c r="F24584"/>
    </row>
    <row r="24585" spans="6:6" x14ac:dyDescent="0.25">
      <c r="F24585"/>
    </row>
    <row r="24586" spans="6:6" x14ac:dyDescent="0.25">
      <c r="F24586"/>
    </row>
    <row r="24587" spans="6:6" x14ac:dyDescent="0.25">
      <c r="F24587"/>
    </row>
    <row r="24588" spans="6:6" x14ac:dyDescent="0.25">
      <c r="F24588"/>
    </row>
    <row r="24589" spans="6:6" x14ac:dyDescent="0.25">
      <c r="F24589"/>
    </row>
    <row r="24590" spans="6:6" x14ac:dyDescent="0.25">
      <c r="F24590"/>
    </row>
    <row r="24591" spans="6:6" x14ac:dyDescent="0.25">
      <c r="F24591"/>
    </row>
    <row r="24592" spans="6:6" x14ac:dyDescent="0.25">
      <c r="F24592"/>
    </row>
    <row r="24593" spans="6:6" x14ac:dyDescent="0.25">
      <c r="F24593"/>
    </row>
    <row r="24594" spans="6:6" x14ac:dyDescent="0.25">
      <c r="F24594"/>
    </row>
    <row r="24595" spans="6:6" x14ac:dyDescent="0.25">
      <c r="F24595"/>
    </row>
    <row r="24596" spans="6:6" x14ac:dyDescent="0.25">
      <c r="F24596"/>
    </row>
    <row r="24597" spans="6:6" x14ac:dyDescent="0.25">
      <c r="F24597"/>
    </row>
    <row r="24598" spans="6:6" x14ac:dyDescent="0.25">
      <c r="F24598"/>
    </row>
    <row r="24599" spans="6:6" x14ac:dyDescent="0.25">
      <c r="F24599"/>
    </row>
    <row r="24600" spans="6:6" x14ac:dyDescent="0.25">
      <c r="F24600"/>
    </row>
    <row r="24601" spans="6:6" x14ac:dyDescent="0.25">
      <c r="F24601"/>
    </row>
    <row r="24602" spans="6:6" x14ac:dyDescent="0.25">
      <c r="F24602"/>
    </row>
    <row r="24603" spans="6:6" x14ac:dyDescent="0.25">
      <c r="F24603"/>
    </row>
    <row r="24604" spans="6:6" x14ac:dyDescent="0.25">
      <c r="F24604"/>
    </row>
    <row r="24605" spans="6:6" x14ac:dyDescent="0.25">
      <c r="F24605"/>
    </row>
    <row r="24606" spans="6:6" x14ac:dyDescent="0.25">
      <c r="F24606"/>
    </row>
    <row r="24607" spans="6:6" x14ac:dyDescent="0.25">
      <c r="F24607"/>
    </row>
    <row r="24608" spans="6:6" x14ac:dyDescent="0.25">
      <c r="F24608"/>
    </row>
    <row r="24609" spans="6:6" x14ac:dyDescent="0.25">
      <c r="F24609"/>
    </row>
    <row r="24610" spans="6:6" x14ac:dyDescent="0.25">
      <c r="F24610"/>
    </row>
    <row r="24611" spans="6:6" x14ac:dyDescent="0.25">
      <c r="F24611"/>
    </row>
    <row r="24612" spans="6:6" x14ac:dyDescent="0.25">
      <c r="F24612"/>
    </row>
    <row r="24613" spans="6:6" x14ac:dyDescent="0.25">
      <c r="F24613"/>
    </row>
    <row r="24614" spans="6:6" x14ac:dyDescent="0.25">
      <c r="F24614"/>
    </row>
    <row r="24615" spans="6:6" x14ac:dyDescent="0.25">
      <c r="F24615"/>
    </row>
    <row r="24616" spans="6:6" x14ac:dyDescent="0.25">
      <c r="F24616"/>
    </row>
    <row r="24617" spans="6:6" x14ac:dyDescent="0.25">
      <c r="F24617"/>
    </row>
    <row r="24618" spans="6:6" x14ac:dyDescent="0.25">
      <c r="F24618"/>
    </row>
    <row r="24619" spans="6:6" x14ac:dyDescent="0.25">
      <c r="F24619"/>
    </row>
    <row r="24620" spans="6:6" x14ac:dyDescent="0.25">
      <c r="F24620"/>
    </row>
    <row r="24621" spans="6:6" x14ac:dyDescent="0.25">
      <c r="F24621"/>
    </row>
    <row r="24622" spans="6:6" x14ac:dyDescent="0.25">
      <c r="F24622"/>
    </row>
    <row r="24623" spans="6:6" x14ac:dyDescent="0.25">
      <c r="F24623"/>
    </row>
    <row r="24624" spans="6:6" x14ac:dyDescent="0.25">
      <c r="F24624"/>
    </row>
    <row r="24625" spans="6:6" x14ac:dyDescent="0.25">
      <c r="F24625"/>
    </row>
    <row r="24626" spans="6:6" x14ac:dyDescent="0.25">
      <c r="F24626"/>
    </row>
    <row r="24627" spans="6:6" x14ac:dyDescent="0.25">
      <c r="F24627"/>
    </row>
    <row r="24628" spans="6:6" x14ac:dyDescent="0.25">
      <c r="F24628"/>
    </row>
    <row r="24629" spans="6:6" x14ac:dyDescent="0.25">
      <c r="F24629"/>
    </row>
    <row r="24630" spans="6:6" x14ac:dyDescent="0.25">
      <c r="F24630"/>
    </row>
    <row r="24631" spans="6:6" x14ac:dyDescent="0.25">
      <c r="F24631"/>
    </row>
    <row r="24632" spans="6:6" x14ac:dyDescent="0.25">
      <c r="F24632"/>
    </row>
    <row r="24633" spans="6:6" x14ac:dyDescent="0.25">
      <c r="F24633"/>
    </row>
    <row r="24634" spans="6:6" x14ac:dyDescent="0.25">
      <c r="F24634"/>
    </row>
    <row r="24635" spans="6:6" x14ac:dyDescent="0.25">
      <c r="F24635"/>
    </row>
    <row r="24636" spans="6:6" x14ac:dyDescent="0.25">
      <c r="F24636"/>
    </row>
    <row r="24637" spans="6:6" x14ac:dyDescent="0.25">
      <c r="F24637"/>
    </row>
    <row r="24638" spans="6:6" x14ac:dyDescent="0.25">
      <c r="F24638"/>
    </row>
    <row r="24639" spans="6:6" x14ac:dyDescent="0.25">
      <c r="F24639"/>
    </row>
    <row r="24640" spans="6:6" x14ac:dyDescent="0.25">
      <c r="F24640"/>
    </row>
    <row r="24641" spans="6:6" x14ac:dyDescent="0.25">
      <c r="F24641"/>
    </row>
    <row r="24642" spans="6:6" x14ac:dyDescent="0.25">
      <c r="F24642"/>
    </row>
    <row r="24643" spans="6:6" x14ac:dyDescent="0.25">
      <c r="F24643"/>
    </row>
    <row r="24644" spans="6:6" x14ac:dyDescent="0.25">
      <c r="F24644"/>
    </row>
    <row r="24645" spans="6:6" x14ac:dyDescent="0.25">
      <c r="F24645"/>
    </row>
    <row r="24646" spans="6:6" x14ac:dyDescent="0.25">
      <c r="F24646"/>
    </row>
    <row r="24647" spans="6:6" x14ac:dyDescent="0.25">
      <c r="F24647"/>
    </row>
    <row r="24648" spans="6:6" x14ac:dyDescent="0.25">
      <c r="F24648"/>
    </row>
    <row r="24649" spans="6:6" x14ac:dyDescent="0.25">
      <c r="F24649"/>
    </row>
    <row r="24650" spans="6:6" x14ac:dyDescent="0.25">
      <c r="F24650"/>
    </row>
    <row r="24651" spans="6:6" x14ac:dyDescent="0.25">
      <c r="F24651"/>
    </row>
    <row r="24652" spans="6:6" x14ac:dyDescent="0.25">
      <c r="F24652"/>
    </row>
    <row r="24653" spans="6:6" x14ac:dyDescent="0.25">
      <c r="F24653"/>
    </row>
    <row r="24654" spans="6:6" x14ac:dyDescent="0.25">
      <c r="F24654"/>
    </row>
    <row r="24655" spans="6:6" x14ac:dyDescent="0.25">
      <c r="F24655"/>
    </row>
    <row r="24656" spans="6:6" x14ac:dyDescent="0.25">
      <c r="F24656"/>
    </row>
    <row r="24657" spans="6:6" x14ac:dyDescent="0.25">
      <c r="F24657"/>
    </row>
    <row r="24658" spans="6:6" x14ac:dyDescent="0.25">
      <c r="F24658"/>
    </row>
    <row r="24659" spans="6:6" x14ac:dyDescent="0.25">
      <c r="F24659"/>
    </row>
    <row r="24660" spans="6:6" x14ac:dyDescent="0.25">
      <c r="F24660"/>
    </row>
    <row r="24661" spans="6:6" x14ac:dyDescent="0.25">
      <c r="F24661"/>
    </row>
    <row r="24662" spans="6:6" x14ac:dyDescent="0.25">
      <c r="F24662"/>
    </row>
    <row r="24663" spans="6:6" x14ac:dyDescent="0.25">
      <c r="F24663"/>
    </row>
    <row r="24664" spans="6:6" x14ac:dyDescent="0.25">
      <c r="F24664"/>
    </row>
    <row r="24665" spans="6:6" x14ac:dyDescent="0.25">
      <c r="F24665"/>
    </row>
    <row r="24666" spans="6:6" x14ac:dyDescent="0.25">
      <c r="F24666"/>
    </row>
    <row r="24667" spans="6:6" x14ac:dyDescent="0.25">
      <c r="F24667"/>
    </row>
    <row r="24668" spans="6:6" x14ac:dyDescent="0.25">
      <c r="F24668"/>
    </row>
    <row r="24669" spans="6:6" x14ac:dyDescent="0.25">
      <c r="F24669"/>
    </row>
    <row r="24670" spans="6:6" x14ac:dyDescent="0.25">
      <c r="F24670"/>
    </row>
    <row r="24671" spans="6:6" x14ac:dyDescent="0.25">
      <c r="F24671"/>
    </row>
    <row r="24672" spans="6:6" x14ac:dyDescent="0.25">
      <c r="F24672"/>
    </row>
    <row r="24673" spans="6:6" x14ac:dyDescent="0.25">
      <c r="F24673"/>
    </row>
    <row r="24674" spans="6:6" x14ac:dyDescent="0.25">
      <c r="F24674"/>
    </row>
    <row r="24675" spans="6:6" x14ac:dyDescent="0.25">
      <c r="F24675"/>
    </row>
    <row r="24676" spans="6:6" x14ac:dyDescent="0.25">
      <c r="F24676"/>
    </row>
    <row r="24677" spans="6:6" x14ac:dyDescent="0.25">
      <c r="F24677"/>
    </row>
    <row r="24678" spans="6:6" x14ac:dyDescent="0.25">
      <c r="F24678"/>
    </row>
    <row r="24679" spans="6:6" x14ac:dyDescent="0.25">
      <c r="F24679"/>
    </row>
    <row r="24680" spans="6:6" x14ac:dyDescent="0.25">
      <c r="F24680"/>
    </row>
    <row r="24681" spans="6:6" x14ac:dyDescent="0.25">
      <c r="F24681"/>
    </row>
    <row r="24682" spans="6:6" x14ac:dyDescent="0.25">
      <c r="F24682"/>
    </row>
    <row r="24683" spans="6:6" x14ac:dyDescent="0.25">
      <c r="F24683"/>
    </row>
    <row r="24684" spans="6:6" x14ac:dyDescent="0.25">
      <c r="F24684"/>
    </row>
    <row r="24685" spans="6:6" x14ac:dyDescent="0.25">
      <c r="F24685"/>
    </row>
    <row r="24686" spans="6:6" x14ac:dyDescent="0.25">
      <c r="F24686"/>
    </row>
    <row r="24687" spans="6:6" x14ac:dyDescent="0.25">
      <c r="F24687"/>
    </row>
    <row r="24688" spans="6:6" x14ac:dyDescent="0.25">
      <c r="F24688"/>
    </row>
    <row r="24689" spans="6:6" x14ac:dyDescent="0.25">
      <c r="F24689"/>
    </row>
    <row r="24690" spans="6:6" x14ac:dyDescent="0.25">
      <c r="F24690"/>
    </row>
    <row r="24691" spans="6:6" x14ac:dyDescent="0.25">
      <c r="F24691"/>
    </row>
    <row r="24692" spans="6:6" x14ac:dyDescent="0.25">
      <c r="F24692"/>
    </row>
    <row r="24693" spans="6:6" x14ac:dyDescent="0.25">
      <c r="F24693"/>
    </row>
    <row r="24694" spans="6:6" x14ac:dyDescent="0.25">
      <c r="F24694"/>
    </row>
    <row r="24695" spans="6:6" x14ac:dyDescent="0.25">
      <c r="F24695"/>
    </row>
    <row r="24696" spans="6:6" x14ac:dyDescent="0.25">
      <c r="F24696"/>
    </row>
    <row r="24697" spans="6:6" x14ac:dyDescent="0.25">
      <c r="F24697"/>
    </row>
    <row r="24698" spans="6:6" x14ac:dyDescent="0.25">
      <c r="F24698"/>
    </row>
    <row r="24699" spans="6:6" x14ac:dyDescent="0.25">
      <c r="F24699"/>
    </row>
    <row r="24700" spans="6:6" x14ac:dyDescent="0.25">
      <c r="F24700"/>
    </row>
    <row r="24701" spans="6:6" x14ac:dyDescent="0.25">
      <c r="F24701"/>
    </row>
    <row r="24702" spans="6:6" x14ac:dyDescent="0.25">
      <c r="F24702"/>
    </row>
    <row r="24703" spans="6:6" x14ac:dyDescent="0.25">
      <c r="F24703"/>
    </row>
    <row r="24704" spans="6:6" x14ac:dyDescent="0.25">
      <c r="F24704"/>
    </row>
    <row r="24705" spans="6:6" x14ac:dyDescent="0.25">
      <c r="F24705"/>
    </row>
    <row r="24706" spans="6:6" x14ac:dyDescent="0.25">
      <c r="F24706"/>
    </row>
    <row r="24707" spans="6:6" x14ac:dyDescent="0.25">
      <c r="F24707"/>
    </row>
    <row r="24708" spans="6:6" x14ac:dyDescent="0.25">
      <c r="F24708"/>
    </row>
    <row r="24709" spans="6:6" x14ac:dyDescent="0.25">
      <c r="F24709"/>
    </row>
    <row r="24710" spans="6:6" x14ac:dyDescent="0.25">
      <c r="F24710"/>
    </row>
    <row r="24711" spans="6:6" x14ac:dyDescent="0.25">
      <c r="F24711"/>
    </row>
    <row r="24712" spans="6:6" x14ac:dyDescent="0.25">
      <c r="F24712"/>
    </row>
    <row r="24713" spans="6:6" x14ac:dyDescent="0.25">
      <c r="F24713"/>
    </row>
    <row r="24714" spans="6:6" x14ac:dyDescent="0.25">
      <c r="F24714"/>
    </row>
    <row r="24715" spans="6:6" x14ac:dyDescent="0.25">
      <c r="F24715"/>
    </row>
    <row r="24716" spans="6:6" x14ac:dyDescent="0.25">
      <c r="F24716"/>
    </row>
    <row r="24717" spans="6:6" x14ac:dyDescent="0.25">
      <c r="F24717"/>
    </row>
    <row r="24718" spans="6:6" x14ac:dyDescent="0.25">
      <c r="F24718"/>
    </row>
    <row r="24719" spans="6:6" x14ac:dyDescent="0.25">
      <c r="F24719"/>
    </row>
    <row r="24720" spans="6:6" x14ac:dyDescent="0.25">
      <c r="F24720"/>
    </row>
    <row r="24721" spans="6:6" x14ac:dyDescent="0.25">
      <c r="F24721"/>
    </row>
    <row r="24722" spans="6:6" x14ac:dyDescent="0.25">
      <c r="F24722"/>
    </row>
    <row r="24723" spans="6:6" x14ac:dyDescent="0.25">
      <c r="F24723"/>
    </row>
    <row r="24724" spans="6:6" x14ac:dyDescent="0.25">
      <c r="F24724"/>
    </row>
    <row r="24725" spans="6:6" x14ac:dyDescent="0.25">
      <c r="F24725"/>
    </row>
    <row r="24726" spans="6:6" x14ac:dyDescent="0.25">
      <c r="F24726"/>
    </row>
    <row r="24727" spans="6:6" x14ac:dyDescent="0.25">
      <c r="F24727"/>
    </row>
    <row r="24728" spans="6:6" x14ac:dyDescent="0.25">
      <c r="F24728"/>
    </row>
    <row r="24729" spans="6:6" x14ac:dyDescent="0.25">
      <c r="F24729"/>
    </row>
    <row r="24730" spans="6:6" x14ac:dyDescent="0.25">
      <c r="F24730"/>
    </row>
    <row r="24731" spans="6:6" x14ac:dyDescent="0.25">
      <c r="F24731"/>
    </row>
    <row r="24732" spans="6:6" x14ac:dyDescent="0.25">
      <c r="F24732"/>
    </row>
    <row r="24733" spans="6:6" x14ac:dyDescent="0.25">
      <c r="F24733"/>
    </row>
    <row r="24734" spans="6:6" x14ac:dyDescent="0.25">
      <c r="F24734"/>
    </row>
    <row r="24735" spans="6:6" x14ac:dyDescent="0.25">
      <c r="F24735"/>
    </row>
    <row r="24736" spans="6:6" x14ac:dyDescent="0.25">
      <c r="F24736"/>
    </row>
    <row r="24737" spans="6:6" x14ac:dyDescent="0.25">
      <c r="F24737"/>
    </row>
    <row r="24738" spans="6:6" x14ac:dyDescent="0.25">
      <c r="F24738"/>
    </row>
    <row r="24739" spans="6:6" x14ac:dyDescent="0.25">
      <c r="F24739"/>
    </row>
    <row r="24740" spans="6:6" x14ac:dyDescent="0.25">
      <c r="F24740"/>
    </row>
    <row r="24741" spans="6:6" x14ac:dyDescent="0.25">
      <c r="F24741"/>
    </row>
    <row r="24742" spans="6:6" x14ac:dyDescent="0.25">
      <c r="F24742"/>
    </row>
    <row r="24743" spans="6:6" x14ac:dyDescent="0.25">
      <c r="F24743"/>
    </row>
    <row r="24744" spans="6:6" x14ac:dyDescent="0.25">
      <c r="F24744"/>
    </row>
    <row r="24745" spans="6:6" x14ac:dyDescent="0.25">
      <c r="F24745"/>
    </row>
    <row r="24746" spans="6:6" x14ac:dyDescent="0.25">
      <c r="F24746"/>
    </row>
    <row r="24747" spans="6:6" x14ac:dyDescent="0.25">
      <c r="F24747"/>
    </row>
    <row r="24748" spans="6:6" x14ac:dyDescent="0.25">
      <c r="F24748"/>
    </row>
    <row r="24749" spans="6:6" x14ac:dyDescent="0.25">
      <c r="F24749"/>
    </row>
    <row r="24750" spans="6:6" x14ac:dyDescent="0.25">
      <c r="F24750"/>
    </row>
    <row r="24751" spans="6:6" x14ac:dyDescent="0.25">
      <c r="F24751"/>
    </row>
    <row r="24752" spans="6:6" x14ac:dyDescent="0.25">
      <c r="F24752"/>
    </row>
    <row r="24753" spans="6:6" x14ac:dyDescent="0.25">
      <c r="F24753"/>
    </row>
    <row r="24754" spans="6:6" x14ac:dyDescent="0.25">
      <c r="F24754"/>
    </row>
    <row r="24755" spans="6:6" x14ac:dyDescent="0.25">
      <c r="F24755"/>
    </row>
    <row r="24756" spans="6:6" x14ac:dyDescent="0.25">
      <c r="F24756"/>
    </row>
    <row r="24757" spans="6:6" x14ac:dyDescent="0.25">
      <c r="F24757"/>
    </row>
    <row r="24758" spans="6:6" x14ac:dyDescent="0.25">
      <c r="F24758"/>
    </row>
    <row r="24759" spans="6:6" x14ac:dyDescent="0.25">
      <c r="F24759"/>
    </row>
    <row r="24760" spans="6:6" x14ac:dyDescent="0.25">
      <c r="F24760"/>
    </row>
    <row r="24761" spans="6:6" x14ac:dyDescent="0.25">
      <c r="F24761"/>
    </row>
    <row r="24762" spans="6:6" x14ac:dyDescent="0.25">
      <c r="F24762"/>
    </row>
    <row r="24763" spans="6:6" x14ac:dyDescent="0.25">
      <c r="F24763"/>
    </row>
    <row r="24764" spans="6:6" x14ac:dyDescent="0.25">
      <c r="F24764"/>
    </row>
    <row r="24765" spans="6:6" x14ac:dyDescent="0.25">
      <c r="F24765"/>
    </row>
    <row r="24766" spans="6:6" x14ac:dyDescent="0.25">
      <c r="F24766"/>
    </row>
    <row r="24767" spans="6:6" x14ac:dyDescent="0.25">
      <c r="F24767"/>
    </row>
    <row r="24768" spans="6:6" x14ac:dyDescent="0.25">
      <c r="F24768"/>
    </row>
    <row r="24769" spans="6:6" x14ac:dyDescent="0.25">
      <c r="F24769"/>
    </row>
    <row r="24770" spans="6:6" x14ac:dyDescent="0.25">
      <c r="F24770"/>
    </row>
    <row r="24771" spans="6:6" x14ac:dyDescent="0.25">
      <c r="F24771"/>
    </row>
    <row r="24772" spans="6:6" x14ac:dyDescent="0.25">
      <c r="F24772"/>
    </row>
    <row r="24773" spans="6:6" x14ac:dyDescent="0.25">
      <c r="F24773"/>
    </row>
    <row r="24774" spans="6:6" x14ac:dyDescent="0.25">
      <c r="F24774"/>
    </row>
    <row r="24775" spans="6:6" x14ac:dyDescent="0.25">
      <c r="F24775"/>
    </row>
    <row r="24776" spans="6:6" x14ac:dyDescent="0.25">
      <c r="F24776"/>
    </row>
    <row r="24777" spans="6:6" x14ac:dyDescent="0.25">
      <c r="F24777"/>
    </row>
    <row r="24778" spans="6:6" x14ac:dyDescent="0.25">
      <c r="F24778"/>
    </row>
    <row r="24779" spans="6:6" x14ac:dyDescent="0.25">
      <c r="F24779"/>
    </row>
    <row r="24780" spans="6:6" x14ac:dyDescent="0.25">
      <c r="F24780"/>
    </row>
    <row r="24781" spans="6:6" x14ac:dyDescent="0.25">
      <c r="F24781"/>
    </row>
    <row r="24782" spans="6:6" x14ac:dyDescent="0.25">
      <c r="F24782"/>
    </row>
    <row r="24783" spans="6:6" x14ac:dyDescent="0.25">
      <c r="F24783"/>
    </row>
    <row r="24784" spans="6:6" x14ac:dyDescent="0.25">
      <c r="F24784"/>
    </row>
    <row r="24785" spans="6:6" x14ac:dyDescent="0.25">
      <c r="F24785"/>
    </row>
    <row r="24786" spans="6:6" x14ac:dyDescent="0.25">
      <c r="F24786"/>
    </row>
    <row r="24787" spans="6:6" x14ac:dyDescent="0.25">
      <c r="F24787"/>
    </row>
    <row r="24788" spans="6:6" x14ac:dyDescent="0.25">
      <c r="F24788"/>
    </row>
    <row r="24789" spans="6:6" x14ac:dyDescent="0.25">
      <c r="F24789"/>
    </row>
    <row r="24790" spans="6:6" x14ac:dyDescent="0.25">
      <c r="F24790"/>
    </row>
    <row r="24791" spans="6:6" x14ac:dyDescent="0.25">
      <c r="F24791"/>
    </row>
    <row r="24792" spans="6:6" x14ac:dyDescent="0.25">
      <c r="F24792"/>
    </row>
    <row r="24793" spans="6:6" x14ac:dyDescent="0.25">
      <c r="F24793"/>
    </row>
    <row r="24794" spans="6:6" x14ac:dyDescent="0.25">
      <c r="F24794"/>
    </row>
    <row r="24795" spans="6:6" x14ac:dyDescent="0.25">
      <c r="F24795"/>
    </row>
    <row r="24796" spans="6:6" x14ac:dyDescent="0.25">
      <c r="F24796"/>
    </row>
    <row r="24797" spans="6:6" x14ac:dyDescent="0.25">
      <c r="F24797"/>
    </row>
    <row r="24798" spans="6:6" x14ac:dyDescent="0.25">
      <c r="F24798"/>
    </row>
    <row r="24799" spans="6:6" x14ac:dyDescent="0.25">
      <c r="F24799"/>
    </row>
    <row r="24800" spans="6:6" x14ac:dyDescent="0.25">
      <c r="F24800"/>
    </row>
    <row r="24801" spans="6:6" x14ac:dyDescent="0.25">
      <c r="F24801"/>
    </row>
    <row r="24802" spans="6:6" x14ac:dyDescent="0.25">
      <c r="F24802"/>
    </row>
    <row r="24803" spans="6:6" x14ac:dyDescent="0.25">
      <c r="F24803"/>
    </row>
    <row r="24804" spans="6:6" x14ac:dyDescent="0.25">
      <c r="F24804"/>
    </row>
    <row r="24805" spans="6:6" x14ac:dyDescent="0.25">
      <c r="F24805"/>
    </row>
    <row r="24806" spans="6:6" x14ac:dyDescent="0.25">
      <c r="F24806"/>
    </row>
    <row r="24807" spans="6:6" x14ac:dyDescent="0.25">
      <c r="F24807"/>
    </row>
    <row r="24808" spans="6:6" x14ac:dyDescent="0.25">
      <c r="F24808"/>
    </row>
    <row r="24809" spans="6:6" x14ac:dyDescent="0.25">
      <c r="F24809"/>
    </row>
    <row r="24810" spans="6:6" x14ac:dyDescent="0.25">
      <c r="F24810"/>
    </row>
    <row r="24811" spans="6:6" x14ac:dyDescent="0.25">
      <c r="F24811"/>
    </row>
    <row r="24812" spans="6:6" x14ac:dyDescent="0.25">
      <c r="F24812"/>
    </row>
    <row r="24813" spans="6:6" x14ac:dyDescent="0.25">
      <c r="F24813"/>
    </row>
    <row r="24814" spans="6:6" x14ac:dyDescent="0.25">
      <c r="F24814"/>
    </row>
    <row r="24815" spans="6:6" x14ac:dyDescent="0.25">
      <c r="F24815"/>
    </row>
    <row r="24816" spans="6:6" x14ac:dyDescent="0.25">
      <c r="F24816"/>
    </row>
    <row r="24817" spans="6:6" x14ac:dyDescent="0.25">
      <c r="F24817"/>
    </row>
    <row r="24818" spans="6:6" x14ac:dyDescent="0.25">
      <c r="F24818"/>
    </row>
    <row r="24819" spans="6:6" x14ac:dyDescent="0.25">
      <c r="F24819"/>
    </row>
    <row r="24820" spans="6:6" x14ac:dyDescent="0.25">
      <c r="F24820"/>
    </row>
    <row r="24821" spans="6:6" x14ac:dyDescent="0.25">
      <c r="F24821"/>
    </row>
    <row r="24822" spans="6:6" x14ac:dyDescent="0.25">
      <c r="F24822"/>
    </row>
    <row r="24823" spans="6:6" x14ac:dyDescent="0.25">
      <c r="F24823"/>
    </row>
    <row r="24824" spans="6:6" x14ac:dyDescent="0.25">
      <c r="F24824"/>
    </row>
    <row r="24825" spans="6:6" x14ac:dyDescent="0.25">
      <c r="F24825"/>
    </row>
    <row r="24826" spans="6:6" x14ac:dyDescent="0.25">
      <c r="F24826"/>
    </row>
    <row r="24827" spans="6:6" x14ac:dyDescent="0.25">
      <c r="F24827"/>
    </row>
    <row r="24828" spans="6:6" x14ac:dyDescent="0.25">
      <c r="F24828"/>
    </row>
    <row r="24829" spans="6:6" x14ac:dyDescent="0.25">
      <c r="F24829"/>
    </row>
    <row r="24830" spans="6:6" x14ac:dyDescent="0.25">
      <c r="F24830"/>
    </row>
    <row r="24831" spans="6:6" x14ac:dyDescent="0.25">
      <c r="F24831"/>
    </row>
    <row r="24832" spans="6:6" x14ac:dyDescent="0.25">
      <c r="F24832"/>
    </row>
    <row r="24833" spans="6:6" x14ac:dyDescent="0.25">
      <c r="F24833"/>
    </row>
    <row r="24834" spans="6:6" x14ac:dyDescent="0.25">
      <c r="F24834"/>
    </row>
    <row r="24835" spans="6:6" x14ac:dyDescent="0.25">
      <c r="F24835"/>
    </row>
    <row r="24836" spans="6:6" x14ac:dyDescent="0.25">
      <c r="F24836"/>
    </row>
    <row r="24837" spans="6:6" x14ac:dyDescent="0.25">
      <c r="F24837"/>
    </row>
    <row r="24838" spans="6:6" x14ac:dyDescent="0.25">
      <c r="F24838"/>
    </row>
    <row r="24839" spans="6:6" x14ac:dyDescent="0.25">
      <c r="F24839"/>
    </row>
    <row r="24840" spans="6:6" x14ac:dyDescent="0.25">
      <c r="F24840"/>
    </row>
    <row r="24841" spans="6:6" x14ac:dyDescent="0.25">
      <c r="F24841"/>
    </row>
    <row r="24842" spans="6:6" x14ac:dyDescent="0.25">
      <c r="F24842"/>
    </row>
    <row r="24843" spans="6:6" x14ac:dyDescent="0.25">
      <c r="F24843"/>
    </row>
    <row r="24844" spans="6:6" x14ac:dyDescent="0.25">
      <c r="F24844"/>
    </row>
    <row r="24845" spans="6:6" x14ac:dyDescent="0.25">
      <c r="F24845"/>
    </row>
    <row r="24846" spans="6:6" x14ac:dyDescent="0.25">
      <c r="F24846"/>
    </row>
    <row r="24847" spans="6:6" x14ac:dyDescent="0.25">
      <c r="F24847"/>
    </row>
    <row r="24848" spans="6:6" x14ac:dyDescent="0.25">
      <c r="F24848"/>
    </row>
    <row r="24849" spans="6:6" x14ac:dyDescent="0.25">
      <c r="F24849"/>
    </row>
    <row r="24850" spans="6:6" x14ac:dyDescent="0.25">
      <c r="F24850"/>
    </row>
    <row r="24851" spans="6:6" x14ac:dyDescent="0.25">
      <c r="F24851"/>
    </row>
    <row r="24852" spans="6:6" x14ac:dyDescent="0.25">
      <c r="F24852"/>
    </row>
    <row r="24853" spans="6:6" x14ac:dyDescent="0.25">
      <c r="F24853"/>
    </row>
    <row r="24854" spans="6:6" x14ac:dyDescent="0.25">
      <c r="F24854"/>
    </row>
    <row r="24855" spans="6:6" x14ac:dyDescent="0.25">
      <c r="F24855"/>
    </row>
    <row r="24856" spans="6:6" x14ac:dyDescent="0.25">
      <c r="F24856"/>
    </row>
    <row r="24857" spans="6:6" x14ac:dyDescent="0.25">
      <c r="F24857"/>
    </row>
    <row r="24858" spans="6:6" x14ac:dyDescent="0.25">
      <c r="F24858"/>
    </row>
    <row r="24859" spans="6:6" x14ac:dyDescent="0.25">
      <c r="F24859"/>
    </row>
    <row r="24860" spans="6:6" x14ac:dyDescent="0.25">
      <c r="F24860"/>
    </row>
    <row r="24861" spans="6:6" x14ac:dyDescent="0.25">
      <c r="F24861"/>
    </row>
    <row r="24862" spans="6:6" x14ac:dyDescent="0.25">
      <c r="F24862"/>
    </row>
    <row r="24863" spans="6:6" x14ac:dyDescent="0.25">
      <c r="F24863"/>
    </row>
    <row r="24864" spans="6:6" x14ac:dyDescent="0.25">
      <c r="F24864"/>
    </row>
    <row r="24865" spans="6:6" x14ac:dyDescent="0.25">
      <c r="F24865"/>
    </row>
    <row r="24866" spans="6:6" x14ac:dyDescent="0.25">
      <c r="F24866"/>
    </row>
    <row r="24867" spans="6:6" x14ac:dyDescent="0.25">
      <c r="F24867"/>
    </row>
    <row r="24868" spans="6:6" x14ac:dyDescent="0.25">
      <c r="F24868"/>
    </row>
    <row r="24869" spans="6:6" x14ac:dyDescent="0.25">
      <c r="F24869"/>
    </row>
    <row r="24870" spans="6:6" x14ac:dyDescent="0.25">
      <c r="F24870"/>
    </row>
    <row r="24871" spans="6:6" x14ac:dyDescent="0.25">
      <c r="F24871"/>
    </row>
    <row r="24872" spans="6:6" x14ac:dyDescent="0.25">
      <c r="F24872"/>
    </row>
    <row r="24873" spans="6:6" x14ac:dyDescent="0.25">
      <c r="F24873"/>
    </row>
    <row r="24874" spans="6:6" x14ac:dyDescent="0.25">
      <c r="F24874"/>
    </row>
    <row r="24875" spans="6:6" x14ac:dyDescent="0.25">
      <c r="F24875"/>
    </row>
    <row r="24876" spans="6:6" x14ac:dyDescent="0.25">
      <c r="F24876"/>
    </row>
    <row r="24877" spans="6:6" x14ac:dyDescent="0.25">
      <c r="F24877"/>
    </row>
    <row r="24878" spans="6:6" x14ac:dyDescent="0.25">
      <c r="F24878"/>
    </row>
    <row r="24879" spans="6:6" x14ac:dyDescent="0.25">
      <c r="F24879"/>
    </row>
    <row r="24880" spans="6:6" x14ac:dyDescent="0.25">
      <c r="F24880"/>
    </row>
    <row r="24881" spans="6:6" x14ac:dyDescent="0.25">
      <c r="F24881"/>
    </row>
    <row r="24882" spans="6:6" x14ac:dyDescent="0.25">
      <c r="F24882"/>
    </row>
    <row r="24883" spans="6:6" x14ac:dyDescent="0.25">
      <c r="F24883"/>
    </row>
    <row r="24884" spans="6:6" x14ac:dyDescent="0.25">
      <c r="F24884"/>
    </row>
    <row r="24885" spans="6:6" x14ac:dyDescent="0.25">
      <c r="F24885"/>
    </row>
    <row r="24886" spans="6:6" x14ac:dyDescent="0.25">
      <c r="F24886"/>
    </row>
    <row r="24887" spans="6:6" x14ac:dyDescent="0.25">
      <c r="F24887"/>
    </row>
    <row r="24888" spans="6:6" x14ac:dyDescent="0.25">
      <c r="F24888"/>
    </row>
    <row r="24889" spans="6:6" x14ac:dyDescent="0.25">
      <c r="F24889"/>
    </row>
    <row r="24890" spans="6:6" x14ac:dyDescent="0.25">
      <c r="F24890"/>
    </row>
    <row r="24891" spans="6:6" x14ac:dyDescent="0.25">
      <c r="F24891"/>
    </row>
    <row r="24892" spans="6:6" x14ac:dyDescent="0.25">
      <c r="F24892"/>
    </row>
    <row r="24893" spans="6:6" x14ac:dyDescent="0.25">
      <c r="F24893"/>
    </row>
    <row r="24894" spans="6:6" x14ac:dyDescent="0.25">
      <c r="F24894"/>
    </row>
    <row r="24895" spans="6:6" x14ac:dyDescent="0.25">
      <c r="F24895"/>
    </row>
    <row r="24896" spans="6:6" x14ac:dyDescent="0.25">
      <c r="F24896"/>
    </row>
    <row r="24897" spans="6:6" x14ac:dyDescent="0.25">
      <c r="F24897"/>
    </row>
    <row r="24898" spans="6:6" x14ac:dyDescent="0.25">
      <c r="F24898"/>
    </row>
    <row r="24899" spans="6:6" x14ac:dyDescent="0.25">
      <c r="F24899"/>
    </row>
    <row r="24900" spans="6:6" x14ac:dyDescent="0.25">
      <c r="F24900"/>
    </row>
    <row r="24901" spans="6:6" x14ac:dyDescent="0.25">
      <c r="F24901"/>
    </row>
    <row r="24902" spans="6:6" x14ac:dyDescent="0.25">
      <c r="F24902"/>
    </row>
    <row r="24903" spans="6:6" x14ac:dyDescent="0.25">
      <c r="F24903"/>
    </row>
    <row r="24904" spans="6:6" x14ac:dyDescent="0.25">
      <c r="F24904"/>
    </row>
    <row r="24905" spans="6:6" x14ac:dyDescent="0.25">
      <c r="F24905"/>
    </row>
    <row r="24906" spans="6:6" x14ac:dyDescent="0.25">
      <c r="F24906"/>
    </row>
    <row r="24907" spans="6:6" x14ac:dyDescent="0.25">
      <c r="F24907"/>
    </row>
    <row r="24908" spans="6:6" x14ac:dyDescent="0.25">
      <c r="F24908"/>
    </row>
    <row r="24909" spans="6:6" x14ac:dyDescent="0.25">
      <c r="F24909"/>
    </row>
    <row r="24910" spans="6:6" x14ac:dyDescent="0.25">
      <c r="F24910"/>
    </row>
    <row r="24911" spans="6:6" x14ac:dyDescent="0.25">
      <c r="F24911"/>
    </row>
    <row r="24912" spans="6:6" x14ac:dyDescent="0.25">
      <c r="F24912"/>
    </row>
    <row r="24913" spans="6:6" x14ac:dyDescent="0.25">
      <c r="F24913"/>
    </row>
    <row r="24914" spans="6:6" x14ac:dyDescent="0.25">
      <c r="F24914"/>
    </row>
    <row r="24915" spans="6:6" x14ac:dyDescent="0.25">
      <c r="F24915"/>
    </row>
    <row r="24916" spans="6:6" x14ac:dyDescent="0.25">
      <c r="F24916"/>
    </row>
    <row r="24917" spans="6:6" x14ac:dyDescent="0.25">
      <c r="F24917"/>
    </row>
    <row r="24918" spans="6:6" x14ac:dyDescent="0.25">
      <c r="F24918"/>
    </row>
    <row r="24919" spans="6:6" x14ac:dyDescent="0.25">
      <c r="F24919"/>
    </row>
    <row r="24920" spans="6:6" x14ac:dyDescent="0.25">
      <c r="F24920"/>
    </row>
    <row r="24921" spans="6:6" x14ac:dyDescent="0.25">
      <c r="F24921"/>
    </row>
    <row r="24922" spans="6:6" x14ac:dyDescent="0.25">
      <c r="F24922"/>
    </row>
    <row r="24923" spans="6:6" x14ac:dyDescent="0.25">
      <c r="F24923"/>
    </row>
    <row r="24924" spans="6:6" x14ac:dyDescent="0.25">
      <c r="F24924"/>
    </row>
    <row r="24925" spans="6:6" x14ac:dyDescent="0.25">
      <c r="F24925"/>
    </row>
    <row r="24926" spans="6:6" x14ac:dyDescent="0.25">
      <c r="F24926"/>
    </row>
    <row r="24927" spans="6:6" x14ac:dyDescent="0.25">
      <c r="F24927"/>
    </row>
    <row r="24928" spans="6:6" x14ac:dyDescent="0.25">
      <c r="F24928"/>
    </row>
    <row r="24929" spans="6:6" x14ac:dyDescent="0.25">
      <c r="F24929"/>
    </row>
    <row r="24930" spans="6:6" x14ac:dyDescent="0.25">
      <c r="F24930"/>
    </row>
    <row r="24931" spans="6:6" x14ac:dyDescent="0.25">
      <c r="F24931"/>
    </row>
    <row r="24932" spans="6:6" x14ac:dyDescent="0.25">
      <c r="F24932"/>
    </row>
    <row r="24933" spans="6:6" x14ac:dyDescent="0.25">
      <c r="F24933"/>
    </row>
    <row r="24934" spans="6:6" x14ac:dyDescent="0.25">
      <c r="F24934"/>
    </row>
    <row r="24935" spans="6:6" x14ac:dyDescent="0.25">
      <c r="F24935"/>
    </row>
    <row r="24936" spans="6:6" x14ac:dyDescent="0.25">
      <c r="F24936"/>
    </row>
    <row r="24937" spans="6:6" x14ac:dyDescent="0.25">
      <c r="F24937"/>
    </row>
    <row r="24938" spans="6:6" x14ac:dyDescent="0.25">
      <c r="F24938"/>
    </row>
    <row r="24939" spans="6:6" x14ac:dyDescent="0.25">
      <c r="F24939"/>
    </row>
    <row r="24940" spans="6:6" x14ac:dyDescent="0.25">
      <c r="F24940"/>
    </row>
    <row r="24941" spans="6:6" x14ac:dyDescent="0.25">
      <c r="F24941"/>
    </row>
    <row r="24942" spans="6:6" x14ac:dyDescent="0.25">
      <c r="F24942"/>
    </row>
    <row r="24943" spans="6:6" x14ac:dyDescent="0.25">
      <c r="F24943"/>
    </row>
    <row r="24944" spans="6:6" x14ac:dyDescent="0.25">
      <c r="F24944"/>
    </row>
    <row r="24945" spans="6:6" x14ac:dyDescent="0.25">
      <c r="F24945"/>
    </row>
    <row r="24946" spans="6:6" x14ac:dyDescent="0.25">
      <c r="F24946"/>
    </row>
    <row r="24947" spans="6:6" x14ac:dyDescent="0.25">
      <c r="F24947"/>
    </row>
    <row r="24948" spans="6:6" x14ac:dyDescent="0.25">
      <c r="F24948"/>
    </row>
    <row r="24949" spans="6:6" x14ac:dyDescent="0.25">
      <c r="F24949"/>
    </row>
    <row r="24950" spans="6:6" x14ac:dyDescent="0.25">
      <c r="F24950"/>
    </row>
    <row r="24951" spans="6:6" x14ac:dyDescent="0.25">
      <c r="F24951"/>
    </row>
    <row r="24952" spans="6:6" x14ac:dyDescent="0.25">
      <c r="F24952"/>
    </row>
    <row r="24953" spans="6:6" x14ac:dyDescent="0.25">
      <c r="F24953"/>
    </row>
    <row r="24954" spans="6:6" x14ac:dyDescent="0.25">
      <c r="F24954"/>
    </row>
    <row r="24955" spans="6:6" x14ac:dyDescent="0.25">
      <c r="F24955"/>
    </row>
    <row r="24956" spans="6:6" x14ac:dyDescent="0.25">
      <c r="F24956"/>
    </row>
    <row r="24957" spans="6:6" x14ac:dyDescent="0.25">
      <c r="F24957"/>
    </row>
    <row r="24958" spans="6:6" x14ac:dyDescent="0.25">
      <c r="F24958"/>
    </row>
    <row r="24959" spans="6:6" x14ac:dyDescent="0.25">
      <c r="F24959"/>
    </row>
    <row r="24960" spans="6:6" x14ac:dyDescent="0.25">
      <c r="F24960"/>
    </row>
    <row r="24961" spans="6:6" x14ac:dyDescent="0.25">
      <c r="F24961"/>
    </row>
    <row r="24962" spans="6:6" x14ac:dyDescent="0.25">
      <c r="F24962"/>
    </row>
    <row r="24963" spans="6:6" x14ac:dyDescent="0.25">
      <c r="F24963"/>
    </row>
    <row r="24964" spans="6:6" x14ac:dyDescent="0.25">
      <c r="F24964"/>
    </row>
    <row r="24965" spans="6:6" x14ac:dyDescent="0.25">
      <c r="F24965"/>
    </row>
    <row r="24966" spans="6:6" x14ac:dyDescent="0.25">
      <c r="F24966"/>
    </row>
    <row r="24967" spans="6:6" x14ac:dyDescent="0.25">
      <c r="F24967"/>
    </row>
    <row r="24968" spans="6:6" x14ac:dyDescent="0.25">
      <c r="F24968"/>
    </row>
    <row r="24969" spans="6:6" x14ac:dyDescent="0.25">
      <c r="F24969"/>
    </row>
    <row r="24970" spans="6:6" x14ac:dyDescent="0.25">
      <c r="F24970"/>
    </row>
    <row r="24971" spans="6:6" x14ac:dyDescent="0.25">
      <c r="F24971"/>
    </row>
    <row r="24972" spans="6:6" x14ac:dyDescent="0.25">
      <c r="F24972"/>
    </row>
    <row r="24973" spans="6:6" x14ac:dyDescent="0.25">
      <c r="F24973"/>
    </row>
    <row r="24974" spans="6:6" x14ac:dyDescent="0.25">
      <c r="F24974"/>
    </row>
    <row r="24975" spans="6:6" x14ac:dyDescent="0.25">
      <c r="F24975"/>
    </row>
    <row r="24976" spans="6:6" x14ac:dyDescent="0.25">
      <c r="F24976"/>
    </row>
    <row r="24977" spans="6:6" x14ac:dyDescent="0.25">
      <c r="F24977"/>
    </row>
    <row r="24978" spans="6:6" x14ac:dyDescent="0.25">
      <c r="F24978"/>
    </row>
    <row r="24979" spans="6:6" x14ac:dyDescent="0.25">
      <c r="F24979"/>
    </row>
    <row r="24980" spans="6:6" x14ac:dyDescent="0.25">
      <c r="F24980"/>
    </row>
    <row r="24981" spans="6:6" x14ac:dyDescent="0.25">
      <c r="F24981"/>
    </row>
    <row r="24982" spans="6:6" x14ac:dyDescent="0.25">
      <c r="F24982"/>
    </row>
    <row r="24983" spans="6:6" x14ac:dyDescent="0.25">
      <c r="F24983"/>
    </row>
    <row r="24984" spans="6:6" x14ac:dyDescent="0.25">
      <c r="F24984"/>
    </row>
    <row r="24985" spans="6:6" x14ac:dyDescent="0.25">
      <c r="F24985"/>
    </row>
    <row r="24986" spans="6:6" x14ac:dyDescent="0.25">
      <c r="F24986"/>
    </row>
    <row r="24987" spans="6:6" x14ac:dyDescent="0.25">
      <c r="F24987"/>
    </row>
    <row r="24988" spans="6:6" x14ac:dyDescent="0.25">
      <c r="F24988"/>
    </row>
    <row r="24989" spans="6:6" x14ac:dyDescent="0.25">
      <c r="F24989"/>
    </row>
    <row r="24990" spans="6:6" x14ac:dyDescent="0.25">
      <c r="F24990"/>
    </row>
    <row r="24991" spans="6:6" x14ac:dyDescent="0.25">
      <c r="F24991"/>
    </row>
    <row r="24992" spans="6:6" x14ac:dyDescent="0.25">
      <c r="F24992"/>
    </row>
    <row r="24993" spans="6:6" x14ac:dyDescent="0.25">
      <c r="F24993"/>
    </row>
    <row r="24994" spans="6:6" x14ac:dyDescent="0.25">
      <c r="F24994"/>
    </row>
    <row r="24995" spans="6:6" x14ac:dyDescent="0.25">
      <c r="F24995"/>
    </row>
    <row r="24996" spans="6:6" x14ac:dyDescent="0.25">
      <c r="F24996"/>
    </row>
    <row r="24997" spans="6:6" x14ac:dyDescent="0.25">
      <c r="F24997"/>
    </row>
    <row r="24998" spans="6:6" x14ac:dyDescent="0.25">
      <c r="F24998"/>
    </row>
    <row r="24999" spans="6:6" x14ac:dyDescent="0.25">
      <c r="F24999"/>
    </row>
    <row r="25000" spans="6:6" x14ac:dyDescent="0.25">
      <c r="F25000"/>
    </row>
    <row r="25001" spans="6:6" x14ac:dyDescent="0.25">
      <c r="F25001"/>
    </row>
    <row r="25002" spans="6:6" x14ac:dyDescent="0.25">
      <c r="F25002"/>
    </row>
    <row r="25003" spans="6:6" x14ac:dyDescent="0.25">
      <c r="F25003"/>
    </row>
    <row r="25004" spans="6:6" x14ac:dyDescent="0.25">
      <c r="F25004"/>
    </row>
    <row r="25005" spans="6:6" x14ac:dyDescent="0.25">
      <c r="F25005"/>
    </row>
    <row r="25006" spans="6:6" x14ac:dyDescent="0.25">
      <c r="F25006"/>
    </row>
    <row r="25007" spans="6:6" x14ac:dyDescent="0.25">
      <c r="F25007"/>
    </row>
    <row r="25008" spans="6:6" x14ac:dyDescent="0.25">
      <c r="F25008"/>
    </row>
    <row r="25009" spans="6:6" x14ac:dyDescent="0.25">
      <c r="F25009"/>
    </row>
    <row r="25010" spans="6:6" x14ac:dyDescent="0.25">
      <c r="F25010"/>
    </row>
    <row r="25011" spans="6:6" x14ac:dyDescent="0.25">
      <c r="F25011"/>
    </row>
    <row r="25012" spans="6:6" x14ac:dyDescent="0.25">
      <c r="F25012"/>
    </row>
    <row r="25013" spans="6:6" x14ac:dyDescent="0.25">
      <c r="F25013"/>
    </row>
    <row r="25014" spans="6:6" x14ac:dyDescent="0.25">
      <c r="F25014"/>
    </row>
    <row r="25015" spans="6:6" x14ac:dyDescent="0.25">
      <c r="F25015"/>
    </row>
    <row r="25016" spans="6:6" x14ac:dyDescent="0.25">
      <c r="F25016"/>
    </row>
    <row r="25017" spans="6:6" x14ac:dyDescent="0.25">
      <c r="F25017"/>
    </row>
    <row r="25018" spans="6:6" x14ac:dyDescent="0.25">
      <c r="F25018"/>
    </row>
    <row r="25019" spans="6:6" x14ac:dyDescent="0.25">
      <c r="F25019"/>
    </row>
    <row r="25020" spans="6:6" x14ac:dyDescent="0.25">
      <c r="F25020"/>
    </row>
    <row r="25021" spans="6:6" x14ac:dyDescent="0.25">
      <c r="F25021"/>
    </row>
    <row r="25022" spans="6:6" x14ac:dyDescent="0.25">
      <c r="F25022"/>
    </row>
    <row r="25023" spans="6:6" x14ac:dyDescent="0.25">
      <c r="F25023"/>
    </row>
    <row r="25024" spans="6:6" x14ac:dyDescent="0.25">
      <c r="F25024"/>
    </row>
    <row r="25025" spans="6:6" x14ac:dyDescent="0.25">
      <c r="F25025"/>
    </row>
    <row r="25026" spans="6:6" x14ac:dyDescent="0.25">
      <c r="F25026"/>
    </row>
    <row r="25027" spans="6:6" x14ac:dyDescent="0.25">
      <c r="F25027"/>
    </row>
    <row r="25028" spans="6:6" x14ac:dyDescent="0.25">
      <c r="F25028"/>
    </row>
    <row r="25029" spans="6:6" x14ac:dyDescent="0.25">
      <c r="F25029"/>
    </row>
    <row r="25030" spans="6:6" x14ac:dyDescent="0.25">
      <c r="F25030"/>
    </row>
    <row r="25031" spans="6:6" x14ac:dyDescent="0.25">
      <c r="F25031"/>
    </row>
    <row r="25032" spans="6:6" x14ac:dyDescent="0.25">
      <c r="F25032"/>
    </row>
    <row r="25033" spans="6:6" x14ac:dyDescent="0.25">
      <c r="F25033"/>
    </row>
    <row r="25034" spans="6:6" x14ac:dyDescent="0.25">
      <c r="F25034"/>
    </row>
    <row r="25035" spans="6:6" x14ac:dyDescent="0.25">
      <c r="F25035"/>
    </row>
    <row r="25036" spans="6:6" x14ac:dyDescent="0.25">
      <c r="F25036"/>
    </row>
    <row r="25037" spans="6:6" x14ac:dyDescent="0.25">
      <c r="F25037"/>
    </row>
    <row r="25038" spans="6:6" x14ac:dyDescent="0.25">
      <c r="F25038"/>
    </row>
    <row r="25039" spans="6:6" x14ac:dyDescent="0.25">
      <c r="F25039"/>
    </row>
    <row r="25040" spans="6:6" x14ac:dyDescent="0.25">
      <c r="F25040"/>
    </row>
    <row r="25041" spans="6:6" x14ac:dyDescent="0.25">
      <c r="F25041"/>
    </row>
    <row r="25042" spans="6:6" x14ac:dyDescent="0.25">
      <c r="F25042"/>
    </row>
    <row r="25043" spans="6:6" x14ac:dyDescent="0.25">
      <c r="F25043"/>
    </row>
    <row r="25044" spans="6:6" x14ac:dyDescent="0.25">
      <c r="F25044"/>
    </row>
    <row r="25045" spans="6:6" x14ac:dyDescent="0.25">
      <c r="F25045"/>
    </row>
    <row r="25046" spans="6:6" x14ac:dyDescent="0.25">
      <c r="F25046"/>
    </row>
    <row r="25047" spans="6:6" x14ac:dyDescent="0.25">
      <c r="F25047"/>
    </row>
    <row r="25048" spans="6:6" x14ac:dyDescent="0.25">
      <c r="F25048"/>
    </row>
    <row r="25049" spans="6:6" x14ac:dyDescent="0.25">
      <c r="F25049"/>
    </row>
    <row r="25050" spans="6:6" x14ac:dyDescent="0.25">
      <c r="F25050"/>
    </row>
    <row r="25051" spans="6:6" x14ac:dyDescent="0.25">
      <c r="F25051"/>
    </row>
    <row r="25052" spans="6:6" x14ac:dyDescent="0.25">
      <c r="F25052"/>
    </row>
    <row r="25053" spans="6:6" x14ac:dyDescent="0.25">
      <c r="F25053"/>
    </row>
    <row r="25054" spans="6:6" x14ac:dyDescent="0.25">
      <c r="F25054"/>
    </row>
    <row r="25055" spans="6:6" x14ac:dyDescent="0.25">
      <c r="F25055"/>
    </row>
    <row r="25056" spans="6:6" x14ac:dyDescent="0.25">
      <c r="F25056"/>
    </row>
    <row r="25057" spans="6:6" x14ac:dyDescent="0.25">
      <c r="F25057"/>
    </row>
    <row r="25058" spans="6:6" x14ac:dyDescent="0.25">
      <c r="F25058"/>
    </row>
    <row r="25059" spans="6:6" x14ac:dyDescent="0.25">
      <c r="F25059"/>
    </row>
    <row r="25060" spans="6:6" x14ac:dyDescent="0.25">
      <c r="F25060"/>
    </row>
    <row r="25061" spans="6:6" x14ac:dyDescent="0.25">
      <c r="F25061"/>
    </row>
    <row r="25062" spans="6:6" x14ac:dyDescent="0.25">
      <c r="F25062"/>
    </row>
    <row r="25063" spans="6:6" x14ac:dyDescent="0.25">
      <c r="F25063"/>
    </row>
    <row r="25064" spans="6:6" x14ac:dyDescent="0.25">
      <c r="F25064"/>
    </row>
    <row r="25065" spans="6:6" x14ac:dyDescent="0.25">
      <c r="F25065"/>
    </row>
    <row r="25066" spans="6:6" x14ac:dyDescent="0.25">
      <c r="F25066"/>
    </row>
    <row r="25067" spans="6:6" x14ac:dyDescent="0.25">
      <c r="F25067"/>
    </row>
    <row r="25068" spans="6:6" x14ac:dyDescent="0.25">
      <c r="F25068"/>
    </row>
    <row r="25069" spans="6:6" x14ac:dyDescent="0.25">
      <c r="F25069"/>
    </row>
    <row r="25070" spans="6:6" x14ac:dyDescent="0.25">
      <c r="F25070"/>
    </row>
    <row r="25071" spans="6:6" x14ac:dyDescent="0.25">
      <c r="F25071"/>
    </row>
    <row r="25072" spans="6:6" x14ac:dyDescent="0.25">
      <c r="F25072"/>
    </row>
    <row r="25073" spans="6:6" x14ac:dyDescent="0.25">
      <c r="F25073"/>
    </row>
    <row r="25074" spans="6:6" x14ac:dyDescent="0.25">
      <c r="F25074"/>
    </row>
    <row r="25075" spans="6:6" x14ac:dyDescent="0.25">
      <c r="F25075"/>
    </row>
    <row r="25076" spans="6:6" x14ac:dyDescent="0.25">
      <c r="F25076"/>
    </row>
    <row r="25077" spans="6:6" x14ac:dyDescent="0.25">
      <c r="F25077"/>
    </row>
    <row r="25078" spans="6:6" x14ac:dyDescent="0.25">
      <c r="F25078"/>
    </row>
    <row r="25079" spans="6:6" x14ac:dyDescent="0.25">
      <c r="F25079"/>
    </row>
    <row r="25080" spans="6:6" x14ac:dyDescent="0.25">
      <c r="F25080"/>
    </row>
    <row r="25081" spans="6:6" x14ac:dyDescent="0.25">
      <c r="F25081"/>
    </row>
    <row r="25082" spans="6:6" x14ac:dyDescent="0.25">
      <c r="F25082"/>
    </row>
    <row r="25083" spans="6:6" x14ac:dyDescent="0.25">
      <c r="F25083"/>
    </row>
    <row r="25084" spans="6:6" x14ac:dyDescent="0.25">
      <c r="F25084"/>
    </row>
    <row r="25085" spans="6:6" x14ac:dyDescent="0.25">
      <c r="F25085"/>
    </row>
    <row r="25086" spans="6:6" x14ac:dyDescent="0.25">
      <c r="F25086"/>
    </row>
    <row r="25087" spans="6:6" x14ac:dyDescent="0.25">
      <c r="F25087"/>
    </row>
    <row r="25088" spans="6:6" x14ac:dyDescent="0.25">
      <c r="F25088"/>
    </row>
    <row r="25089" spans="6:6" x14ac:dyDescent="0.25">
      <c r="F25089"/>
    </row>
    <row r="25090" spans="6:6" x14ac:dyDescent="0.25">
      <c r="F25090"/>
    </row>
    <row r="25091" spans="6:6" x14ac:dyDescent="0.25">
      <c r="F25091"/>
    </row>
    <row r="25092" spans="6:6" x14ac:dyDescent="0.25">
      <c r="F25092"/>
    </row>
    <row r="25093" spans="6:6" x14ac:dyDescent="0.25">
      <c r="F25093"/>
    </row>
    <row r="25094" spans="6:6" x14ac:dyDescent="0.25">
      <c r="F25094"/>
    </row>
    <row r="25095" spans="6:6" x14ac:dyDescent="0.25">
      <c r="F25095"/>
    </row>
    <row r="25096" spans="6:6" x14ac:dyDescent="0.25">
      <c r="F25096"/>
    </row>
    <row r="25097" spans="6:6" x14ac:dyDescent="0.25">
      <c r="F25097"/>
    </row>
    <row r="25098" spans="6:6" x14ac:dyDescent="0.25">
      <c r="F25098"/>
    </row>
    <row r="25099" spans="6:6" x14ac:dyDescent="0.25">
      <c r="F25099"/>
    </row>
    <row r="25100" spans="6:6" x14ac:dyDescent="0.25">
      <c r="F25100"/>
    </row>
    <row r="25101" spans="6:6" x14ac:dyDescent="0.25">
      <c r="F25101"/>
    </row>
    <row r="25102" spans="6:6" x14ac:dyDescent="0.25">
      <c r="F25102"/>
    </row>
    <row r="25103" spans="6:6" x14ac:dyDescent="0.25">
      <c r="F25103"/>
    </row>
    <row r="25104" spans="6:6" x14ac:dyDescent="0.25">
      <c r="F25104"/>
    </row>
    <row r="25105" spans="6:6" x14ac:dyDescent="0.25">
      <c r="F25105"/>
    </row>
    <row r="25106" spans="6:6" x14ac:dyDescent="0.25">
      <c r="F25106"/>
    </row>
    <row r="25107" spans="6:6" x14ac:dyDescent="0.25">
      <c r="F25107"/>
    </row>
    <row r="25108" spans="6:6" x14ac:dyDescent="0.25">
      <c r="F25108"/>
    </row>
    <row r="25109" spans="6:6" x14ac:dyDescent="0.25">
      <c r="F25109"/>
    </row>
    <row r="25110" spans="6:6" x14ac:dyDescent="0.25">
      <c r="F25110"/>
    </row>
    <row r="25111" spans="6:6" x14ac:dyDescent="0.25">
      <c r="F25111"/>
    </row>
    <row r="25112" spans="6:6" x14ac:dyDescent="0.25">
      <c r="F25112"/>
    </row>
    <row r="25113" spans="6:6" x14ac:dyDescent="0.25">
      <c r="F25113"/>
    </row>
    <row r="25114" spans="6:6" x14ac:dyDescent="0.25">
      <c r="F25114"/>
    </row>
    <row r="25115" spans="6:6" x14ac:dyDescent="0.25">
      <c r="F25115"/>
    </row>
    <row r="25116" spans="6:6" x14ac:dyDescent="0.25">
      <c r="F25116"/>
    </row>
    <row r="25117" spans="6:6" x14ac:dyDescent="0.25">
      <c r="F25117"/>
    </row>
    <row r="25118" spans="6:6" x14ac:dyDescent="0.25">
      <c r="F25118"/>
    </row>
    <row r="25119" spans="6:6" x14ac:dyDescent="0.25">
      <c r="F25119"/>
    </row>
    <row r="25120" spans="6:6" x14ac:dyDescent="0.25">
      <c r="F25120"/>
    </row>
    <row r="25121" spans="6:6" x14ac:dyDescent="0.25">
      <c r="F25121"/>
    </row>
    <row r="25122" spans="6:6" x14ac:dyDescent="0.25">
      <c r="F25122"/>
    </row>
    <row r="25123" spans="6:6" x14ac:dyDescent="0.25">
      <c r="F25123"/>
    </row>
    <row r="25124" spans="6:6" x14ac:dyDescent="0.25">
      <c r="F25124"/>
    </row>
    <row r="25125" spans="6:6" x14ac:dyDescent="0.25">
      <c r="F25125"/>
    </row>
    <row r="25126" spans="6:6" x14ac:dyDescent="0.25">
      <c r="F25126"/>
    </row>
    <row r="25127" spans="6:6" x14ac:dyDescent="0.25">
      <c r="F25127"/>
    </row>
    <row r="25128" spans="6:6" x14ac:dyDescent="0.25">
      <c r="F25128"/>
    </row>
    <row r="25129" spans="6:6" x14ac:dyDescent="0.25">
      <c r="F25129"/>
    </row>
    <row r="25130" spans="6:6" x14ac:dyDescent="0.25">
      <c r="F25130"/>
    </row>
    <row r="25131" spans="6:6" x14ac:dyDescent="0.25">
      <c r="F25131"/>
    </row>
    <row r="25132" spans="6:6" x14ac:dyDescent="0.25">
      <c r="F25132"/>
    </row>
    <row r="25133" spans="6:6" x14ac:dyDescent="0.25">
      <c r="F25133"/>
    </row>
    <row r="25134" spans="6:6" x14ac:dyDescent="0.25">
      <c r="F25134"/>
    </row>
    <row r="25135" spans="6:6" x14ac:dyDescent="0.25">
      <c r="F25135"/>
    </row>
    <row r="25136" spans="6:6" x14ac:dyDescent="0.25">
      <c r="F25136"/>
    </row>
    <row r="25137" spans="6:6" x14ac:dyDescent="0.25">
      <c r="F25137"/>
    </row>
    <row r="25138" spans="6:6" x14ac:dyDescent="0.25">
      <c r="F25138"/>
    </row>
    <row r="25139" spans="6:6" x14ac:dyDescent="0.25">
      <c r="F25139"/>
    </row>
    <row r="25140" spans="6:6" x14ac:dyDescent="0.25">
      <c r="F25140"/>
    </row>
    <row r="25141" spans="6:6" x14ac:dyDescent="0.25">
      <c r="F25141"/>
    </row>
    <row r="25142" spans="6:6" x14ac:dyDescent="0.25">
      <c r="F25142"/>
    </row>
    <row r="25143" spans="6:6" x14ac:dyDescent="0.25">
      <c r="F25143"/>
    </row>
    <row r="25144" spans="6:6" x14ac:dyDescent="0.25">
      <c r="F25144"/>
    </row>
    <row r="25145" spans="6:6" x14ac:dyDescent="0.25">
      <c r="F25145"/>
    </row>
    <row r="25146" spans="6:6" x14ac:dyDescent="0.25">
      <c r="F25146"/>
    </row>
    <row r="25147" spans="6:6" x14ac:dyDescent="0.25">
      <c r="F25147"/>
    </row>
    <row r="25148" spans="6:6" x14ac:dyDescent="0.25">
      <c r="F25148"/>
    </row>
    <row r="25149" spans="6:6" x14ac:dyDescent="0.25">
      <c r="F25149"/>
    </row>
    <row r="25150" spans="6:6" x14ac:dyDescent="0.25">
      <c r="F25150"/>
    </row>
    <row r="25151" spans="6:6" x14ac:dyDescent="0.25">
      <c r="F25151"/>
    </row>
    <row r="25152" spans="6:6" x14ac:dyDescent="0.25">
      <c r="F25152"/>
    </row>
    <row r="25153" spans="6:6" x14ac:dyDescent="0.25">
      <c r="F25153"/>
    </row>
    <row r="25154" spans="6:6" x14ac:dyDescent="0.25">
      <c r="F25154"/>
    </row>
    <row r="25155" spans="6:6" x14ac:dyDescent="0.25">
      <c r="F25155"/>
    </row>
    <row r="25156" spans="6:6" x14ac:dyDescent="0.25">
      <c r="F25156"/>
    </row>
    <row r="25157" spans="6:6" x14ac:dyDescent="0.25">
      <c r="F25157"/>
    </row>
    <row r="25158" spans="6:6" x14ac:dyDescent="0.25">
      <c r="F25158"/>
    </row>
    <row r="25159" spans="6:6" x14ac:dyDescent="0.25">
      <c r="F25159"/>
    </row>
    <row r="25160" spans="6:6" x14ac:dyDescent="0.25">
      <c r="F25160"/>
    </row>
    <row r="25161" spans="6:6" x14ac:dyDescent="0.25">
      <c r="F25161"/>
    </row>
    <row r="25162" spans="6:6" x14ac:dyDescent="0.25">
      <c r="F25162"/>
    </row>
    <row r="25163" spans="6:6" x14ac:dyDescent="0.25">
      <c r="F25163"/>
    </row>
    <row r="25164" spans="6:6" x14ac:dyDescent="0.25">
      <c r="F25164"/>
    </row>
    <row r="25165" spans="6:6" x14ac:dyDescent="0.25">
      <c r="F25165"/>
    </row>
    <row r="25166" spans="6:6" x14ac:dyDescent="0.25">
      <c r="F25166"/>
    </row>
    <row r="25167" spans="6:6" x14ac:dyDescent="0.25">
      <c r="F25167"/>
    </row>
    <row r="25168" spans="6:6" x14ac:dyDescent="0.25">
      <c r="F25168"/>
    </row>
    <row r="25169" spans="6:6" x14ac:dyDescent="0.25">
      <c r="F25169"/>
    </row>
    <row r="25170" spans="6:6" x14ac:dyDescent="0.25">
      <c r="F25170"/>
    </row>
    <row r="25171" spans="6:6" x14ac:dyDescent="0.25">
      <c r="F25171"/>
    </row>
    <row r="25172" spans="6:6" x14ac:dyDescent="0.25">
      <c r="F25172"/>
    </row>
    <row r="25173" spans="6:6" x14ac:dyDescent="0.25">
      <c r="F25173"/>
    </row>
    <row r="25174" spans="6:6" x14ac:dyDescent="0.25">
      <c r="F25174"/>
    </row>
    <row r="25175" spans="6:6" x14ac:dyDescent="0.25">
      <c r="F25175"/>
    </row>
    <row r="25176" spans="6:6" x14ac:dyDescent="0.25">
      <c r="F25176"/>
    </row>
    <row r="25177" spans="6:6" x14ac:dyDescent="0.25">
      <c r="F25177"/>
    </row>
    <row r="25178" spans="6:6" x14ac:dyDescent="0.25">
      <c r="F25178"/>
    </row>
    <row r="25179" spans="6:6" x14ac:dyDescent="0.25">
      <c r="F25179"/>
    </row>
    <row r="25180" spans="6:6" x14ac:dyDescent="0.25">
      <c r="F25180"/>
    </row>
    <row r="25181" spans="6:6" x14ac:dyDescent="0.25">
      <c r="F25181"/>
    </row>
    <row r="25182" spans="6:6" x14ac:dyDescent="0.25">
      <c r="F25182"/>
    </row>
    <row r="25183" spans="6:6" x14ac:dyDescent="0.25">
      <c r="F25183"/>
    </row>
    <row r="25184" spans="6:6" x14ac:dyDescent="0.25">
      <c r="F25184"/>
    </row>
    <row r="25185" spans="6:6" x14ac:dyDescent="0.25">
      <c r="F25185"/>
    </row>
    <row r="25186" spans="6:6" x14ac:dyDescent="0.25">
      <c r="F25186"/>
    </row>
    <row r="25187" spans="6:6" x14ac:dyDescent="0.25">
      <c r="F25187"/>
    </row>
    <row r="25188" spans="6:6" x14ac:dyDescent="0.25">
      <c r="F25188"/>
    </row>
    <row r="25189" spans="6:6" x14ac:dyDescent="0.25">
      <c r="F25189"/>
    </row>
    <row r="25190" spans="6:6" x14ac:dyDescent="0.25">
      <c r="F25190"/>
    </row>
    <row r="25191" spans="6:6" x14ac:dyDescent="0.25">
      <c r="F25191"/>
    </row>
    <row r="25192" spans="6:6" x14ac:dyDescent="0.25">
      <c r="F25192"/>
    </row>
    <row r="25193" spans="6:6" x14ac:dyDescent="0.25">
      <c r="F25193"/>
    </row>
    <row r="25194" spans="6:6" x14ac:dyDescent="0.25">
      <c r="F25194"/>
    </row>
    <row r="25195" spans="6:6" x14ac:dyDescent="0.25">
      <c r="F25195"/>
    </row>
    <row r="25196" spans="6:6" x14ac:dyDescent="0.25">
      <c r="F25196"/>
    </row>
    <row r="25197" spans="6:6" x14ac:dyDescent="0.25">
      <c r="F25197"/>
    </row>
    <row r="25198" spans="6:6" x14ac:dyDescent="0.25">
      <c r="F25198"/>
    </row>
    <row r="25199" spans="6:6" x14ac:dyDescent="0.25">
      <c r="F25199"/>
    </row>
    <row r="25200" spans="6:6" x14ac:dyDescent="0.25">
      <c r="F25200"/>
    </row>
    <row r="25201" spans="6:6" x14ac:dyDescent="0.25">
      <c r="F25201"/>
    </row>
    <row r="25202" spans="6:6" x14ac:dyDescent="0.25">
      <c r="F25202"/>
    </row>
    <row r="25203" spans="6:6" x14ac:dyDescent="0.25">
      <c r="F25203"/>
    </row>
    <row r="25204" spans="6:6" x14ac:dyDescent="0.25">
      <c r="F25204"/>
    </row>
    <row r="25205" spans="6:6" x14ac:dyDescent="0.25">
      <c r="F25205"/>
    </row>
    <row r="25206" spans="6:6" x14ac:dyDescent="0.25">
      <c r="F25206"/>
    </row>
    <row r="25207" spans="6:6" x14ac:dyDescent="0.25">
      <c r="F25207"/>
    </row>
    <row r="25208" spans="6:6" x14ac:dyDescent="0.25">
      <c r="F25208"/>
    </row>
    <row r="25209" spans="6:6" x14ac:dyDescent="0.25">
      <c r="F25209"/>
    </row>
    <row r="25210" spans="6:6" x14ac:dyDescent="0.25">
      <c r="F25210"/>
    </row>
    <row r="25211" spans="6:6" x14ac:dyDescent="0.25">
      <c r="F25211"/>
    </row>
    <row r="25212" spans="6:6" x14ac:dyDescent="0.25">
      <c r="F25212"/>
    </row>
    <row r="25213" spans="6:6" x14ac:dyDescent="0.25">
      <c r="F25213"/>
    </row>
    <row r="25214" spans="6:6" x14ac:dyDescent="0.25">
      <c r="F25214"/>
    </row>
    <row r="25215" spans="6:6" x14ac:dyDescent="0.25">
      <c r="F25215"/>
    </row>
    <row r="25216" spans="6:6" x14ac:dyDescent="0.25">
      <c r="F25216"/>
    </row>
    <row r="25217" spans="6:6" x14ac:dyDescent="0.25">
      <c r="F25217"/>
    </row>
    <row r="25218" spans="6:6" x14ac:dyDescent="0.25">
      <c r="F25218"/>
    </row>
    <row r="25219" spans="6:6" x14ac:dyDescent="0.25">
      <c r="F25219"/>
    </row>
    <row r="25220" spans="6:6" x14ac:dyDescent="0.25">
      <c r="F25220"/>
    </row>
    <row r="25221" spans="6:6" x14ac:dyDescent="0.25">
      <c r="F25221"/>
    </row>
    <row r="25222" spans="6:6" x14ac:dyDescent="0.25">
      <c r="F25222"/>
    </row>
    <row r="25223" spans="6:6" x14ac:dyDescent="0.25">
      <c r="F25223"/>
    </row>
    <row r="25224" spans="6:6" x14ac:dyDescent="0.25">
      <c r="F25224"/>
    </row>
    <row r="25225" spans="6:6" x14ac:dyDescent="0.25">
      <c r="F25225"/>
    </row>
    <row r="25226" spans="6:6" x14ac:dyDescent="0.25">
      <c r="F25226"/>
    </row>
    <row r="25227" spans="6:6" x14ac:dyDescent="0.25">
      <c r="F25227"/>
    </row>
    <row r="25228" spans="6:6" x14ac:dyDescent="0.25">
      <c r="F25228"/>
    </row>
    <row r="25229" spans="6:6" x14ac:dyDescent="0.25">
      <c r="F25229"/>
    </row>
    <row r="25230" spans="6:6" x14ac:dyDescent="0.25">
      <c r="F25230"/>
    </row>
    <row r="25231" spans="6:6" x14ac:dyDescent="0.25">
      <c r="F25231"/>
    </row>
    <row r="25232" spans="6:6" x14ac:dyDescent="0.25">
      <c r="F25232"/>
    </row>
    <row r="25233" spans="6:6" x14ac:dyDescent="0.25">
      <c r="F25233"/>
    </row>
    <row r="25234" spans="6:6" x14ac:dyDescent="0.25">
      <c r="F25234"/>
    </row>
    <row r="25235" spans="6:6" x14ac:dyDescent="0.25">
      <c r="F25235"/>
    </row>
    <row r="25236" spans="6:6" x14ac:dyDescent="0.25">
      <c r="F25236"/>
    </row>
    <row r="25237" spans="6:6" x14ac:dyDescent="0.25">
      <c r="F25237"/>
    </row>
    <row r="25238" spans="6:6" x14ac:dyDescent="0.25">
      <c r="F25238"/>
    </row>
    <row r="25239" spans="6:6" x14ac:dyDescent="0.25">
      <c r="F25239"/>
    </row>
    <row r="25240" spans="6:6" x14ac:dyDescent="0.25">
      <c r="F25240"/>
    </row>
    <row r="25241" spans="6:6" x14ac:dyDescent="0.25">
      <c r="F25241"/>
    </row>
    <row r="25242" spans="6:6" x14ac:dyDescent="0.25">
      <c r="F25242"/>
    </row>
    <row r="25243" spans="6:6" x14ac:dyDescent="0.25">
      <c r="F25243"/>
    </row>
    <row r="25244" spans="6:6" x14ac:dyDescent="0.25">
      <c r="F25244"/>
    </row>
    <row r="25245" spans="6:6" x14ac:dyDescent="0.25">
      <c r="F25245"/>
    </row>
    <row r="25246" spans="6:6" x14ac:dyDescent="0.25">
      <c r="F25246"/>
    </row>
    <row r="25247" spans="6:6" x14ac:dyDescent="0.25">
      <c r="F25247"/>
    </row>
    <row r="25248" spans="6:6" x14ac:dyDescent="0.25">
      <c r="F25248"/>
    </row>
    <row r="25249" spans="6:6" x14ac:dyDescent="0.25">
      <c r="F25249"/>
    </row>
    <row r="25250" spans="6:6" x14ac:dyDescent="0.25">
      <c r="F25250"/>
    </row>
    <row r="25251" spans="6:6" x14ac:dyDescent="0.25">
      <c r="F25251"/>
    </row>
    <row r="25252" spans="6:6" x14ac:dyDescent="0.25">
      <c r="F25252"/>
    </row>
    <row r="25253" spans="6:6" x14ac:dyDescent="0.25">
      <c r="F25253"/>
    </row>
    <row r="25254" spans="6:6" x14ac:dyDescent="0.25">
      <c r="F25254"/>
    </row>
    <row r="25255" spans="6:6" x14ac:dyDescent="0.25">
      <c r="F25255"/>
    </row>
    <row r="25256" spans="6:6" x14ac:dyDescent="0.25">
      <c r="F25256"/>
    </row>
    <row r="25257" spans="6:6" x14ac:dyDescent="0.25">
      <c r="F25257"/>
    </row>
    <row r="25258" spans="6:6" x14ac:dyDescent="0.25">
      <c r="F25258"/>
    </row>
    <row r="25259" spans="6:6" x14ac:dyDescent="0.25">
      <c r="F25259"/>
    </row>
    <row r="25260" spans="6:6" x14ac:dyDescent="0.25">
      <c r="F25260"/>
    </row>
    <row r="25261" spans="6:6" x14ac:dyDescent="0.25">
      <c r="F25261"/>
    </row>
    <row r="25262" spans="6:6" x14ac:dyDescent="0.25">
      <c r="F25262"/>
    </row>
    <row r="25263" spans="6:6" x14ac:dyDescent="0.25">
      <c r="F25263"/>
    </row>
    <row r="25264" spans="6:6" x14ac:dyDescent="0.25">
      <c r="F25264"/>
    </row>
    <row r="25265" spans="6:6" x14ac:dyDescent="0.25">
      <c r="F25265"/>
    </row>
    <row r="25266" spans="6:6" x14ac:dyDescent="0.25">
      <c r="F25266"/>
    </row>
    <row r="25267" spans="6:6" x14ac:dyDescent="0.25">
      <c r="F25267"/>
    </row>
    <row r="25268" spans="6:6" x14ac:dyDescent="0.25">
      <c r="F25268"/>
    </row>
    <row r="25269" spans="6:6" x14ac:dyDescent="0.25">
      <c r="F25269"/>
    </row>
    <row r="25270" spans="6:6" x14ac:dyDescent="0.25">
      <c r="F25270"/>
    </row>
    <row r="25271" spans="6:6" x14ac:dyDescent="0.25">
      <c r="F25271"/>
    </row>
    <row r="25272" spans="6:6" x14ac:dyDescent="0.25">
      <c r="F25272"/>
    </row>
    <row r="25273" spans="6:6" x14ac:dyDescent="0.25">
      <c r="F25273"/>
    </row>
    <row r="25274" spans="6:6" x14ac:dyDescent="0.25">
      <c r="F25274"/>
    </row>
    <row r="25275" spans="6:6" x14ac:dyDescent="0.25">
      <c r="F25275"/>
    </row>
    <row r="25276" spans="6:6" x14ac:dyDescent="0.25">
      <c r="F25276"/>
    </row>
    <row r="25277" spans="6:6" x14ac:dyDescent="0.25">
      <c r="F25277"/>
    </row>
    <row r="25278" spans="6:6" x14ac:dyDescent="0.25">
      <c r="F25278"/>
    </row>
    <row r="25279" spans="6:6" x14ac:dyDescent="0.25">
      <c r="F25279"/>
    </row>
    <row r="25280" spans="6:6" x14ac:dyDescent="0.25">
      <c r="F25280"/>
    </row>
    <row r="25281" spans="6:6" x14ac:dyDescent="0.25">
      <c r="F25281"/>
    </row>
    <row r="25282" spans="6:6" x14ac:dyDescent="0.25">
      <c r="F25282"/>
    </row>
    <row r="25283" spans="6:6" x14ac:dyDescent="0.25">
      <c r="F25283"/>
    </row>
    <row r="25284" spans="6:6" x14ac:dyDescent="0.25">
      <c r="F25284"/>
    </row>
    <row r="25285" spans="6:6" x14ac:dyDescent="0.25">
      <c r="F25285"/>
    </row>
    <row r="25286" spans="6:6" x14ac:dyDescent="0.25">
      <c r="F25286"/>
    </row>
    <row r="25287" spans="6:6" x14ac:dyDescent="0.25">
      <c r="F25287"/>
    </row>
    <row r="25288" spans="6:6" x14ac:dyDescent="0.25">
      <c r="F25288"/>
    </row>
    <row r="25289" spans="6:6" x14ac:dyDescent="0.25">
      <c r="F25289"/>
    </row>
    <row r="25290" spans="6:6" x14ac:dyDescent="0.25">
      <c r="F25290"/>
    </row>
    <row r="25291" spans="6:6" x14ac:dyDescent="0.25">
      <c r="F25291"/>
    </row>
    <row r="25292" spans="6:6" x14ac:dyDescent="0.25">
      <c r="F25292"/>
    </row>
    <row r="25293" spans="6:6" x14ac:dyDescent="0.25">
      <c r="F25293"/>
    </row>
    <row r="25294" spans="6:6" x14ac:dyDescent="0.25">
      <c r="F25294"/>
    </row>
    <row r="25295" spans="6:6" x14ac:dyDescent="0.25">
      <c r="F25295"/>
    </row>
    <row r="25296" spans="6:6" x14ac:dyDescent="0.25">
      <c r="F25296"/>
    </row>
    <row r="25297" spans="6:6" x14ac:dyDescent="0.25">
      <c r="F25297"/>
    </row>
    <row r="25298" spans="6:6" x14ac:dyDescent="0.25">
      <c r="F25298"/>
    </row>
    <row r="25299" spans="6:6" x14ac:dyDescent="0.25">
      <c r="F25299"/>
    </row>
    <row r="25300" spans="6:6" x14ac:dyDescent="0.25">
      <c r="F25300"/>
    </row>
    <row r="25301" spans="6:6" x14ac:dyDescent="0.25">
      <c r="F25301"/>
    </row>
    <row r="25302" spans="6:6" x14ac:dyDescent="0.25">
      <c r="F25302"/>
    </row>
    <row r="25303" spans="6:6" x14ac:dyDescent="0.25">
      <c r="F25303"/>
    </row>
    <row r="25304" spans="6:6" x14ac:dyDescent="0.25">
      <c r="F25304"/>
    </row>
    <row r="25305" spans="6:6" x14ac:dyDescent="0.25">
      <c r="F25305"/>
    </row>
    <row r="25306" spans="6:6" x14ac:dyDescent="0.25">
      <c r="F25306"/>
    </row>
    <row r="25307" spans="6:6" x14ac:dyDescent="0.25">
      <c r="F25307"/>
    </row>
    <row r="25308" spans="6:6" x14ac:dyDescent="0.25">
      <c r="F25308"/>
    </row>
    <row r="25309" spans="6:6" x14ac:dyDescent="0.25">
      <c r="F25309"/>
    </row>
    <row r="25310" spans="6:6" x14ac:dyDescent="0.25">
      <c r="F25310"/>
    </row>
    <row r="25311" spans="6:6" x14ac:dyDescent="0.25">
      <c r="F25311"/>
    </row>
    <row r="25312" spans="6:6" x14ac:dyDescent="0.25">
      <c r="F25312"/>
    </row>
    <row r="25313" spans="6:6" x14ac:dyDescent="0.25">
      <c r="F25313"/>
    </row>
    <row r="25314" spans="6:6" x14ac:dyDescent="0.25">
      <c r="F25314"/>
    </row>
    <row r="25315" spans="6:6" x14ac:dyDescent="0.25">
      <c r="F25315"/>
    </row>
    <row r="25316" spans="6:6" x14ac:dyDescent="0.25">
      <c r="F25316"/>
    </row>
    <row r="25317" spans="6:6" x14ac:dyDescent="0.25">
      <c r="F25317"/>
    </row>
    <row r="25318" spans="6:6" x14ac:dyDescent="0.25">
      <c r="F25318"/>
    </row>
    <row r="25319" spans="6:6" x14ac:dyDescent="0.25">
      <c r="F25319"/>
    </row>
    <row r="25320" spans="6:6" x14ac:dyDescent="0.25">
      <c r="F25320"/>
    </row>
    <row r="25321" spans="6:6" x14ac:dyDescent="0.25">
      <c r="F25321"/>
    </row>
    <row r="25322" spans="6:6" x14ac:dyDescent="0.25">
      <c r="F25322"/>
    </row>
    <row r="25323" spans="6:6" x14ac:dyDescent="0.25">
      <c r="F25323"/>
    </row>
    <row r="25324" spans="6:6" x14ac:dyDescent="0.25">
      <c r="F25324"/>
    </row>
    <row r="25325" spans="6:6" x14ac:dyDescent="0.25">
      <c r="F25325"/>
    </row>
    <row r="25326" spans="6:6" x14ac:dyDescent="0.25">
      <c r="F25326"/>
    </row>
    <row r="25327" spans="6:6" x14ac:dyDescent="0.25">
      <c r="F25327"/>
    </row>
    <row r="25328" spans="6:6" x14ac:dyDescent="0.25">
      <c r="F25328"/>
    </row>
    <row r="25329" spans="6:6" x14ac:dyDescent="0.25">
      <c r="F25329"/>
    </row>
    <row r="25330" spans="6:6" x14ac:dyDescent="0.25">
      <c r="F25330"/>
    </row>
    <row r="25331" spans="6:6" x14ac:dyDescent="0.25">
      <c r="F25331"/>
    </row>
    <row r="25332" spans="6:6" x14ac:dyDescent="0.25">
      <c r="F25332"/>
    </row>
    <row r="25333" spans="6:6" x14ac:dyDescent="0.25">
      <c r="F25333"/>
    </row>
    <row r="25334" spans="6:6" x14ac:dyDescent="0.25">
      <c r="F25334"/>
    </row>
    <row r="25335" spans="6:6" x14ac:dyDescent="0.25">
      <c r="F25335"/>
    </row>
    <row r="25336" spans="6:6" x14ac:dyDescent="0.25">
      <c r="F25336"/>
    </row>
    <row r="25337" spans="6:6" x14ac:dyDescent="0.25">
      <c r="F25337"/>
    </row>
    <row r="25338" spans="6:6" x14ac:dyDescent="0.25">
      <c r="F25338"/>
    </row>
    <row r="25339" spans="6:6" x14ac:dyDescent="0.25">
      <c r="F25339"/>
    </row>
    <row r="25340" spans="6:6" x14ac:dyDescent="0.25">
      <c r="F25340"/>
    </row>
    <row r="25341" spans="6:6" x14ac:dyDescent="0.25">
      <c r="F25341"/>
    </row>
    <row r="25342" spans="6:6" x14ac:dyDescent="0.25">
      <c r="F25342"/>
    </row>
    <row r="25343" spans="6:6" x14ac:dyDescent="0.25">
      <c r="F25343"/>
    </row>
    <row r="25344" spans="6:6" x14ac:dyDescent="0.25">
      <c r="F25344"/>
    </row>
    <row r="25345" spans="6:6" x14ac:dyDescent="0.25">
      <c r="F25345"/>
    </row>
    <row r="25346" spans="6:6" x14ac:dyDescent="0.25">
      <c r="F25346"/>
    </row>
    <row r="25347" spans="6:6" x14ac:dyDescent="0.25">
      <c r="F25347"/>
    </row>
    <row r="25348" spans="6:6" x14ac:dyDescent="0.25">
      <c r="F25348"/>
    </row>
    <row r="25349" spans="6:6" x14ac:dyDescent="0.25">
      <c r="F25349"/>
    </row>
    <row r="25350" spans="6:6" x14ac:dyDescent="0.25">
      <c r="F25350"/>
    </row>
    <row r="25351" spans="6:6" x14ac:dyDescent="0.25">
      <c r="F25351"/>
    </row>
    <row r="25352" spans="6:6" x14ac:dyDescent="0.25">
      <c r="F25352"/>
    </row>
    <row r="25353" spans="6:6" x14ac:dyDescent="0.25">
      <c r="F25353"/>
    </row>
    <row r="25354" spans="6:6" x14ac:dyDescent="0.25">
      <c r="F25354"/>
    </row>
    <row r="25355" spans="6:6" x14ac:dyDescent="0.25">
      <c r="F25355"/>
    </row>
    <row r="25356" spans="6:6" x14ac:dyDescent="0.25">
      <c r="F25356"/>
    </row>
    <row r="25357" spans="6:6" x14ac:dyDescent="0.25">
      <c r="F25357"/>
    </row>
    <row r="25358" spans="6:6" x14ac:dyDescent="0.25">
      <c r="F25358"/>
    </row>
    <row r="25359" spans="6:6" x14ac:dyDescent="0.25">
      <c r="F25359"/>
    </row>
    <row r="25360" spans="6:6" x14ac:dyDescent="0.25">
      <c r="F25360"/>
    </row>
    <row r="25361" spans="6:6" x14ac:dyDescent="0.25">
      <c r="F25361"/>
    </row>
    <row r="25362" spans="6:6" x14ac:dyDescent="0.25">
      <c r="F25362"/>
    </row>
    <row r="25363" spans="6:6" x14ac:dyDescent="0.25">
      <c r="F25363"/>
    </row>
    <row r="25364" spans="6:6" x14ac:dyDescent="0.25">
      <c r="F25364"/>
    </row>
    <row r="25365" spans="6:6" x14ac:dyDescent="0.25">
      <c r="F25365"/>
    </row>
    <row r="25366" spans="6:6" x14ac:dyDescent="0.25">
      <c r="F25366"/>
    </row>
    <row r="25367" spans="6:6" x14ac:dyDescent="0.25">
      <c r="F25367"/>
    </row>
    <row r="25368" spans="6:6" x14ac:dyDescent="0.25">
      <c r="F25368"/>
    </row>
    <row r="25369" spans="6:6" x14ac:dyDescent="0.25">
      <c r="F25369"/>
    </row>
    <row r="25370" spans="6:6" x14ac:dyDescent="0.25">
      <c r="F25370"/>
    </row>
    <row r="25371" spans="6:6" x14ac:dyDescent="0.25">
      <c r="F25371"/>
    </row>
    <row r="25372" spans="6:6" x14ac:dyDescent="0.25">
      <c r="F25372"/>
    </row>
    <row r="25373" spans="6:6" x14ac:dyDescent="0.25">
      <c r="F25373"/>
    </row>
    <row r="25374" spans="6:6" x14ac:dyDescent="0.25">
      <c r="F25374"/>
    </row>
    <row r="25375" spans="6:6" x14ac:dyDescent="0.25">
      <c r="F25375"/>
    </row>
    <row r="25376" spans="6:6" x14ac:dyDescent="0.25">
      <c r="F25376"/>
    </row>
    <row r="25377" spans="6:6" x14ac:dyDescent="0.25">
      <c r="F25377"/>
    </row>
    <row r="25378" spans="6:6" x14ac:dyDescent="0.25">
      <c r="F25378"/>
    </row>
    <row r="25379" spans="6:6" x14ac:dyDescent="0.25">
      <c r="F25379"/>
    </row>
    <row r="25380" spans="6:6" x14ac:dyDescent="0.25">
      <c r="F25380"/>
    </row>
    <row r="25381" spans="6:6" x14ac:dyDescent="0.25">
      <c r="F25381"/>
    </row>
    <row r="25382" spans="6:6" x14ac:dyDescent="0.25">
      <c r="F25382"/>
    </row>
    <row r="25383" spans="6:6" x14ac:dyDescent="0.25">
      <c r="F25383"/>
    </row>
    <row r="25384" spans="6:6" x14ac:dyDescent="0.25">
      <c r="F25384"/>
    </row>
    <row r="25385" spans="6:6" x14ac:dyDescent="0.25">
      <c r="F25385"/>
    </row>
    <row r="25386" spans="6:6" x14ac:dyDescent="0.25">
      <c r="F25386"/>
    </row>
    <row r="25387" spans="6:6" x14ac:dyDescent="0.25">
      <c r="F25387"/>
    </row>
    <row r="25388" spans="6:6" x14ac:dyDescent="0.25">
      <c r="F25388"/>
    </row>
    <row r="25389" spans="6:6" x14ac:dyDescent="0.25">
      <c r="F25389"/>
    </row>
    <row r="25390" spans="6:6" x14ac:dyDescent="0.25">
      <c r="F25390"/>
    </row>
    <row r="25391" spans="6:6" x14ac:dyDescent="0.25">
      <c r="F25391"/>
    </row>
    <row r="25392" spans="6:6" x14ac:dyDescent="0.25">
      <c r="F25392"/>
    </row>
    <row r="25393" spans="6:6" x14ac:dyDescent="0.25">
      <c r="F25393"/>
    </row>
    <row r="25394" spans="6:6" x14ac:dyDescent="0.25">
      <c r="F25394"/>
    </row>
    <row r="25395" spans="6:6" x14ac:dyDescent="0.25">
      <c r="F25395"/>
    </row>
    <row r="25396" spans="6:6" x14ac:dyDescent="0.25">
      <c r="F25396"/>
    </row>
    <row r="25397" spans="6:6" x14ac:dyDescent="0.25">
      <c r="F25397"/>
    </row>
    <row r="25398" spans="6:6" x14ac:dyDescent="0.25">
      <c r="F25398"/>
    </row>
    <row r="25399" spans="6:6" x14ac:dyDescent="0.25">
      <c r="F25399"/>
    </row>
    <row r="25400" spans="6:6" x14ac:dyDescent="0.25">
      <c r="F25400"/>
    </row>
    <row r="25401" spans="6:6" x14ac:dyDescent="0.25">
      <c r="F25401"/>
    </row>
    <row r="25402" spans="6:6" x14ac:dyDescent="0.25">
      <c r="F25402"/>
    </row>
    <row r="25403" spans="6:6" x14ac:dyDescent="0.25">
      <c r="F25403"/>
    </row>
    <row r="25404" spans="6:6" x14ac:dyDescent="0.25">
      <c r="F25404"/>
    </row>
    <row r="25405" spans="6:6" x14ac:dyDescent="0.25">
      <c r="F25405"/>
    </row>
    <row r="25406" spans="6:6" x14ac:dyDescent="0.25">
      <c r="F25406"/>
    </row>
    <row r="25407" spans="6:6" x14ac:dyDescent="0.25">
      <c r="F25407"/>
    </row>
    <row r="25408" spans="6:6" x14ac:dyDescent="0.25">
      <c r="F25408"/>
    </row>
    <row r="25409" spans="6:6" x14ac:dyDescent="0.25">
      <c r="F25409"/>
    </row>
    <row r="25410" spans="6:6" x14ac:dyDescent="0.25">
      <c r="F25410"/>
    </row>
    <row r="25411" spans="6:6" x14ac:dyDescent="0.25">
      <c r="F25411"/>
    </row>
    <row r="25412" spans="6:6" x14ac:dyDescent="0.25">
      <c r="F25412"/>
    </row>
    <row r="25413" spans="6:6" x14ac:dyDescent="0.25">
      <c r="F25413"/>
    </row>
    <row r="25414" spans="6:6" x14ac:dyDescent="0.25">
      <c r="F25414"/>
    </row>
    <row r="25415" spans="6:6" x14ac:dyDescent="0.25">
      <c r="F25415"/>
    </row>
    <row r="25416" spans="6:6" x14ac:dyDescent="0.25">
      <c r="F25416"/>
    </row>
    <row r="25417" spans="6:6" x14ac:dyDescent="0.25">
      <c r="F25417"/>
    </row>
    <row r="25418" spans="6:6" x14ac:dyDescent="0.25">
      <c r="F25418"/>
    </row>
    <row r="25419" spans="6:6" x14ac:dyDescent="0.25">
      <c r="F25419"/>
    </row>
    <row r="25420" spans="6:6" x14ac:dyDescent="0.25">
      <c r="F25420"/>
    </row>
    <row r="25421" spans="6:6" x14ac:dyDescent="0.25">
      <c r="F25421"/>
    </row>
    <row r="25422" spans="6:6" x14ac:dyDescent="0.25">
      <c r="F25422"/>
    </row>
    <row r="25423" spans="6:6" x14ac:dyDescent="0.25">
      <c r="F25423"/>
    </row>
    <row r="25424" spans="6:6" x14ac:dyDescent="0.25">
      <c r="F25424"/>
    </row>
    <row r="25425" spans="6:6" x14ac:dyDescent="0.25">
      <c r="F25425"/>
    </row>
    <row r="25426" spans="6:6" x14ac:dyDescent="0.25">
      <c r="F25426"/>
    </row>
    <row r="25427" spans="6:6" x14ac:dyDescent="0.25">
      <c r="F25427"/>
    </row>
    <row r="25428" spans="6:6" x14ac:dyDescent="0.25">
      <c r="F25428"/>
    </row>
    <row r="25429" spans="6:6" x14ac:dyDescent="0.25">
      <c r="F25429"/>
    </row>
    <row r="25430" spans="6:6" x14ac:dyDescent="0.25">
      <c r="F25430"/>
    </row>
    <row r="25431" spans="6:6" x14ac:dyDescent="0.25">
      <c r="F25431"/>
    </row>
    <row r="25432" spans="6:6" x14ac:dyDescent="0.25">
      <c r="F25432"/>
    </row>
    <row r="25433" spans="6:6" x14ac:dyDescent="0.25">
      <c r="F25433"/>
    </row>
    <row r="25434" spans="6:6" x14ac:dyDescent="0.25">
      <c r="F25434"/>
    </row>
    <row r="25435" spans="6:6" x14ac:dyDescent="0.25">
      <c r="F25435"/>
    </row>
    <row r="25436" spans="6:6" x14ac:dyDescent="0.25">
      <c r="F25436"/>
    </row>
    <row r="25437" spans="6:6" x14ac:dyDescent="0.25">
      <c r="F25437"/>
    </row>
    <row r="25438" spans="6:6" x14ac:dyDescent="0.25">
      <c r="F25438"/>
    </row>
    <row r="25439" spans="6:6" x14ac:dyDescent="0.25">
      <c r="F25439"/>
    </row>
    <row r="25440" spans="6:6" x14ac:dyDescent="0.25">
      <c r="F25440"/>
    </row>
    <row r="25441" spans="6:6" x14ac:dyDescent="0.25">
      <c r="F25441"/>
    </row>
    <row r="25442" spans="6:6" x14ac:dyDescent="0.25">
      <c r="F25442"/>
    </row>
    <row r="25443" spans="6:6" x14ac:dyDescent="0.25">
      <c r="F25443"/>
    </row>
    <row r="25444" spans="6:6" x14ac:dyDescent="0.25">
      <c r="F25444"/>
    </row>
    <row r="25445" spans="6:6" x14ac:dyDescent="0.25">
      <c r="F25445"/>
    </row>
    <row r="25446" spans="6:6" x14ac:dyDescent="0.25">
      <c r="F25446"/>
    </row>
    <row r="25447" spans="6:6" x14ac:dyDescent="0.25">
      <c r="F25447"/>
    </row>
    <row r="25448" spans="6:6" x14ac:dyDescent="0.25">
      <c r="F25448"/>
    </row>
    <row r="25449" spans="6:6" x14ac:dyDescent="0.25">
      <c r="F25449"/>
    </row>
    <row r="25450" spans="6:6" x14ac:dyDescent="0.25">
      <c r="F25450"/>
    </row>
    <row r="25451" spans="6:6" x14ac:dyDescent="0.25">
      <c r="F25451"/>
    </row>
    <row r="25452" spans="6:6" x14ac:dyDescent="0.25">
      <c r="F25452"/>
    </row>
    <row r="25453" spans="6:6" x14ac:dyDescent="0.25">
      <c r="F25453"/>
    </row>
    <row r="25454" spans="6:6" x14ac:dyDescent="0.25">
      <c r="F25454"/>
    </row>
    <row r="25455" spans="6:6" x14ac:dyDescent="0.25">
      <c r="F25455"/>
    </row>
    <row r="25456" spans="6:6" x14ac:dyDescent="0.25">
      <c r="F25456"/>
    </row>
    <row r="25457" spans="6:6" x14ac:dyDescent="0.25">
      <c r="F25457"/>
    </row>
    <row r="25458" spans="6:6" x14ac:dyDescent="0.25">
      <c r="F25458"/>
    </row>
    <row r="25459" spans="6:6" x14ac:dyDescent="0.25">
      <c r="F25459"/>
    </row>
    <row r="25460" spans="6:6" x14ac:dyDescent="0.25">
      <c r="F25460"/>
    </row>
    <row r="25461" spans="6:6" x14ac:dyDescent="0.25">
      <c r="F25461"/>
    </row>
    <row r="25462" spans="6:6" x14ac:dyDescent="0.25">
      <c r="F25462"/>
    </row>
    <row r="25463" spans="6:6" x14ac:dyDescent="0.25">
      <c r="F25463"/>
    </row>
    <row r="25464" spans="6:6" x14ac:dyDescent="0.25">
      <c r="F25464"/>
    </row>
    <row r="25465" spans="6:6" x14ac:dyDescent="0.25">
      <c r="F25465"/>
    </row>
    <row r="25466" spans="6:6" x14ac:dyDescent="0.25">
      <c r="F25466"/>
    </row>
    <row r="25467" spans="6:6" x14ac:dyDescent="0.25">
      <c r="F25467"/>
    </row>
    <row r="25468" spans="6:6" x14ac:dyDescent="0.25">
      <c r="F25468"/>
    </row>
    <row r="25469" spans="6:6" x14ac:dyDescent="0.25">
      <c r="F25469"/>
    </row>
    <row r="25470" spans="6:6" x14ac:dyDescent="0.25">
      <c r="F25470"/>
    </row>
    <row r="25471" spans="6:6" x14ac:dyDescent="0.25">
      <c r="F25471"/>
    </row>
    <row r="25472" spans="6:6" x14ac:dyDescent="0.25">
      <c r="F25472"/>
    </row>
    <row r="25473" spans="6:6" x14ac:dyDescent="0.25">
      <c r="F25473"/>
    </row>
    <row r="25474" spans="6:6" x14ac:dyDescent="0.25">
      <c r="F25474"/>
    </row>
    <row r="25475" spans="6:6" x14ac:dyDescent="0.25">
      <c r="F25475"/>
    </row>
    <row r="25476" spans="6:6" x14ac:dyDescent="0.25">
      <c r="F25476"/>
    </row>
    <row r="25477" spans="6:6" x14ac:dyDescent="0.25">
      <c r="F25477"/>
    </row>
    <row r="25478" spans="6:6" x14ac:dyDescent="0.25">
      <c r="F25478"/>
    </row>
    <row r="25479" spans="6:6" x14ac:dyDescent="0.25">
      <c r="F25479"/>
    </row>
    <row r="25480" spans="6:6" x14ac:dyDescent="0.25">
      <c r="F25480"/>
    </row>
    <row r="25481" spans="6:6" x14ac:dyDescent="0.25">
      <c r="F25481"/>
    </row>
    <row r="25482" spans="6:6" x14ac:dyDescent="0.25">
      <c r="F25482"/>
    </row>
    <row r="25483" spans="6:6" x14ac:dyDescent="0.25">
      <c r="F25483"/>
    </row>
    <row r="25484" spans="6:6" x14ac:dyDescent="0.25">
      <c r="F25484"/>
    </row>
    <row r="25485" spans="6:6" x14ac:dyDescent="0.25">
      <c r="F25485"/>
    </row>
    <row r="25486" spans="6:6" x14ac:dyDescent="0.25">
      <c r="F25486"/>
    </row>
    <row r="25487" spans="6:6" x14ac:dyDescent="0.25">
      <c r="F25487"/>
    </row>
    <row r="25488" spans="6:6" x14ac:dyDescent="0.25">
      <c r="F25488"/>
    </row>
    <row r="25489" spans="6:6" x14ac:dyDescent="0.25">
      <c r="F25489"/>
    </row>
    <row r="25490" spans="6:6" x14ac:dyDescent="0.25">
      <c r="F25490"/>
    </row>
    <row r="25491" spans="6:6" x14ac:dyDescent="0.25">
      <c r="F25491"/>
    </row>
    <row r="25492" spans="6:6" x14ac:dyDescent="0.25">
      <c r="F25492"/>
    </row>
    <row r="25493" spans="6:6" x14ac:dyDescent="0.25">
      <c r="F25493"/>
    </row>
    <row r="25494" spans="6:6" x14ac:dyDescent="0.25">
      <c r="F25494"/>
    </row>
    <row r="25495" spans="6:6" x14ac:dyDescent="0.25">
      <c r="F25495"/>
    </row>
    <row r="25496" spans="6:6" x14ac:dyDescent="0.25">
      <c r="F25496"/>
    </row>
    <row r="25497" spans="6:6" x14ac:dyDescent="0.25">
      <c r="F25497"/>
    </row>
    <row r="25498" spans="6:6" x14ac:dyDescent="0.25">
      <c r="F25498"/>
    </row>
    <row r="25499" spans="6:6" x14ac:dyDescent="0.25">
      <c r="F25499"/>
    </row>
    <row r="25500" spans="6:6" x14ac:dyDescent="0.25">
      <c r="F25500"/>
    </row>
    <row r="25501" spans="6:6" x14ac:dyDescent="0.25">
      <c r="F25501"/>
    </row>
    <row r="25502" spans="6:6" x14ac:dyDescent="0.25">
      <c r="F25502"/>
    </row>
    <row r="25503" spans="6:6" x14ac:dyDescent="0.25">
      <c r="F25503"/>
    </row>
    <row r="25504" spans="6:6" x14ac:dyDescent="0.25">
      <c r="F25504"/>
    </row>
    <row r="25505" spans="6:6" x14ac:dyDescent="0.25">
      <c r="F25505"/>
    </row>
    <row r="25506" spans="6:6" x14ac:dyDescent="0.25">
      <c r="F25506"/>
    </row>
    <row r="25507" spans="6:6" x14ac:dyDescent="0.25">
      <c r="F25507"/>
    </row>
    <row r="25508" spans="6:6" x14ac:dyDescent="0.25">
      <c r="F25508"/>
    </row>
    <row r="25509" spans="6:6" x14ac:dyDescent="0.25">
      <c r="F25509"/>
    </row>
    <row r="25510" spans="6:6" x14ac:dyDescent="0.25">
      <c r="F25510"/>
    </row>
    <row r="25511" spans="6:6" x14ac:dyDescent="0.25">
      <c r="F25511"/>
    </row>
    <row r="25512" spans="6:6" x14ac:dyDescent="0.25">
      <c r="F25512"/>
    </row>
    <row r="25513" spans="6:6" x14ac:dyDescent="0.25">
      <c r="F25513"/>
    </row>
    <row r="25514" spans="6:6" x14ac:dyDescent="0.25">
      <c r="F25514"/>
    </row>
    <row r="25515" spans="6:6" x14ac:dyDescent="0.25">
      <c r="F25515"/>
    </row>
    <row r="25516" spans="6:6" x14ac:dyDescent="0.25">
      <c r="F25516"/>
    </row>
    <row r="25517" spans="6:6" x14ac:dyDescent="0.25">
      <c r="F25517"/>
    </row>
    <row r="25518" spans="6:6" x14ac:dyDescent="0.25">
      <c r="F25518"/>
    </row>
    <row r="25519" spans="6:6" x14ac:dyDescent="0.25">
      <c r="F25519"/>
    </row>
    <row r="25520" spans="6:6" x14ac:dyDescent="0.25">
      <c r="F25520"/>
    </row>
    <row r="25521" spans="6:6" x14ac:dyDescent="0.25">
      <c r="F25521"/>
    </row>
    <row r="25522" spans="6:6" x14ac:dyDescent="0.25">
      <c r="F25522"/>
    </row>
    <row r="25523" spans="6:6" x14ac:dyDescent="0.25">
      <c r="F25523"/>
    </row>
    <row r="25524" spans="6:6" x14ac:dyDescent="0.25">
      <c r="F25524"/>
    </row>
    <row r="25525" spans="6:6" x14ac:dyDescent="0.25">
      <c r="F25525"/>
    </row>
    <row r="25526" spans="6:6" x14ac:dyDescent="0.25">
      <c r="F25526"/>
    </row>
    <row r="25527" spans="6:6" x14ac:dyDescent="0.25">
      <c r="F25527"/>
    </row>
    <row r="25528" spans="6:6" x14ac:dyDescent="0.25">
      <c r="F25528"/>
    </row>
    <row r="25529" spans="6:6" x14ac:dyDescent="0.25">
      <c r="F25529"/>
    </row>
    <row r="25530" spans="6:6" x14ac:dyDescent="0.25">
      <c r="F25530"/>
    </row>
    <row r="25531" spans="6:6" x14ac:dyDescent="0.25">
      <c r="F25531"/>
    </row>
    <row r="25532" spans="6:6" x14ac:dyDescent="0.25">
      <c r="F25532"/>
    </row>
    <row r="25533" spans="6:6" x14ac:dyDescent="0.25">
      <c r="F25533"/>
    </row>
    <row r="25534" spans="6:6" x14ac:dyDescent="0.25">
      <c r="F25534"/>
    </row>
    <row r="25535" spans="6:6" x14ac:dyDescent="0.25">
      <c r="F25535"/>
    </row>
    <row r="25536" spans="6:6" x14ac:dyDescent="0.25">
      <c r="F25536"/>
    </row>
    <row r="25537" spans="6:6" x14ac:dyDescent="0.25">
      <c r="F25537"/>
    </row>
    <row r="25538" spans="6:6" x14ac:dyDescent="0.25">
      <c r="F25538"/>
    </row>
    <row r="25539" spans="6:6" x14ac:dyDescent="0.25">
      <c r="F25539"/>
    </row>
    <row r="25540" spans="6:6" x14ac:dyDescent="0.25">
      <c r="F25540"/>
    </row>
    <row r="25541" spans="6:6" x14ac:dyDescent="0.25">
      <c r="F25541"/>
    </row>
    <row r="25542" spans="6:6" x14ac:dyDescent="0.25">
      <c r="F25542"/>
    </row>
    <row r="25543" spans="6:6" x14ac:dyDescent="0.25">
      <c r="F25543"/>
    </row>
    <row r="25544" spans="6:6" x14ac:dyDescent="0.25">
      <c r="F25544"/>
    </row>
    <row r="25545" spans="6:6" x14ac:dyDescent="0.25">
      <c r="F25545"/>
    </row>
    <row r="25546" spans="6:6" x14ac:dyDescent="0.25">
      <c r="F25546"/>
    </row>
    <row r="25547" spans="6:6" x14ac:dyDescent="0.25">
      <c r="F25547"/>
    </row>
    <row r="25548" spans="6:6" x14ac:dyDescent="0.25">
      <c r="F25548"/>
    </row>
    <row r="25549" spans="6:6" x14ac:dyDescent="0.25">
      <c r="F25549"/>
    </row>
    <row r="25550" spans="6:6" x14ac:dyDescent="0.25">
      <c r="F25550"/>
    </row>
    <row r="25551" spans="6:6" x14ac:dyDescent="0.25">
      <c r="F25551"/>
    </row>
    <row r="25552" spans="6:6" x14ac:dyDescent="0.25">
      <c r="F25552"/>
    </row>
    <row r="25553" spans="6:6" x14ac:dyDescent="0.25">
      <c r="F25553"/>
    </row>
    <row r="25554" spans="6:6" x14ac:dyDescent="0.25">
      <c r="F25554"/>
    </row>
    <row r="25555" spans="6:6" x14ac:dyDescent="0.25">
      <c r="F25555"/>
    </row>
    <row r="25556" spans="6:6" x14ac:dyDescent="0.25">
      <c r="F25556"/>
    </row>
    <row r="25557" spans="6:6" x14ac:dyDescent="0.25">
      <c r="F25557"/>
    </row>
    <row r="25558" spans="6:6" x14ac:dyDescent="0.25">
      <c r="F25558"/>
    </row>
    <row r="25559" spans="6:6" x14ac:dyDescent="0.25">
      <c r="F25559"/>
    </row>
    <row r="25560" spans="6:6" x14ac:dyDescent="0.25">
      <c r="F25560"/>
    </row>
    <row r="25561" spans="6:6" x14ac:dyDescent="0.25">
      <c r="F25561"/>
    </row>
    <row r="25562" spans="6:6" x14ac:dyDescent="0.25">
      <c r="F25562"/>
    </row>
    <row r="25563" spans="6:6" x14ac:dyDescent="0.25">
      <c r="F25563"/>
    </row>
    <row r="25564" spans="6:6" x14ac:dyDescent="0.25">
      <c r="F25564"/>
    </row>
    <row r="25565" spans="6:6" x14ac:dyDescent="0.25">
      <c r="F25565"/>
    </row>
    <row r="25566" spans="6:6" x14ac:dyDescent="0.25">
      <c r="F25566"/>
    </row>
    <row r="25567" spans="6:6" x14ac:dyDescent="0.25">
      <c r="F25567"/>
    </row>
    <row r="25568" spans="6:6" x14ac:dyDescent="0.25">
      <c r="F25568"/>
    </row>
    <row r="25569" spans="6:6" x14ac:dyDescent="0.25">
      <c r="F25569"/>
    </row>
    <row r="25570" spans="6:6" x14ac:dyDescent="0.25">
      <c r="F25570"/>
    </row>
    <row r="25571" spans="6:6" x14ac:dyDescent="0.25">
      <c r="F25571"/>
    </row>
    <row r="25572" spans="6:6" x14ac:dyDescent="0.25">
      <c r="F25572"/>
    </row>
    <row r="25573" spans="6:6" x14ac:dyDescent="0.25">
      <c r="F25573"/>
    </row>
    <row r="25574" spans="6:6" x14ac:dyDescent="0.25">
      <c r="F25574"/>
    </row>
    <row r="25575" spans="6:6" x14ac:dyDescent="0.25">
      <c r="F25575"/>
    </row>
    <row r="25576" spans="6:6" x14ac:dyDescent="0.25">
      <c r="F25576"/>
    </row>
    <row r="25577" spans="6:6" x14ac:dyDescent="0.25">
      <c r="F25577"/>
    </row>
    <row r="25578" spans="6:6" x14ac:dyDescent="0.25">
      <c r="F25578"/>
    </row>
    <row r="25579" spans="6:6" x14ac:dyDescent="0.25">
      <c r="F25579"/>
    </row>
    <row r="25580" spans="6:6" x14ac:dyDescent="0.25">
      <c r="F25580"/>
    </row>
    <row r="25581" spans="6:6" x14ac:dyDescent="0.25">
      <c r="F25581"/>
    </row>
    <row r="25582" spans="6:6" x14ac:dyDescent="0.25">
      <c r="F25582"/>
    </row>
    <row r="25583" spans="6:6" x14ac:dyDescent="0.25">
      <c r="F25583"/>
    </row>
    <row r="25584" spans="6:6" x14ac:dyDescent="0.25">
      <c r="F25584"/>
    </row>
    <row r="25585" spans="6:6" x14ac:dyDescent="0.25">
      <c r="F25585"/>
    </row>
    <row r="25586" spans="6:6" x14ac:dyDescent="0.25">
      <c r="F25586"/>
    </row>
    <row r="25587" spans="6:6" x14ac:dyDescent="0.25">
      <c r="F25587"/>
    </row>
    <row r="25588" spans="6:6" x14ac:dyDescent="0.25">
      <c r="F25588"/>
    </row>
    <row r="25589" spans="6:6" x14ac:dyDescent="0.25">
      <c r="F25589"/>
    </row>
    <row r="25590" spans="6:6" x14ac:dyDescent="0.25">
      <c r="F25590"/>
    </row>
    <row r="25591" spans="6:6" x14ac:dyDescent="0.25">
      <c r="F25591"/>
    </row>
    <row r="25592" spans="6:6" x14ac:dyDescent="0.25">
      <c r="F25592"/>
    </row>
    <row r="25593" spans="6:6" x14ac:dyDescent="0.25">
      <c r="F25593"/>
    </row>
    <row r="25594" spans="6:6" x14ac:dyDescent="0.25">
      <c r="F25594"/>
    </row>
    <row r="25595" spans="6:6" x14ac:dyDescent="0.25">
      <c r="F25595"/>
    </row>
    <row r="25596" spans="6:6" x14ac:dyDescent="0.25">
      <c r="F25596"/>
    </row>
    <row r="25597" spans="6:6" x14ac:dyDescent="0.25">
      <c r="F25597"/>
    </row>
    <row r="25598" spans="6:6" x14ac:dyDescent="0.25">
      <c r="F25598"/>
    </row>
    <row r="25599" spans="6:6" x14ac:dyDescent="0.25">
      <c r="F25599"/>
    </row>
    <row r="25600" spans="6:6" x14ac:dyDescent="0.25">
      <c r="F25600"/>
    </row>
    <row r="25601" spans="6:6" x14ac:dyDescent="0.25">
      <c r="F25601"/>
    </row>
    <row r="25602" spans="6:6" x14ac:dyDescent="0.25">
      <c r="F25602"/>
    </row>
    <row r="25603" spans="6:6" x14ac:dyDescent="0.25">
      <c r="F25603"/>
    </row>
    <row r="25604" spans="6:6" x14ac:dyDescent="0.25">
      <c r="F25604"/>
    </row>
    <row r="25605" spans="6:6" x14ac:dyDescent="0.25">
      <c r="F25605"/>
    </row>
    <row r="25606" spans="6:6" x14ac:dyDescent="0.25">
      <c r="F25606"/>
    </row>
    <row r="25607" spans="6:6" x14ac:dyDescent="0.25">
      <c r="F25607"/>
    </row>
    <row r="25608" spans="6:6" x14ac:dyDescent="0.25">
      <c r="F25608"/>
    </row>
    <row r="25609" spans="6:6" x14ac:dyDescent="0.25">
      <c r="F25609"/>
    </row>
    <row r="25610" spans="6:6" x14ac:dyDescent="0.25">
      <c r="F25610"/>
    </row>
    <row r="25611" spans="6:6" x14ac:dyDescent="0.25">
      <c r="F25611"/>
    </row>
    <row r="25612" spans="6:6" x14ac:dyDescent="0.25">
      <c r="F25612"/>
    </row>
    <row r="25613" spans="6:6" x14ac:dyDescent="0.25">
      <c r="F25613"/>
    </row>
    <row r="25614" spans="6:6" x14ac:dyDescent="0.25">
      <c r="F25614"/>
    </row>
    <row r="25615" spans="6:6" x14ac:dyDescent="0.25">
      <c r="F25615"/>
    </row>
    <row r="25616" spans="6:6" x14ac:dyDescent="0.25">
      <c r="F25616"/>
    </row>
    <row r="25617" spans="6:6" x14ac:dyDescent="0.25">
      <c r="F25617"/>
    </row>
    <row r="25618" spans="6:6" x14ac:dyDescent="0.25">
      <c r="F25618"/>
    </row>
    <row r="25619" spans="6:6" x14ac:dyDescent="0.25">
      <c r="F25619"/>
    </row>
    <row r="25620" spans="6:6" x14ac:dyDescent="0.25">
      <c r="F25620"/>
    </row>
    <row r="25621" spans="6:6" x14ac:dyDescent="0.25">
      <c r="F25621"/>
    </row>
    <row r="25622" spans="6:6" x14ac:dyDescent="0.25">
      <c r="F25622"/>
    </row>
    <row r="25623" spans="6:6" x14ac:dyDescent="0.25">
      <c r="F25623"/>
    </row>
    <row r="25624" spans="6:6" x14ac:dyDescent="0.25">
      <c r="F25624"/>
    </row>
    <row r="25625" spans="6:6" x14ac:dyDescent="0.25">
      <c r="F25625"/>
    </row>
    <row r="25626" spans="6:6" x14ac:dyDescent="0.25">
      <c r="F25626"/>
    </row>
    <row r="25627" spans="6:6" x14ac:dyDescent="0.25">
      <c r="F25627"/>
    </row>
    <row r="25628" spans="6:6" x14ac:dyDescent="0.25">
      <c r="F25628"/>
    </row>
    <row r="25629" spans="6:6" x14ac:dyDescent="0.25">
      <c r="F25629"/>
    </row>
    <row r="25630" spans="6:6" x14ac:dyDescent="0.25">
      <c r="F25630"/>
    </row>
    <row r="25631" spans="6:6" x14ac:dyDescent="0.25">
      <c r="F25631"/>
    </row>
    <row r="25632" spans="6:6" x14ac:dyDescent="0.25">
      <c r="F25632"/>
    </row>
    <row r="25633" spans="6:6" x14ac:dyDescent="0.25">
      <c r="F25633"/>
    </row>
    <row r="25634" spans="6:6" x14ac:dyDescent="0.25">
      <c r="F25634"/>
    </row>
    <row r="25635" spans="6:6" x14ac:dyDescent="0.25">
      <c r="F25635"/>
    </row>
    <row r="25636" spans="6:6" x14ac:dyDescent="0.25">
      <c r="F25636"/>
    </row>
    <row r="25637" spans="6:6" x14ac:dyDescent="0.25">
      <c r="F25637"/>
    </row>
    <row r="25638" spans="6:6" x14ac:dyDescent="0.25">
      <c r="F25638"/>
    </row>
    <row r="25639" spans="6:6" x14ac:dyDescent="0.25">
      <c r="F25639"/>
    </row>
    <row r="25640" spans="6:6" x14ac:dyDescent="0.25">
      <c r="F25640"/>
    </row>
    <row r="25641" spans="6:6" x14ac:dyDescent="0.25">
      <c r="F25641"/>
    </row>
    <row r="25642" spans="6:6" x14ac:dyDescent="0.25">
      <c r="F25642"/>
    </row>
    <row r="25643" spans="6:6" x14ac:dyDescent="0.25">
      <c r="F25643"/>
    </row>
    <row r="25644" spans="6:6" x14ac:dyDescent="0.25">
      <c r="F25644"/>
    </row>
    <row r="25645" spans="6:6" x14ac:dyDescent="0.25">
      <c r="F25645"/>
    </row>
    <row r="25646" spans="6:6" x14ac:dyDescent="0.25">
      <c r="F25646"/>
    </row>
    <row r="25647" spans="6:6" x14ac:dyDescent="0.25">
      <c r="F25647"/>
    </row>
    <row r="25648" spans="6:6" x14ac:dyDescent="0.25">
      <c r="F25648"/>
    </row>
    <row r="25649" spans="6:6" x14ac:dyDescent="0.25">
      <c r="F25649"/>
    </row>
    <row r="25650" spans="6:6" x14ac:dyDescent="0.25">
      <c r="F25650"/>
    </row>
    <row r="25651" spans="6:6" x14ac:dyDescent="0.25">
      <c r="F25651"/>
    </row>
    <row r="25652" spans="6:6" x14ac:dyDescent="0.25">
      <c r="F25652"/>
    </row>
    <row r="25653" spans="6:6" x14ac:dyDescent="0.25">
      <c r="F25653"/>
    </row>
    <row r="25654" spans="6:6" x14ac:dyDescent="0.25">
      <c r="F25654"/>
    </row>
    <row r="25655" spans="6:6" x14ac:dyDescent="0.25">
      <c r="F25655"/>
    </row>
    <row r="25656" spans="6:6" x14ac:dyDescent="0.25">
      <c r="F25656"/>
    </row>
    <row r="25657" spans="6:6" x14ac:dyDescent="0.25">
      <c r="F25657"/>
    </row>
    <row r="25658" spans="6:6" x14ac:dyDescent="0.25">
      <c r="F25658"/>
    </row>
    <row r="25659" spans="6:6" x14ac:dyDescent="0.25">
      <c r="F25659"/>
    </row>
    <row r="25660" spans="6:6" x14ac:dyDescent="0.25">
      <c r="F25660"/>
    </row>
    <row r="25661" spans="6:6" x14ac:dyDescent="0.25">
      <c r="F25661"/>
    </row>
    <row r="25662" spans="6:6" x14ac:dyDescent="0.25">
      <c r="F25662"/>
    </row>
    <row r="25663" spans="6:6" x14ac:dyDescent="0.25">
      <c r="F25663"/>
    </row>
    <row r="25664" spans="6:6" x14ac:dyDescent="0.25">
      <c r="F25664"/>
    </row>
    <row r="25665" spans="6:6" x14ac:dyDescent="0.25">
      <c r="F25665"/>
    </row>
    <row r="25666" spans="6:6" x14ac:dyDescent="0.25">
      <c r="F25666"/>
    </row>
    <row r="25667" spans="6:6" x14ac:dyDescent="0.25">
      <c r="F25667"/>
    </row>
    <row r="25668" spans="6:6" x14ac:dyDescent="0.25">
      <c r="F25668"/>
    </row>
    <row r="25669" spans="6:6" x14ac:dyDescent="0.25">
      <c r="F25669"/>
    </row>
    <row r="25670" spans="6:6" x14ac:dyDescent="0.25">
      <c r="F25670"/>
    </row>
    <row r="25671" spans="6:6" x14ac:dyDescent="0.25">
      <c r="F25671"/>
    </row>
    <row r="25672" spans="6:6" x14ac:dyDescent="0.25">
      <c r="F25672"/>
    </row>
    <row r="25673" spans="6:6" x14ac:dyDescent="0.25">
      <c r="F25673"/>
    </row>
    <row r="25674" spans="6:6" x14ac:dyDescent="0.25">
      <c r="F25674"/>
    </row>
    <row r="25675" spans="6:6" x14ac:dyDescent="0.25">
      <c r="F25675"/>
    </row>
    <row r="25676" spans="6:6" x14ac:dyDescent="0.25">
      <c r="F25676"/>
    </row>
    <row r="25677" spans="6:6" x14ac:dyDescent="0.25">
      <c r="F25677"/>
    </row>
    <row r="25678" spans="6:6" x14ac:dyDescent="0.25">
      <c r="F25678"/>
    </row>
    <row r="25679" spans="6:6" x14ac:dyDescent="0.25">
      <c r="F25679"/>
    </row>
    <row r="25680" spans="6:6" x14ac:dyDescent="0.25">
      <c r="F25680"/>
    </row>
    <row r="25681" spans="6:6" x14ac:dyDescent="0.25">
      <c r="F25681"/>
    </row>
    <row r="25682" spans="6:6" x14ac:dyDescent="0.25">
      <c r="F25682"/>
    </row>
    <row r="25683" spans="6:6" x14ac:dyDescent="0.25">
      <c r="F25683"/>
    </row>
    <row r="25684" spans="6:6" x14ac:dyDescent="0.25">
      <c r="F25684"/>
    </row>
    <row r="25685" spans="6:6" x14ac:dyDescent="0.25">
      <c r="F25685"/>
    </row>
    <row r="25686" spans="6:6" x14ac:dyDescent="0.25">
      <c r="F25686"/>
    </row>
    <row r="25687" spans="6:6" x14ac:dyDescent="0.25">
      <c r="F25687"/>
    </row>
    <row r="25688" spans="6:6" x14ac:dyDescent="0.25">
      <c r="F25688"/>
    </row>
    <row r="25689" spans="6:6" x14ac:dyDescent="0.25">
      <c r="F25689"/>
    </row>
    <row r="25690" spans="6:6" x14ac:dyDescent="0.25">
      <c r="F25690"/>
    </row>
    <row r="25691" spans="6:6" x14ac:dyDescent="0.25">
      <c r="F25691"/>
    </row>
    <row r="25692" spans="6:6" x14ac:dyDescent="0.25">
      <c r="F25692"/>
    </row>
    <row r="25693" spans="6:6" x14ac:dyDescent="0.25">
      <c r="F25693"/>
    </row>
    <row r="25694" spans="6:6" x14ac:dyDescent="0.25">
      <c r="F25694"/>
    </row>
    <row r="25695" spans="6:6" x14ac:dyDescent="0.25">
      <c r="F25695"/>
    </row>
    <row r="25696" spans="6:6" x14ac:dyDescent="0.25">
      <c r="F25696"/>
    </row>
    <row r="25697" spans="6:6" x14ac:dyDescent="0.25">
      <c r="F25697"/>
    </row>
    <row r="25698" spans="6:6" x14ac:dyDescent="0.25">
      <c r="F25698"/>
    </row>
    <row r="25699" spans="6:6" x14ac:dyDescent="0.25">
      <c r="F25699"/>
    </row>
    <row r="25700" spans="6:6" x14ac:dyDescent="0.25">
      <c r="F25700"/>
    </row>
    <row r="25701" spans="6:6" x14ac:dyDescent="0.25">
      <c r="F25701"/>
    </row>
    <row r="25702" spans="6:6" x14ac:dyDescent="0.25">
      <c r="F25702"/>
    </row>
    <row r="25703" spans="6:6" x14ac:dyDescent="0.25">
      <c r="F25703"/>
    </row>
    <row r="25704" spans="6:6" x14ac:dyDescent="0.25">
      <c r="F25704"/>
    </row>
    <row r="25705" spans="6:6" x14ac:dyDescent="0.25">
      <c r="F25705"/>
    </row>
    <row r="25706" spans="6:6" x14ac:dyDescent="0.25">
      <c r="F25706"/>
    </row>
    <row r="25707" spans="6:6" x14ac:dyDescent="0.25">
      <c r="F25707"/>
    </row>
    <row r="25708" spans="6:6" x14ac:dyDescent="0.25">
      <c r="F25708"/>
    </row>
    <row r="25709" spans="6:6" x14ac:dyDescent="0.25">
      <c r="F25709"/>
    </row>
    <row r="25710" spans="6:6" x14ac:dyDescent="0.25">
      <c r="F25710"/>
    </row>
    <row r="25711" spans="6:6" x14ac:dyDescent="0.25">
      <c r="F25711"/>
    </row>
    <row r="25712" spans="6:6" x14ac:dyDescent="0.25">
      <c r="F25712"/>
    </row>
    <row r="25713" spans="6:6" x14ac:dyDescent="0.25">
      <c r="F25713"/>
    </row>
    <row r="25714" spans="6:6" x14ac:dyDescent="0.25">
      <c r="F25714"/>
    </row>
    <row r="25715" spans="6:6" x14ac:dyDescent="0.25">
      <c r="F25715"/>
    </row>
    <row r="25716" spans="6:6" x14ac:dyDescent="0.25">
      <c r="F25716"/>
    </row>
    <row r="25717" spans="6:6" x14ac:dyDescent="0.25">
      <c r="F25717"/>
    </row>
    <row r="25718" spans="6:6" x14ac:dyDescent="0.25">
      <c r="F25718"/>
    </row>
    <row r="25719" spans="6:6" x14ac:dyDescent="0.25">
      <c r="F25719"/>
    </row>
    <row r="25720" spans="6:6" x14ac:dyDescent="0.25">
      <c r="F25720"/>
    </row>
    <row r="25721" spans="6:6" x14ac:dyDescent="0.25">
      <c r="F25721"/>
    </row>
    <row r="25722" spans="6:6" x14ac:dyDescent="0.25">
      <c r="F25722"/>
    </row>
    <row r="25723" spans="6:6" x14ac:dyDescent="0.25">
      <c r="F25723"/>
    </row>
    <row r="25724" spans="6:6" x14ac:dyDescent="0.25">
      <c r="F25724"/>
    </row>
    <row r="25725" spans="6:6" x14ac:dyDescent="0.25">
      <c r="F25725"/>
    </row>
    <row r="25726" spans="6:6" x14ac:dyDescent="0.25">
      <c r="F25726"/>
    </row>
    <row r="25727" spans="6:6" x14ac:dyDescent="0.25">
      <c r="F25727"/>
    </row>
    <row r="25728" spans="6:6" x14ac:dyDescent="0.25">
      <c r="F25728"/>
    </row>
    <row r="25729" spans="6:6" x14ac:dyDescent="0.25">
      <c r="F25729"/>
    </row>
    <row r="25730" spans="6:6" x14ac:dyDescent="0.25">
      <c r="F25730"/>
    </row>
    <row r="25731" spans="6:6" x14ac:dyDescent="0.25">
      <c r="F25731"/>
    </row>
    <row r="25732" spans="6:6" x14ac:dyDescent="0.25">
      <c r="F25732"/>
    </row>
    <row r="25733" spans="6:6" x14ac:dyDescent="0.25">
      <c r="F25733"/>
    </row>
    <row r="25734" spans="6:6" x14ac:dyDescent="0.25">
      <c r="F25734"/>
    </row>
    <row r="25735" spans="6:6" x14ac:dyDescent="0.25">
      <c r="F25735"/>
    </row>
    <row r="25736" spans="6:6" x14ac:dyDescent="0.25">
      <c r="F25736"/>
    </row>
    <row r="25737" spans="6:6" x14ac:dyDescent="0.25">
      <c r="F25737"/>
    </row>
    <row r="25738" spans="6:6" x14ac:dyDescent="0.25">
      <c r="F25738"/>
    </row>
    <row r="25739" spans="6:6" x14ac:dyDescent="0.25">
      <c r="F25739"/>
    </row>
    <row r="25740" spans="6:6" x14ac:dyDescent="0.25">
      <c r="F25740"/>
    </row>
    <row r="25741" spans="6:6" x14ac:dyDescent="0.25">
      <c r="F25741"/>
    </row>
    <row r="25742" spans="6:6" x14ac:dyDescent="0.25">
      <c r="F25742"/>
    </row>
    <row r="25743" spans="6:6" x14ac:dyDescent="0.25">
      <c r="F25743"/>
    </row>
    <row r="25744" spans="6:6" x14ac:dyDescent="0.25">
      <c r="F25744"/>
    </row>
    <row r="25745" spans="6:6" x14ac:dyDescent="0.25">
      <c r="F25745"/>
    </row>
    <row r="25746" spans="6:6" x14ac:dyDescent="0.25">
      <c r="F25746"/>
    </row>
    <row r="25747" spans="6:6" x14ac:dyDescent="0.25">
      <c r="F25747"/>
    </row>
    <row r="25748" spans="6:6" x14ac:dyDescent="0.25">
      <c r="F25748"/>
    </row>
    <row r="25749" spans="6:6" x14ac:dyDescent="0.25">
      <c r="F25749"/>
    </row>
    <row r="25750" spans="6:6" x14ac:dyDescent="0.25">
      <c r="F25750"/>
    </row>
    <row r="25751" spans="6:6" x14ac:dyDescent="0.25">
      <c r="F25751"/>
    </row>
    <row r="25752" spans="6:6" x14ac:dyDescent="0.25">
      <c r="F25752"/>
    </row>
    <row r="25753" spans="6:6" x14ac:dyDescent="0.25">
      <c r="F25753"/>
    </row>
    <row r="25754" spans="6:6" x14ac:dyDescent="0.25">
      <c r="F25754"/>
    </row>
    <row r="25755" spans="6:6" x14ac:dyDescent="0.25">
      <c r="F25755"/>
    </row>
    <row r="25756" spans="6:6" x14ac:dyDescent="0.25">
      <c r="F25756"/>
    </row>
    <row r="25757" spans="6:6" x14ac:dyDescent="0.25">
      <c r="F25757"/>
    </row>
    <row r="25758" spans="6:6" x14ac:dyDescent="0.25">
      <c r="F25758"/>
    </row>
    <row r="25759" spans="6:6" x14ac:dyDescent="0.25">
      <c r="F25759"/>
    </row>
    <row r="25760" spans="6:6" x14ac:dyDescent="0.25">
      <c r="F25760"/>
    </row>
    <row r="25761" spans="6:6" x14ac:dyDescent="0.25">
      <c r="F25761"/>
    </row>
    <row r="25762" spans="6:6" x14ac:dyDescent="0.25">
      <c r="F25762"/>
    </row>
    <row r="25763" spans="6:6" x14ac:dyDescent="0.25">
      <c r="F25763"/>
    </row>
    <row r="25764" spans="6:6" x14ac:dyDescent="0.25">
      <c r="F25764"/>
    </row>
    <row r="25765" spans="6:6" x14ac:dyDescent="0.25">
      <c r="F25765"/>
    </row>
    <row r="25766" spans="6:6" x14ac:dyDescent="0.25">
      <c r="F25766"/>
    </row>
    <row r="25767" spans="6:6" x14ac:dyDescent="0.25">
      <c r="F25767"/>
    </row>
    <row r="25768" spans="6:6" x14ac:dyDescent="0.25">
      <c r="F25768"/>
    </row>
    <row r="25769" spans="6:6" x14ac:dyDescent="0.25">
      <c r="F25769"/>
    </row>
    <row r="25770" spans="6:6" x14ac:dyDescent="0.25">
      <c r="F25770"/>
    </row>
    <row r="25771" spans="6:6" x14ac:dyDescent="0.25">
      <c r="F25771"/>
    </row>
    <row r="25772" spans="6:6" x14ac:dyDescent="0.25">
      <c r="F25772"/>
    </row>
    <row r="25773" spans="6:6" x14ac:dyDescent="0.25">
      <c r="F25773"/>
    </row>
    <row r="25774" spans="6:6" x14ac:dyDescent="0.25">
      <c r="F25774"/>
    </row>
    <row r="25775" spans="6:6" x14ac:dyDescent="0.25">
      <c r="F25775"/>
    </row>
    <row r="25776" spans="6:6" x14ac:dyDescent="0.25">
      <c r="F25776"/>
    </row>
    <row r="25777" spans="6:6" x14ac:dyDescent="0.25">
      <c r="F25777"/>
    </row>
    <row r="25778" spans="6:6" x14ac:dyDescent="0.25">
      <c r="F25778"/>
    </row>
    <row r="25779" spans="6:6" x14ac:dyDescent="0.25">
      <c r="F25779"/>
    </row>
    <row r="25780" spans="6:6" x14ac:dyDescent="0.25">
      <c r="F25780"/>
    </row>
    <row r="25781" spans="6:6" x14ac:dyDescent="0.25">
      <c r="F25781"/>
    </row>
    <row r="25782" spans="6:6" x14ac:dyDescent="0.25">
      <c r="F25782"/>
    </row>
    <row r="25783" spans="6:6" x14ac:dyDescent="0.25">
      <c r="F25783"/>
    </row>
    <row r="25784" spans="6:6" x14ac:dyDescent="0.25">
      <c r="F25784"/>
    </row>
    <row r="25785" spans="6:6" x14ac:dyDescent="0.25">
      <c r="F25785"/>
    </row>
    <row r="25786" spans="6:6" x14ac:dyDescent="0.25">
      <c r="F25786"/>
    </row>
    <row r="25787" spans="6:6" x14ac:dyDescent="0.25">
      <c r="F25787"/>
    </row>
    <row r="25788" spans="6:6" x14ac:dyDescent="0.25">
      <c r="F25788"/>
    </row>
    <row r="25789" spans="6:6" x14ac:dyDescent="0.25">
      <c r="F25789"/>
    </row>
    <row r="25790" spans="6:6" x14ac:dyDescent="0.25">
      <c r="F25790"/>
    </row>
    <row r="25791" spans="6:6" x14ac:dyDescent="0.25">
      <c r="F25791"/>
    </row>
    <row r="25792" spans="6:6" x14ac:dyDescent="0.25">
      <c r="F25792"/>
    </row>
    <row r="25793" spans="6:6" x14ac:dyDescent="0.25">
      <c r="F25793"/>
    </row>
    <row r="25794" spans="6:6" x14ac:dyDescent="0.25">
      <c r="F25794"/>
    </row>
    <row r="25795" spans="6:6" x14ac:dyDescent="0.25">
      <c r="F25795"/>
    </row>
    <row r="25796" spans="6:6" x14ac:dyDescent="0.25">
      <c r="F25796"/>
    </row>
    <row r="25797" spans="6:6" x14ac:dyDescent="0.25">
      <c r="F25797"/>
    </row>
    <row r="25798" spans="6:6" x14ac:dyDescent="0.25">
      <c r="F25798"/>
    </row>
    <row r="25799" spans="6:6" x14ac:dyDescent="0.25">
      <c r="F25799"/>
    </row>
    <row r="25800" spans="6:6" x14ac:dyDescent="0.25">
      <c r="F25800"/>
    </row>
    <row r="25801" spans="6:6" x14ac:dyDescent="0.25">
      <c r="F25801"/>
    </row>
    <row r="25802" spans="6:6" x14ac:dyDescent="0.25">
      <c r="F25802"/>
    </row>
    <row r="25803" spans="6:6" x14ac:dyDescent="0.25">
      <c r="F25803"/>
    </row>
    <row r="25804" spans="6:6" x14ac:dyDescent="0.25">
      <c r="F25804"/>
    </row>
    <row r="25805" spans="6:6" x14ac:dyDescent="0.25">
      <c r="F25805"/>
    </row>
    <row r="25806" spans="6:6" x14ac:dyDescent="0.25">
      <c r="F25806"/>
    </row>
    <row r="25807" spans="6:6" x14ac:dyDescent="0.25">
      <c r="F25807"/>
    </row>
    <row r="25808" spans="6:6" x14ac:dyDescent="0.25">
      <c r="F25808"/>
    </row>
    <row r="25809" spans="6:6" x14ac:dyDescent="0.25">
      <c r="F25809"/>
    </row>
    <row r="25810" spans="6:6" x14ac:dyDescent="0.25">
      <c r="F25810"/>
    </row>
    <row r="25811" spans="6:6" x14ac:dyDescent="0.25">
      <c r="F25811"/>
    </row>
    <row r="25812" spans="6:6" x14ac:dyDescent="0.25">
      <c r="F25812"/>
    </row>
    <row r="25813" spans="6:6" x14ac:dyDescent="0.25">
      <c r="F25813"/>
    </row>
    <row r="25814" spans="6:6" x14ac:dyDescent="0.25">
      <c r="F25814"/>
    </row>
    <row r="25815" spans="6:6" x14ac:dyDescent="0.25">
      <c r="F25815"/>
    </row>
    <row r="25816" spans="6:6" x14ac:dyDescent="0.25">
      <c r="F25816"/>
    </row>
    <row r="25817" spans="6:6" x14ac:dyDescent="0.25">
      <c r="F25817"/>
    </row>
    <row r="25818" spans="6:6" x14ac:dyDescent="0.25">
      <c r="F25818"/>
    </row>
    <row r="25819" spans="6:6" x14ac:dyDescent="0.25">
      <c r="F25819"/>
    </row>
    <row r="25820" spans="6:6" x14ac:dyDescent="0.25">
      <c r="F25820"/>
    </row>
    <row r="25821" spans="6:6" x14ac:dyDescent="0.25">
      <c r="F25821"/>
    </row>
    <row r="25822" spans="6:6" x14ac:dyDescent="0.25">
      <c r="F25822"/>
    </row>
    <row r="25823" spans="6:6" x14ac:dyDescent="0.25">
      <c r="F25823"/>
    </row>
    <row r="25824" spans="6:6" x14ac:dyDescent="0.25">
      <c r="F25824"/>
    </row>
    <row r="25825" spans="6:6" x14ac:dyDescent="0.25">
      <c r="F25825"/>
    </row>
    <row r="25826" spans="6:6" x14ac:dyDescent="0.25">
      <c r="F25826"/>
    </row>
    <row r="25827" spans="6:6" x14ac:dyDescent="0.25">
      <c r="F25827"/>
    </row>
    <row r="25828" spans="6:6" x14ac:dyDescent="0.25">
      <c r="F25828"/>
    </row>
    <row r="25829" spans="6:6" x14ac:dyDescent="0.25">
      <c r="F25829"/>
    </row>
    <row r="25830" spans="6:6" x14ac:dyDescent="0.25">
      <c r="F25830"/>
    </row>
    <row r="25831" spans="6:6" x14ac:dyDescent="0.25">
      <c r="F25831"/>
    </row>
    <row r="25832" spans="6:6" x14ac:dyDescent="0.25">
      <c r="F25832"/>
    </row>
    <row r="25833" spans="6:6" x14ac:dyDescent="0.25">
      <c r="F25833"/>
    </row>
    <row r="25834" spans="6:6" x14ac:dyDescent="0.25">
      <c r="F25834"/>
    </row>
    <row r="25835" spans="6:6" x14ac:dyDescent="0.25">
      <c r="F25835"/>
    </row>
    <row r="25836" spans="6:6" x14ac:dyDescent="0.25">
      <c r="F25836"/>
    </row>
    <row r="25837" spans="6:6" x14ac:dyDescent="0.25">
      <c r="F25837"/>
    </row>
    <row r="25838" spans="6:6" x14ac:dyDescent="0.25">
      <c r="F25838"/>
    </row>
    <row r="25839" spans="6:6" x14ac:dyDescent="0.25">
      <c r="F25839"/>
    </row>
    <row r="25840" spans="6:6" x14ac:dyDescent="0.25">
      <c r="F25840"/>
    </row>
    <row r="25841" spans="6:6" x14ac:dyDescent="0.25">
      <c r="F25841"/>
    </row>
    <row r="25842" spans="6:6" x14ac:dyDescent="0.25">
      <c r="F25842"/>
    </row>
    <row r="25843" spans="6:6" x14ac:dyDescent="0.25">
      <c r="F25843"/>
    </row>
    <row r="25844" spans="6:6" x14ac:dyDescent="0.25">
      <c r="F25844"/>
    </row>
    <row r="25845" spans="6:6" x14ac:dyDescent="0.25">
      <c r="F25845"/>
    </row>
    <row r="25846" spans="6:6" x14ac:dyDescent="0.25">
      <c r="F25846"/>
    </row>
    <row r="25847" spans="6:6" x14ac:dyDescent="0.25">
      <c r="F25847"/>
    </row>
    <row r="25848" spans="6:6" x14ac:dyDescent="0.25">
      <c r="F25848"/>
    </row>
    <row r="25849" spans="6:6" x14ac:dyDescent="0.25">
      <c r="F25849"/>
    </row>
    <row r="25850" spans="6:6" x14ac:dyDescent="0.25">
      <c r="F25850"/>
    </row>
    <row r="25851" spans="6:6" x14ac:dyDescent="0.25">
      <c r="F25851"/>
    </row>
    <row r="25852" spans="6:6" x14ac:dyDescent="0.25">
      <c r="F25852"/>
    </row>
    <row r="25853" spans="6:6" x14ac:dyDescent="0.25">
      <c r="F25853"/>
    </row>
    <row r="25854" spans="6:6" x14ac:dyDescent="0.25">
      <c r="F25854"/>
    </row>
    <row r="25855" spans="6:6" x14ac:dyDescent="0.25">
      <c r="F25855"/>
    </row>
    <row r="25856" spans="6:6" x14ac:dyDescent="0.25">
      <c r="F25856"/>
    </row>
    <row r="25857" spans="6:6" x14ac:dyDescent="0.25">
      <c r="F25857"/>
    </row>
    <row r="25858" spans="6:6" x14ac:dyDescent="0.25">
      <c r="F25858"/>
    </row>
    <row r="25859" spans="6:6" x14ac:dyDescent="0.25">
      <c r="F25859"/>
    </row>
    <row r="25860" spans="6:6" x14ac:dyDescent="0.25">
      <c r="F25860"/>
    </row>
    <row r="25861" spans="6:6" x14ac:dyDescent="0.25">
      <c r="F25861"/>
    </row>
    <row r="25862" spans="6:6" x14ac:dyDescent="0.25">
      <c r="F25862"/>
    </row>
    <row r="25863" spans="6:6" x14ac:dyDescent="0.25">
      <c r="F25863"/>
    </row>
    <row r="25864" spans="6:6" x14ac:dyDescent="0.25">
      <c r="F25864"/>
    </row>
    <row r="25865" spans="6:6" x14ac:dyDescent="0.25">
      <c r="F25865"/>
    </row>
    <row r="25866" spans="6:6" x14ac:dyDescent="0.25">
      <c r="F25866"/>
    </row>
    <row r="25867" spans="6:6" x14ac:dyDescent="0.25">
      <c r="F25867"/>
    </row>
    <row r="25868" spans="6:6" x14ac:dyDescent="0.25">
      <c r="F25868"/>
    </row>
    <row r="25869" spans="6:6" x14ac:dyDescent="0.25">
      <c r="F25869"/>
    </row>
    <row r="25870" spans="6:6" x14ac:dyDescent="0.25">
      <c r="F25870"/>
    </row>
    <row r="25871" spans="6:6" x14ac:dyDescent="0.25">
      <c r="F25871"/>
    </row>
    <row r="25872" spans="6:6" x14ac:dyDescent="0.25">
      <c r="F25872"/>
    </row>
    <row r="25873" spans="6:6" x14ac:dyDescent="0.25">
      <c r="F25873"/>
    </row>
    <row r="25874" spans="6:6" x14ac:dyDescent="0.25">
      <c r="F25874"/>
    </row>
    <row r="25875" spans="6:6" x14ac:dyDescent="0.25">
      <c r="F25875"/>
    </row>
    <row r="25876" spans="6:6" x14ac:dyDescent="0.25">
      <c r="F25876"/>
    </row>
    <row r="25877" spans="6:6" x14ac:dyDescent="0.25">
      <c r="F25877"/>
    </row>
    <row r="25878" spans="6:6" x14ac:dyDescent="0.25">
      <c r="F25878"/>
    </row>
    <row r="25879" spans="6:6" x14ac:dyDescent="0.25">
      <c r="F25879"/>
    </row>
    <row r="25880" spans="6:6" x14ac:dyDescent="0.25">
      <c r="F25880"/>
    </row>
    <row r="25881" spans="6:6" x14ac:dyDescent="0.25">
      <c r="F25881"/>
    </row>
    <row r="25882" spans="6:6" x14ac:dyDescent="0.25">
      <c r="F25882"/>
    </row>
    <row r="25883" spans="6:6" x14ac:dyDescent="0.25">
      <c r="F25883"/>
    </row>
    <row r="25884" spans="6:6" x14ac:dyDescent="0.25">
      <c r="F25884"/>
    </row>
    <row r="25885" spans="6:6" x14ac:dyDescent="0.25">
      <c r="F25885"/>
    </row>
    <row r="25886" spans="6:6" x14ac:dyDescent="0.25">
      <c r="F25886"/>
    </row>
    <row r="25887" spans="6:6" x14ac:dyDescent="0.25">
      <c r="F25887"/>
    </row>
    <row r="25888" spans="6:6" x14ac:dyDescent="0.25">
      <c r="F25888"/>
    </row>
    <row r="25889" spans="6:6" x14ac:dyDescent="0.25">
      <c r="F25889"/>
    </row>
    <row r="25890" spans="6:6" x14ac:dyDescent="0.25">
      <c r="F25890"/>
    </row>
    <row r="25891" spans="6:6" x14ac:dyDescent="0.25">
      <c r="F25891"/>
    </row>
    <row r="25892" spans="6:6" x14ac:dyDescent="0.25">
      <c r="F25892"/>
    </row>
    <row r="25893" spans="6:6" x14ac:dyDescent="0.25">
      <c r="F25893"/>
    </row>
    <row r="25894" spans="6:6" x14ac:dyDescent="0.25">
      <c r="F25894"/>
    </row>
    <row r="25895" spans="6:6" x14ac:dyDescent="0.25">
      <c r="F25895"/>
    </row>
    <row r="25896" spans="6:6" x14ac:dyDescent="0.25">
      <c r="F25896"/>
    </row>
    <row r="25897" spans="6:6" x14ac:dyDescent="0.25">
      <c r="F25897"/>
    </row>
    <row r="25898" spans="6:6" x14ac:dyDescent="0.25">
      <c r="F25898"/>
    </row>
    <row r="25899" spans="6:6" x14ac:dyDescent="0.25">
      <c r="F25899"/>
    </row>
    <row r="25900" spans="6:6" x14ac:dyDescent="0.25">
      <c r="F25900"/>
    </row>
    <row r="25901" spans="6:6" x14ac:dyDescent="0.25">
      <c r="F25901"/>
    </row>
    <row r="25902" spans="6:6" x14ac:dyDescent="0.25">
      <c r="F25902"/>
    </row>
    <row r="25903" spans="6:6" x14ac:dyDescent="0.25">
      <c r="F25903"/>
    </row>
    <row r="25904" spans="6:6" x14ac:dyDescent="0.25">
      <c r="F25904"/>
    </row>
    <row r="25905" spans="6:6" x14ac:dyDescent="0.25">
      <c r="F25905"/>
    </row>
    <row r="25906" spans="6:6" x14ac:dyDescent="0.25">
      <c r="F25906"/>
    </row>
    <row r="25907" spans="6:6" x14ac:dyDescent="0.25">
      <c r="F25907"/>
    </row>
    <row r="25908" spans="6:6" x14ac:dyDescent="0.25">
      <c r="F25908"/>
    </row>
    <row r="25909" spans="6:6" x14ac:dyDescent="0.25">
      <c r="F25909"/>
    </row>
    <row r="25910" spans="6:6" x14ac:dyDescent="0.25">
      <c r="F25910"/>
    </row>
    <row r="25911" spans="6:6" x14ac:dyDescent="0.25">
      <c r="F25911"/>
    </row>
    <row r="25912" spans="6:6" x14ac:dyDescent="0.25">
      <c r="F25912"/>
    </row>
    <row r="25913" spans="6:6" x14ac:dyDescent="0.25">
      <c r="F25913"/>
    </row>
    <row r="25914" spans="6:6" x14ac:dyDescent="0.25">
      <c r="F25914"/>
    </row>
    <row r="25915" spans="6:6" x14ac:dyDescent="0.25">
      <c r="F25915"/>
    </row>
    <row r="25916" spans="6:6" x14ac:dyDescent="0.25">
      <c r="F25916"/>
    </row>
    <row r="25917" spans="6:6" x14ac:dyDescent="0.25">
      <c r="F25917"/>
    </row>
    <row r="25918" spans="6:6" x14ac:dyDescent="0.25">
      <c r="F25918"/>
    </row>
    <row r="25919" spans="6:6" x14ac:dyDescent="0.25">
      <c r="F25919"/>
    </row>
    <row r="25920" spans="6:6" x14ac:dyDescent="0.25">
      <c r="F25920"/>
    </row>
    <row r="25921" spans="6:6" x14ac:dyDescent="0.25">
      <c r="F25921"/>
    </row>
    <row r="25922" spans="6:6" x14ac:dyDescent="0.25">
      <c r="F25922"/>
    </row>
    <row r="25923" spans="6:6" x14ac:dyDescent="0.25">
      <c r="F25923"/>
    </row>
    <row r="25924" spans="6:6" x14ac:dyDescent="0.25">
      <c r="F25924"/>
    </row>
    <row r="25925" spans="6:6" x14ac:dyDescent="0.25">
      <c r="F25925"/>
    </row>
    <row r="25926" spans="6:6" x14ac:dyDescent="0.25">
      <c r="F25926"/>
    </row>
    <row r="25927" spans="6:6" x14ac:dyDescent="0.25">
      <c r="F25927"/>
    </row>
    <row r="25928" spans="6:6" x14ac:dyDescent="0.25">
      <c r="F25928"/>
    </row>
    <row r="25929" spans="6:6" x14ac:dyDescent="0.25">
      <c r="F25929"/>
    </row>
    <row r="25930" spans="6:6" x14ac:dyDescent="0.25">
      <c r="F25930"/>
    </row>
    <row r="25931" spans="6:6" x14ac:dyDescent="0.25">
      <c r="F25931"/>
    </row>
    <row r="25932" spans="6:6" x14ac:dyDescent="0.25">
      <c r="F25932"/>
    </row>
    <row r="25933" spans="6:6" x14ac:dyDescent="0.25">
      <c r="F25933"/>
    </row>
    <row r="25934" spans="6:6" x14ac:dyDescent="0.25">
      <c r="F25934"/>
    </row>
    <row r="25935" spans="6:6" x14ac:dyDescent="0.25">
      <c r="F25935"/>
    </row>
    <row r="25936" spans="6:6" x14ac:dyDescent="0.25">
      <c r="F25936"/>
    </row>
    <row r="25937" spans="6:6" x14ac:dyDescent="0.25">
      <c r="F25937"/>
    </row>
    <row r="25938" spans="6:6" x14ac:dyDescent="0.25">
      <c r="F25938"/>
    </row>
    <row r="25939" spans="6:6" x14ac:dyDescent="0.25">
      <c r="F25939"/>
    </row>
    <row r="25940" spans="6:6" x14ac:dyDescent="0.25">
      <c r="F25940"/>
    </row>
    <row r="25941" spans="6:6" x14ac:dyDescent="0.25">
      <c r="F25941"/>
    </row>
    <row r="25942" spans="6:6" x14ac:dyDescent="0.25">
      <c r="F25942"/>
    </row>
    <row r="25943" spans="6:6" x14ac:dyDescent="0.25">
      <c r="F25943"/>
    </row>
    <row r="25944" spans="6:6" x14ac:dyDescent="0.25">
      <c r="F25944"/>
    </row>
    <row r="25945" spans="6:6" x14ac:dyDescent="0.25">
      <c r="F25945"/>
    </row>
    <row r="25946" spans="6:6" x14ac:dyDescent="0.25">
      <c r="F25946"/>
    </row>
    <row r="25947" spans="6:6" x14ac:dyDescent="0.25">
      <c r="F25947"/>
    </row>
    <row r="25948" spans="6:6" x14ac:dyDescent="0.25">
      <c r="F25948"/>
    </row>
    <row r="25949" spans="6:6" x14ac:dyDescent="0.25">
      <c r="F25949"/>
    </row>
    <row r="25950" spans="6:6" x14ac:dyDescent="0.25">
      <c r="F25950"/>
    </row>
    <row r="25951" spans="6:6" x14ac:dyDescent="0.25">
      <c r="F25951"/>
    </row>
    <row r="25952" spans="6:6" x14ac:dyDescent="0.25">
      <c r="F25952"/>
    </row>
    <row r="25953" spans="6:6" x14ac:dyDescent="0.25">
      <c r="F25953"/>
    </row>
    <row r="25954" spans="6:6" x14ac:dyDescent="0.25">
      <c r="F25954"/>
    </row>
    <row r="25955" spans="6:6" x14ac:dyDescent="0.25">
      <c r="F25955"/>
    </row>
    <row r="25956" spans="6:6" x14ac:dyDescent="0.25">
      <c r="F25956"/>
    </row>
    <row r="25957" spans="6:6" x14ac:dyDescent="0.25">
      <c r="F25957"/>
    </row>
    <row r="25958" spans="6:6" x14ac:dyDescent="0.25">
      <c r="F25958"/>
    </row>
    <row r="25959" spans="6:6" x14ac:dyDescent="0.25">
      <c r="F25959"/>
    </row>
    <row r="25960" spans="6:6" x14ac:dyDescent="0.25">
      <c r="F25960"/>
    </row>
    <row r="25961" spans="6:6" x14ac:dyDescent="0.25">
      <c r="F25961"/>
    </row>
    <row r="25962" spans="6:6" x14ac:dyDescent="0.25">
      <c r="F25962"/>
    </row>
    <row r="25963" spans="6:6" x14ac:dyDescent="0.25">
      <c r="F25963"/>
    </row>
    <row r="25964" spans="6:6" x14ac:dyDescent="0.25">
      <c r="F25964"/>
    </row>
    <row r="25965" spans="6:6" x14ac:dyDescent="0.25">
      <c r="F25965"/>
    </row>
    <row r="25966" spans="6:6" x14ac:dyDescent="0.25">
      <c r="F25966"/>
    </row>
    <row r="25967" spans="6:6" x14ac:dyDescent="0.25">
      <c r="F25967"/>
    </row>
    <row r="25968" spans="6:6" x14ac:dyDescent="0.25">
      <c r="F25968"/>
    </row>
    <row r="25969" spans="6:6" x14ac:dyDescent="0.25">
      <c r="F25969"/>
    </row>
    <row r="25970" spans="6:6" x14ac:dyDescent="0.25">
      <c r="F25970"/>
    </row>
    <row r="25971" spans="6:6" x14ac:dyDescent="0.25">
      <c r="F25971"/>
    </row>
    <row r="25972" spans="6:6" x14ac:dyDescent="0.25">
      <c r="F25972"/>
    </row>
    <row r="25973" spans="6:6" x14ac:dyDescent="0.25">
      <c r="F25973"/>
    </row>
    <row r="25974" spans="6:6" x14ac:dyDescent="0.25">
      <c r="F25974"/>
    </row>
    <row r="25975" spans="6:6" x14ac:dyDescent="0.25">
      <c r="F25975"/>
    </row>
    <row r="25976" spans="6:6" x14ac:dyDescent="0.25">
      <c r="F25976"/>
    </row>
    <row r="25977" spans="6:6" x14ac:dyDescent="0.25">
      <c r="F25977"/>
    </row>
    <row r="25978" spans="6:6" x14ac:dyDescent="0.25">
      <c r="F25978"/>
    </row>
    <row r="25979" spans="6:6" x14ac:dyDescent="0.25">
      <c r="F25979"/>
    </row>
    <row r="25980" spans="6:6" x14ac:dyDescent="0.25">
      <c r="F25980"/>
    </row>
    <row r="25981" spans="6:6" x14ac:dyDescent="0.25">
      <c r="F25981"/>
    </row>
    <row r="25982" spans="6:6" x14ac:dyDescent="0.25">
      <c r="F25982"/>
    </row>
    <row r="25983" spans="6:6" x14ac:dyDescent="0.25">
      <c r="F25983"/>
    </row>
    <row r="25984" spans="6:6" x14ac:dyDescent="0.25">
      <c r="F25984"/>
    </row>
    <row r="25985" spans="6:6" x14ac:dyDescent="0.25">
      <c r="F25985"/>
    </row>
    <row r="25986" spans="6:6" x14ac:dyDescent="0.25">
      <c r="F25986"/>
    </row>
    <row r="25987" spans="6:6" x14ac:dyDescent="0.25">
      <c r="F25987"/>
    </row>
    <row r="25988" spans="6:6" x14ac:dyDescent="0.25">
      <c r="F25988"/>
    </row>
    <row r="25989" spans="6:6" x14ac:dyDescent="0.25">
      <c r="F25989"/>
    </row>
    <row r="25990" spans="6:6" x14ac:dyDescent="0.25">
      <c r="F25990"/>
    </row>
    <row r="25991" spans="6:6" x14ac:dyDescent="0.25">
      <c r="F25991"/>
    </row>
    <row r="25992" spans="6:6" x14ac:dyDescent="0.25">
      <c r="F25992"/>
    </row>
    <row r="25993" spans="6:6" x14ac:dyDescent="0.25">
      <c r="F25993"/>
    </row>
    <row r="25994" spans="6:6" x14ac:dyDescent="0.25">
      <c r="F25994"/>
    </row>
    <row r="25995" spans="6:6" x14ac:dyDescent="0.25">
      <c r="F25995"/>
    </row>
    <row r="25996" spans="6:6" x14ac:dyDescent="0.25">
      <c r="F25996"/>
    </row>
    <row r="25997" spans="6:6" x14ac:dyDescent="0.25">
      <c r="F25997"/>
    </row>
    <row r="25998" spans="6:6" x14ac:dyDescent="0.25">
      <c r="F25998"/>
    </row>
    <row r="25999" spans="6:6" x14ac:dyDescent="0.25">
      <c r="F25999"/>
    </row>
    <row r="26000" spans="6:6" x14ac:dyDescent="0.25">
      <c r="F26000"/>
    </row>
    <row r="26001" spans="6:6" x14ac:dyDescent="0.25">
      <c r="F26001"/>
    </row>
    <row r="26002" spans="6:6" x14ac:dyDescent="0.25">
      <c r="F26002"/>
    </row>
    <row r="26003" spans="6:6" x14ac:dyDescent="0.25">
      <c r="F26003"/>
    </row>
    <row r="26004" spans="6:6" x14ac:dyDescent="0.25">
      <c r="F26004"/>
    </row>
    <row r="26005" spans="6:6" x14ac:dyDescent="0.25">
      <c r="F26005"/>
    </row>
    <row r="26006" spans="6:6" x14ac:dyDescent="0.25">
      <c r="F26006"/>
    </row>
    <row r="26007" spans="6:6" x14ac:dyDescent="0.25">
      <c r="F26007"/>
    </row>
    <row r="26008" spans="6:6" x14ac:dyDescent="0.25">
      <c r="F26008"/>
    </row>
    <row r="26009" spans="6:6" x14ac:dyDescent="0.25">
      <c r="F26009"/>
    </row>
    <row r="26010" spans="6:6" x14ac:dyDescent="0.25">
      <c r="F26010"/>
    </row>
    <row r="26011" spans="6:6" x14ac:dyDescent="0.25">
      <c r="F26011"/>
    </row>
    <row r="26012" spans="6:6" x14ac:dyDescent="0.25">
      <c r="F26012"/>
    </row>
    <row r="26013" spans="6:6" x14ac:dyDescent="0.25">
      <c r="F26013"/>
    </row>
    <row r="26014" spans="6:6" x14ac:dyDescent="0.25">
      <c r="F26014"/>
    </row>
    <row r="26015" spans="6:6" x14ac:dyDescent="0.25">
      <c r="F26015"/>
    </row>
    <row r="26016" spans="6:6" x14ac:dyDescent="0.25">
      <c r="F26016"/>
    </row>
    <row r="26017" spans="6:6" x14ac:dyDescent="0.25">
      <c r="F26017"/>
    </row>
    <row r="26018" spans="6:6" x14ac:dyDescent="0.25">
      <c r="F26018"/>
    </row>
    <row r="26019" spans="6:6" x14ac:dyDescent="0.25">
      <c r="F26019"/>
    </row>
    <row r="26020" spans="6:6" x14ac:dyDescent="0.25">
      <c r="F26020"/>
    </row>
    <row r="26021" spans="6:6" x14ac:dyDescent="0.25">
      <c r="F26021"/>
    </row>
    <row r="26022" spans="6:6" x14ac:dyDescent="0.25">
      <c r="F26022"/>
    </row>
    <row r="26023" spans="6:6" x14ac:dyDescent="0.25">
      <c r="F26023"/>
    </row>
    <row r="26024" spans="6:6" x14ac:dyDescent="0.25">
      <c r="F26024"/>
    </row>
    <row r="26025" spans="6:6" x14ac:dyDescent="0.25">
      <c r="F26025"/>
    </row>
    <row r="26026" spans="6:6" x14ac:dyDescent="0.25">
      <c r="F26026"/>
    </row>
    <row r="26027" spans="6:6" x14ac:dyDescent="0.25">
      <c r="F26027"/>
    </row>
    <row r="26028" spans="6:6" x14ac:dyDescent="0.25">
      <c r="F26028"/>
    </row>
    <row r="26029" spans="6:6" x14ac:dyDescent="0.25">
      <c r="F26029"/>
    </row>
    <row r="26030" spans="6:6" x14ac:dyDescent="0.25">
      <c r="F26030"/>
    </row>
    <row r="26031" spans="6:6" x14ac:dyDescent="0.25">
      <c r="F26031"/>
    </row>
    <row r="26032" spans="6:6" x14ac:dyDescent="0.25">
      <c r="F26032"/>
    </row>
    <row r="26033" spans="6:6" x14ac:dyDescent="0.25">
      <c r="F26033"/>
    </row>
    <row r="26034" spans="6:6" x14ac:dyDescent="0.25">
      <c r="F26034"/>
    </row>
    <row r="26035" spans="6:6" x14ac:dyDescent="0.25">
      <c r="F26035"/>
    </row>
    <row r="26036" spans="6:6" x14ac:dyDescent="0.25">
      <c r="F26036"/>
    </row>
    <row r="26037" spans="6:6" x14ac:dyDescent="0.25">
      <c r="F26037"/>
    </row>
    <row r="26038" spans="6:6" x14ac:dyDescent="0.25">
      <c r="F26038"/>
    </row>
    <row r="26039" spans="6:6" x14ac:dyDescent="0.25">
      <c r="F26039"/>
    </row>
    <row r="26040" spans="6:6" x14ac:dyDescent="0.25">
      <c r="F26040"/>
    </row>
    <row r="26041" spans="6:6" x14ac:dyDescent="0.25">
      <c r="F26041"/>
    </row>
    <row r="26042" spans="6:6" x14ac:dyDescent="0.25">
      <c r="F26042"/>
    </row>
    <row r="26043" spans="6:6" x14ac:dyDescent="0.25">
      <c r="F26043"/>
    </row>
    <row r="26044" spans="6:6" x14ac:dyDescent="0.25">
      <c r="F26044"/>
    </row>
    <row r="26045" spans="6:6" x14ac:dyDescent="0.25">
      <c r="F26045"/>
    </row>
    <row r="26046" spans="6:6" x14ac:dyDescent="0.25">
      <c r="F26046"/>
    </row>
    <row r="26047" spans="6:6" x14ac:dyDescent="0.25">
      <c r="F26047"/>
    </row>
    <row r="26048" spans="6:6" x14ac:dyDescent="0.25">
      <c r="F26048"/>
    </row>
    <row r="26049" spans="6:6" x14ac:dyDescent="0.25">
      <c r="F26049"/>
    </row>
    <row r="26050" spans="6:6" x14ac:dyDescent="0.25">
      <c r="F26050"/>
    </row>
    <row r="26051" spans="6:6" x14ac:dyDescent="0.25">
      <c r="F26051"/>
    </row>
    <row r="26052" spans="6:6" x14ac:dyDescent="0.25">
      <c r="F26052"/>
    </row>
    <row r="26053" spans="6:6" x14ac:dyDescent="0.25">
      <c r="F26053"/>
    </row>
    <row r="26054" spans="6:6" x14ac:dyDescent="0.25">
      <c r="F26054"/>
    </row>
    <row r="26055" spans="6:6" x14ac:dyDescent="0.25">
      <c r="F26055"/>
    </row>
    <row r="26056" spans="6:6" x14ac:dyDescent="0.25">
      <c r="F26056"/>
    </row>
    <row r="26057" spans="6:6" x14ac:dyDescent="0.25">
      <c r="F26057"/>
    </row>
    <row r="26058" spans="6:6" x14ac:dyDescent="0.25">
      <c r="F26058"/>
    </row>
    <row r="26059" spans="6:6" x14ac:dyDescent="0.25">
      <c r="F26059"/>
    </row>
    <row r="26060" spans="6:6" x14ac:dyDescent="0.25">
      <c r="F26060"/>
    </row>
    <row r="26061" spans="6:6" x14ac:dyDescent="0.25">
      <c r="F26061"/>
    </row>
    <row r="26062" spans="6:6" x14ac:dyDescent="0.25">
      <c r="F26062"/>
    </row>
    <row r="26063" spans="6:6" x14ac:dyDescent="0.25">
      <c r="F26063"/>
    </row>
    <row r="26064" spans="6:6" x14ac:dyDescent="0.25">
      <c r="F26064"/>
    </row>
    <row r="26065" spans="6:6" x14ac:dyDescent="0.25">
      <c r="F26065"/>
    </row>
    <row r="26066" spans="6:6" x14ac:dyDescent="0.25">
      <c r="F26066"/>
    </row>
    <row r="26067" spans="6:6" x14ac:dyDescent="0.25">
      <c r="F26067"/>
    </row>
    <row r="26068" spans="6:6" x14ac:dyDescent="0.25">
      <c r="F26068"/>
    </row>
    <row r="26069" spans="6:6" x14ac:dyDescent="0.25">
      <c r="F26069"/>
    </row>
    <row r="26070" spans="6:6" x14ac:dyDescent="0.25">
      <c r="F26070"/>
    </row>
    <row r="26071" spans="6:6" x14ac:dyDescent="0.25">
      <c r="F26071"/>
    </row>
    <row r="26072" spans="6:6" x14ac:dyDescent="0.25">
      <c r="F26072"/>
    </row>
    <row r="26073" spans="6:6" x14ac:dyDescent="0.25">
      <c r="F26073"/>
    </row>
    <row r="26074" spans="6:6" x14ac:dyDescent="0.25">
      <c r="F26074"/>
    </row>
    <row r="26075" spans="6:6" x14ac:dyDescent="0.25">
      <c r="F26075"/>
    </row>
    <row r="26076" spans="6:6" x14ac:dyDescent="0.25">
      <c r="F26076"/>
    </row>
    <row r="26077" spans="6:6" x14ac:dyDescent="0.25">
      <c r="F26077"/>
    </row>
    <row r="26078" spans="6:6" x14ac:dyDescent="0.25">
      <c r="F26078"/>
    </row>
    <row r="26079" spans="6:6" x14ac:dyDescent="0.25">
      <c r="F26079"/>
    </row>
    <row r="26080" spans="6:6" x14ac:dyDescent="0.25">
      <c r="F26080"/>
    </row>
    <row r="26081" spans="6:6" x14ac:dyDescent="0.25">
      <c r="F26081"/>
    </row>
    <row r="26082" spans="6:6" x14ac:dyDescent="0.25">
      <c r="F26082"/>
    </row>
    <row r="26083" spans="6:6" x14ac:dyDescent="0.25">
      <c r="F26083"/>
    </row>
    <row r="26084" spans="6:6" x14ac:dyDescent="0.25">
      <c r="F26084"/>
    </row>
    <row r="26085" spans="6:6" x14ac:dyDescent="0.25">
      <c r="F26085"/>
    </row>
    <row r="26086" spans="6:6" x14ac:dyDescent="0.25">
      <c r="F26086"/>
    </row>
    <row r="26087" spans="6:6" x14ac:dyDescent="0.25">
      <c r="F26087"/>
    </row>
    <row r="26088" spans="6:6" x14ac:dyDescent="0.25">
      <c r="F26088"/>
    </row>
    <row r="26089" spans="6:6" x14ac:dyDescent="0.25">
      <c r="F26089"/>
    </row>
    <row r="26090" spans="6:6" x14ac:dyDescent="0.25">
      <c r="F26090"/>
    </row>
    <row r="26091" spans="6:6" x14ac:dyDescent="0.25">
      <c r="F26091"/>
    </row>
    <row r="26092" spans="6:6" x14ac:dyDescent="0.25">
      <c r="F26092"/>
    </row>
    <row r="26093" spans="6:6" x14ac:dyDescent="0.25">
      <c r="F26093"/>
    </row>
    <row r="26094" spans="6:6" x14ac:dyDescent="0.25">
      <c r="F26094"/>
    </row>
    <row r="26095" spans="6:6" x14ac:dyDescent="0.25">
      <c r="F26095"/>
    </row>
    <row r="26096" spans="6:6" x14ac:dyDescent="0.25">
      <c r="F26096"/>
    </row>
    <row r="26097" spans="6:6" x14ac:dyDescent="0.25">
      <c r="F26097"/>
    </row>
    <row r="26098" spans="6:6" x14ac:dyDescent="0.25">
      <c r="F26098"/>
    </row>
    <row r="26099" spans="6:6" x14ac:dyDescent="0.25">
      <c r="F26099"/>
    </row>
    <row r="26100" spans="6:6" x14ac:dyDescent="0.25">
      <c r="F26100"/>
    </row>
    <row r="26101" spans="6:6" x14ac:dyDescent="0.25">
      <c r="F26101"/>
    </row>
    <row r="26102" spans="6:6" x14ac:dyDescent="0.25">
      <c r="F26102"/>
    </row>
    <row r="26103" spans="6:6" x14ac:dyDescent="0.25">
      <c r="F26103"/>
    </row>
    <row r="26104" spans="6:6" x14ac:dyDescent="0.25">
      <c r="F26104"/>
    </row>
    <row r="26105" spans="6:6" x14ac:dyDescent="0.25">
      <c r="F26105"/>
    </row>
    <row r="26106" spans="6:6" x14ac:dyDescent="0.25">
      <c r="F26106"/>
    </row>
    <row r="26107" spans="6:6" x14ac:dyDescent="0.25">
      <c r="F26107"/>
    </row>
    <row r="26108" spans="6:6" x14ac:dyDescent="0.25">
      <c r="F26108"/>
    </row>
    <row r="26109" spans="6:6" x14ac:dyDescent="0.25">
      <c r="F26109"/>
    </row>
    <row r="26110" spans="6:6" x14ac:dyDescent="0.25">
      <c r="F26110"/>
    </row>
    <row r="26111" spans="6:6" x14ac:dyDescent="0.25">
      <c r="F26111"/>
    </row>
    <row r="26112" spans="6:6" x14ac:dyDescent="0.25">
      <c r="F26112"/>
    </row>
    <row r="26113" spans="6:6" x14ac:dyDescent="0.25">
      <c r="F26113"/>
    </row>
    <row r="26114" spans="6:6" x14ac:dyDescent="0.25">
      <c r="F26114"/>
    </row>
    <row r="26115" spans="6:6" x14ac:dyDescent="0.25">
      <c r="F26115"/>
    </row>
    <row r="26116" spans="6:6" x14ac:dyDescent="0.25">
      <c r="F26116"/>
    </row>
    <row r="26117" spans="6:6" x14ac:dyDescent="0.25">
      <c r="F26117"/>
    </row>
    <row r="26118" spans="6:6" x14ac:dyDescent="0.25">
      <c r="F26118"/>
    </row>
    <row r="26119" spans="6:6" x14ac:dyDescent="0.25">
      <c r="F26119"/>
    </row>
    <row r="26120" spans="6:6" x14ac:dyDescent="0.25">
      <c r="F26120"/>
    </row>
    <row r="26121" spans="6:6" x14ac:dyDescent="0.25">
      <c r="F26121"/>
    </row>
    <row r="26122" spans="6:6" x14ac:dyDescent="0.25">
      <c r="F26122"/>
    </row>
    <row r="26123" spans="6:6" x14ac:dyDescent="0.25">
      <c r="F26123"/>
    </row>
    <row r="26124" spans="6:6" x14ac:dyDescent="0.25">
      <c r="F26124"/>
    </row>
    <row r="26125" spans="6:6" x14ac:dyDescent="0.25">
      <c r="F26125"/>
    </row>
    <row r="26126" spans="6:6" x14ac:dyDescent="0.25">
      <c r="F26126"/>
    </row>
    <row r="26127" spans="6:6" x14ac:dyDescent="0.25">
      <c r="F26127"/>
    </row>
    <row r="26128" spans="6:6" x14ac:dyDescent="0.25">
      <c r="F26128"/>
    </row>
    <row r="26129" spans="6:6" x14ac:dyDescent="0.25">
      <c r="F26129"/>
    </row>
    <row r="26130" spans="6:6" x14ac:dyDescent="0.25">
      <c r="F26130"/>
    </row>
    <row r="26131" spans="6:6" x14ac:dyDescent="0.25">
      <c r="F26131"/>
    </row>
    <row r="26132" spans="6:6" x14ac:dyDescent="0.25">
      <c r="F26132"/>
    </row>
    <row r="26133" spans="6:6" x14ac:dyDescent="0.25">
      <c r="F26133"/>
    </row>
    <row r="26134" spans="6:6" x14ac:dyDescent="0.25">
      <c r="F26134"/>
    </row>
    <row r="26135" spans="6:6" x14ac:dyDescent="0.25">
      <c r="F26135"/>
    </row>
    <row r="26136" spans="6:6" x14ac:dyDescent="0.25">
      <c r="F26136"/>
    </row>
    <row r="26137" spans="6:6" x14ac:dyDescent="0.25">
      <c r="F26137"/>
    </row>
    <row r="26138" spans="6:6" x14ac:dyDescent="0.25">
      <c r="F26138"/>
    </row>
    <row r="26139" spans="6:6" x14ac:dyDescent="0.25">
      <c r="F26139"/>
    </row>
    <row r="26140" spans="6:6" x14ac:dyDescent="0.25">
      <c r="F26140"/>
    </row>
    <row r="26141" spans="6:6" x14ac:dyDescent="0.25">
      <c r="F26141"/>
    </row>
    <row r="26142" spans="6:6" x14ac:dyDescent="0.25">
      <c r="F26142"/>
    </row>
    <row r="26143" spans="6:6" x14ac:dyDescent="0.25">
      <c r="F26143"/>
    </row>
    <row r="26144" spans="6:6" x14ac:dyDescent="0.25">
      <c r="F26144"/>
    </row>
    <row r="26145" spans="6:6" x14ac:dyDescent="0.25">
      <c r="F26145"/>
    </row>
    <row r="26146" spans="6:6" x14ac:dyDescent="0.25">
      <c r="F26146"/>
    </row>
    <row r="26147" spans="6:6" x14ac:dyDescent="0.25">
      <c r="F26147"/>
    </row>
    <row r="26148" spans="6:6" x14ac:dyDescent="0.25">
      <c r="F26148"/>
    </row>
    <row r="26149" spans="6:6" x14ac:dyDescent="0.25">
      <c r="F26149"/>
    </row>
    <row r="26150" spans="6:6" x14ac:dyDescent="0.25">
      <c r="F26150"/>
    </row>
    <row r="26151" spans="6:6" x14ac:dyDescent="0.25">
      <c r="F26151"/>
    </row>
    <row r="26152" spans="6:6" x14ac:dyDescent="0.25">
      <c r="F26152"/>
    </row>
    <row r="26153" spans="6:6" x14ac:dyDescent="0.25">
      <c r="F26153"/>
    </row>
    <row r="26154" spans="6:6" x14ac:dyDescent="0.25">
      <c r="F26154"/>
    </row>
    <row r="26155" spans="6:6" x14ac:dyDescent="0.25">
      <c r="F26155"/>
    </row>
    <row r="26156" spans="6:6" x14ac:dyDescent="0.25">
      <c r="F26156"/>
    </row>
    <row r="26157" spans="6:6" x14ac:dyDescent="0.25">
      <c r="F26157"/>
    </row>
    <row r="26158" spans="6:6" x14ac:dyDescent="0.25">
      <c r="F26158"/>
    </row>
    <row r="26159" spans="6:6" x14ac:dyDescent="0.25">
      <c r="F26159"/>
    </row>
    <row r="26160" spans="6:6" x14ac:dyDescent="0.25">
      <c r="F26160"/>
    </row>
    <row r="26161" spans="6:6" x14ac:dyDescent="0.25">
      <c r="F26161"/>
    </row>
    <row r="26162" spans="6:6" x14ac:dyDescent="0.25">
      <c r="F26162"/>
    </row>
    <row r="26163" spans="6:6" x14ac:dyDescent="0.25">
      <c r="F26163"/>
    </row>
    <row r="26164" spans="6:6" x14ac:dyDescent="0.25">
      <c r="F26164"/>
    </row>
    <row r="26165" spans="6:6" x14ac:dyDescent="0.25">
      <c r="F26165"/>
    </row>
    <row r="26166" spans="6:6" x14ac:dyDescent="0.25">
      <c r="F26166"/>
    </row>
    <row r="26167" spans="6:6" x14ac:dyDescent="0.25">
      <c r="F26167"/>
    </row>
    <row r="26168" spans="6:6" x14ac:dyDescent="0.25">
      <c r="F26168"/>
    </row>
    <row r="26169" spans="6:6" x14ac:dyDescent="0.25">
      <c r="F26169"/>
    </row>
    <row r="26170" spans="6:6" x14ac:dyDescent="0.25">
      <c r="F26170"/>
    </row>
    <row r="26171" spans="6:6" x14ac:dyDescent="0.25">
      <c r="F26171"/>
    </row>
    <row r="26172" spans="6:6" x14ac:dyDescent="0.25">
      <c r="F26172"/>
    </row>
    <row r="26173" spans="6:6" x14ac:dyDescent="0.25">
      <c r="F26173"/>
    </row>
    <row r="26174" spans="6:6" x14ac:dyDescent="0.25">
      <c r="F26174"/>
    </row>
    <row r="26175" spans="6:6" x14ac:dyDescent="0.25">
      <c r="F26175"/>
    </row>
    <row r="26176" spans="6:6" x14ac:dyDescent="0.25">
      <c r="F26176"/>
    </row>
    <row r="26177" spans="6:6" x14ac:dyDescent="0.25">
      <c r="F26177"/>
    </row>
    <row r="26178" spans="6:6" x14ac:dyDescent="0.25">
      <c r="F26178"/>
    </row>
    <row r="26179" spans="6:6" x14ac:dyDescent="0.25">
      <c r="F26179"/>
    </row>
    <row r="26180" spans="6:6" x14ac:dyDescent="0.25">
      <c r="F26180"/>
    </row>
    <row r="26181" spans="6:6" x14ac:dyDescent="0.25">
      <c r="F26181"/>
    </row>
    <row r="26182" spans="6:6" x14ac:dyDescent="0.25">
      <c r="F26182"/>
    </row>
    <row r="26183" spans="6:6" x14ac:dyDescent="0.25">
      <c r="F26183"/>
    </row>
    <row r="26184" spans="6:6" x14ac:dyDescent="0.25">
      <c r="F26184"/>
    </row>
    <row r="26185" spans="6:6" x14ac:dyDescent="0.25">
      <c r="F26185"/>
    </row>
    <row r="26186" spans="6:6" x14ac:dyDescent="0.25">
      <c r="F26186"/>
    </row>
    <row r="26187" spans="6:6" x14ac:dyDescent="0.25">
      <c r="F26187"/>
    </row>
    <row r="26188" spans="6:6" x14ac:dyDescent="0.25">
      <c r="F26188"/>
    </row>
    <row r="26189" spans="6:6" x14ac:dyDescent="0.25">
      <c r="F26189"/>
    </row>
    <row r="26190" spans="6:6" x14ac:dyDescent="0.25">
      <c r="F26190"/>
    </row>
    <row r="26191" spans="6:6" x14ac:dyDescent="0.25">
      <c r="F26191"/>
    </row>
    <row r="26192" spans="6:6" x14ac:dyDescent="0.25">
      <c r="F26192"/>
    </row>
    <row r="26193" spans="6:6" x14ac:dyDescent="0.25">
      <c r="F26193"/>
    </row>
    <row r="26194" spans="6:6" x14ac:dyDescent="0.25">
      <c r="F26194"/>
    </row>
    <row r="26195" spans="6:6" ht="14.4" thickBot="1" x14ac:dyDescent="0.3">
      <c r="F26195"/>
    </row>
  </sheetData>
  <mergeCells count="5">
    <mergeCell ref="B1:G1"/>
    <mergeCell ref="C5:F5"/>
    <mergeCell ref="C7:F7"/>
    <mergeCell ref="C8:F8"/>
    <mergeCell ref="C9:F9"/>
  </mergeCells>
  <phoneticPr fontId="0" type="noConversion"/>
  <hyperlinks>
    <hyperlink ref="C5:F5" r:id="rId2" display="https://www.hud.gov/program_offices/public_indian_housing/programs/ph/capfund" xr:uid="{00000000-0004-0000-0300-000000000000}"/>
  </hyperlinks>
  <printOptions horizontalCentered="1"/>
  <pageMargins left="0.5" right="0.5" top="0.5" bottom="0.5" header="0.5" footer="0.5"/>
  <pageSetup scale="67" orientation="portrait"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665"/>
  <sheetViews>
    <sheetView zoomScale="70" zoomScaleNormal="70" zoomScaleSheetLayoutView="277" workbookViewId="0">
      <pane ySplit="1" topLeftCell="A2" activePane="bottomLeft" state="frozen"/>
      <selection pane="bottomLeft"/>
    </sheetView>
  </sheetViews>
  <sheetFormatPr defaultRowHeight="13.8" x14ac:dyDescent="0.25"/>
  <cols>
    <col min="1" max="1" width="10.796875" bestFit="1" customWidth="1"/>
    <col min="2" max="2" width="17" bestFit="1" customWidth="1"/>
    <col min="3" max="3" width="19" bestFit="1" customWidth="1"/>
    <col min="4" max="4" width="10.09765625" bestFit="1" customWidth="1"/>
    <col min="5" max="5" width="16.5" bestFit="1" customWidth="1"/>
    <col min="6" max="6" width="8.69921875" bestFit="1" customWidth="1"/>
    <col min="7" max="7" width="20.5" bestFit="1" customWidth="1"/>
    <col min="8" max="8" width="14" bestFit="1" customWidth="1"/>
    <col min="9" max="9" width="13.8984375" bestFit="1" customWidth="1"/>
    <col min="10" max="10" width="14" bestFit="1" customWidth="1"/>
    <col min="11" max="11" width="13.8984375" bestFit="1" customWidth="1"/>
    <col min="12" max="12" width="14" bestFit="1" customWidth="1"/>
    <col min="13" max="13" width="13.8984375" bestFit="1" customWidth="1"/>
    <col min="14" max="14" width="14" bestFit="1" customWidth="1"/>
    <col min="15" max="15" width="13.8984375" bestFit="1" customWidth="1"/>
    <col min="16" max="16" width="14" bestFit="1" customWidth="1"/>
    <col min="17" max="17" width="13.8984375" bestFit="1" customWidth="1"/>
    <col min="18" max="18" width="14" bestFit="1" customWidth="1"/>
    <col min="19" max="19" width="13.8984375" bestFit="1" customWidth="1"/>
    <col min="20" max="20" width="14" bestFit="1" customWidth="1"/>
    <col min="21" max="21" width="13.8984375" bestFit="1" customWidth="1"/>
  </cols>
  <sheetData>
    <row r="1" spans="1:21" s="327" customFormat="1" ht="22.95" customHeight="1" x14ac:dyDescent="0.25">
      <c r="A1" s="326" t="s">
        <v>30</v>
      </c>
      <c r="B1" s="326" t="s">
        <v>31</v>
      </c>
      <c r="C1" s="326" t="s">
        <v>8</v>
      </c>
      <c r="D1" s="326" t="s">
        <v>32</v>
      </c>
      <c r="E1" s="326" t="s">
        <v>0</v>
      </c>
      <c r="F1" s="326" t="s">
        <v>773</v>
      </c>
      <c r="G1" s="326" t="s">
        <v>1</v>
      </c>
      <c r="H1" s="326" t="s">
        <v>33</v>
      </c>
      <c r="I1" s="326" t="s">
        <v>34</v>
      </c>
      <c r="J1" s="326" t="s">
        <v>35</v>
      </c>
      <c r="K1" s="326" t="s">
        <v>36</v>
      </c>
      <c r="L1" s="326" t="s">
        <v>37</v>
      </c>
      <c r="M1" s="326" t="s">
        <v>38</v>
      </c>
      <c r="N1" s="326" t="s">
        <v>39</v>
      </c>
      <c r="O1" s="326" t="s">
        <v>40</v>
      </c>
      <c r="P1" s="326" t="s">
        <v>41</v>
      </c>
      <c r="Q1" s="326" t="s">
        <v>42</v>
      </c>
      <c r="R1" s="326" t="s">
        <v>43</v>
      </c>
      <c r="S1" s="326" t="s">
        <v>44</v>
      </c>
      <c r="T1" s="326" t="s">
        <v>45</v>
      </c>
      <c r="U1" s="326" t="s">
        <v>46</v>
      </c>
    </row>
    <row r="2" spans="1:21" ht="14.4" x14ac:dyDescent="0.3">
      <c r="A2" s="328">
        <v>1</v>
      </c>
      <c r="B2" s="328" t="s">
        <v>49</v>
      </c>
      <c r="C2" s="328" t="s">
        <v>50</v>
      </c>
      <c r="D2" s="328" t="s">
        <v>51</v>
      </c>
      <c r="E2" s="328" t="s">
        <v>589</v>
      </c>
      <c r="F2" s="328">
        <v>1</v>
      </c>
      <c r="G2" s="328" t="s">
        <v>11</v>
      </c>
      <c r="H2" s="329">
        <v>116021.81</v>
      </c>
      <c r="I2" s="329">
        <v>203038.17</v>
      </c>
      <c r="J2" s="329">
        <v>150335.35</v>
      </c>
      <c r="K2" s="329">
        <v>263086.87</v>
      </c>
      <c r="L2" s="329">
        <v>179977.49</v>
      </c>
      <c r="M2" s="329">
        <v>314960.59999999998</v>
      </c>
      <c r="N2" s="329">
        <v>214812.05</v>
      </c>
      <c r="O2" s="329">
        <v>375921.08</v>
      </c>
      <c r="P2" s="329">
        <v>252671.21</v>
      </c>
      <c r="Q2" s="329">
        <v>442174.61</v>
      </c>
      <c r="R2" s="329">
        <v>276886.71999999997</v>
      </c>
      <c r="S2" s="329">
        <v>484551.76</v>
      </c>
      <c r="T2" s="329">
        <v>299847.12</v>
      </c>
      <c r="U2" s="329">
        <v>524732.47</v>
      </c>
    </row>
    <row r="3" spans="1:21" ht="14.4" x14ac:dyDescent="0.3">
      <c r="A3" s="328">
        <v>1</v>
      </c>
      <c r="B3" s="328" t="s">
        <v>49</v>
      </c>
      <c r="C3" s="328" t="s">
        <v>50</v>
      </c>
      <c r="D3" s="328" t="s">
        <v>51</v>
      </c>
      <c r="E3" s="328" t="s">
        <v>589</v>
      </c>
      <c r="F3" s="328">
        <v>2</v>
      </c>
      <c r="G3" s="328" t="s">
        <v>5</v>
      </c>
      <c r="H3" s="329">
        <v>101177.82</v>
      </c>
      <c r="I3" s="329">
        <v>177061.18</v>
      </c>
      <c r="J3" s="329">
        <v>132627.98000000001</v>
      </c>
      <c r="K3" s="329">
        <v>232098.96</v>
      </c>
      <c r="L3" s="329">
        <v>161165.75</v>
      </c>
      <c r="M3" s="329">
        <v>282040.06</v>
      </c>
      <c r="N3" s="329">
        <v>197639.51</v>
      </c>
      <c r="O3" s="329">
        <v>345869.14</v>
      </c>
      <c r="P3" s="329">
        <v>234427.55</v>
      </c>
      <c r="Q3" s="329">
        <v>410248.22</v>
      </c>
      <c r="R3" s="329">
        <v>258296.38</v>
      </c>
      <c r="S3" s="329">
        <v>452018.66</v>
      </c>
      <c r="T3" s="329">
        <v>280415.44</v>
      </c>
      <c r="U3" s="329">
        <v>490727.02</v>
      </c>
    </row>
    <row r="4" spans="1:21" ht="14.4" x14ac:dyDescent="0.3">
      <c r="A4" s="328">
        <v>1</v>
      </c>
      <c r="B4" s="328" t="s">
        <v>49</v>
      </c>
      <c r="C4" s="328" t="s">
        <v>50</v>
      </c>
      <c r="D4" s="328" t="s">
        <v>51</v>
      </c>
      <c r="E4" s="328" t="s">
        <v>589</v>
      </c>
      <c r="F4" s="328">
        <v>3</v>
      </c>
      <c r="G4" s="328" t="s">
        <v>6</v>
      </c>
      <c r="H4" s="329">
        <v>87724.12</v>
      </c>
      <c r="I4" s="329">
        <v>153517.21</v>
      </c>
      <c r="J4" s="329">
        <v>119366.19</v>
      </c>
      <c r="K4" s="329">
        <v>208890.83</v>
      </c>
      <c r="L4" s="329">
        <v>150801.26999999999</v>
      </c>
      <c r="M4" s="329">
        <v>263902.21000000002</v>
      </c>
      <c r="N4" s="329">
        <v>198431.76</v>
      </c>
      <c r="O4" s="329">
        <v>347255.58</v>
      </c>
      <c r="P4" s="329">
        <v>245697.99</v>
      </c>
      <c r="Q4" s="329">
        <v>429971.49</v>
      </c>
      <c r="R4" s="329">
        <v>276688.43</v>
      </c>
      <c r="S4" s="329">
        <v>484204.76</v>
      </c>
      <c r="T4" s="329">
        <v>307262.57</v>
      </c>
      <c r="U4" s="329">
        <v>537709.5</v>
      </c>
    </row>
    <row r="5" spans="1:21" ht="14.4" x14ac:dyDescent="0.3">
      <c r="A5" s="328">
        <v>1</v>
      </c>
      <c r="B5" s="328" t="s">
        <v>49</v>
      </c>
      <c r="C5" s="328" t="s">
        <v>50</v>
      </c>
      <c r="D5" s="328" t="s">
        <v>51</v>
      </c>
      <c r="E5" s="328" t="s">
        <v>589</v>
      </c>
      <c r="F5" s="328">
        <v>4</v>
      </c>
      <c r="G5" s="328" t="s">
        <v>4</v>
      </c>
      <c r="H5" s="329">
        <v>98406.24</v>
      </c>
      <c r="I5" s="329">
        <v>157449.99</v>
      </c>
      <c r="J5" s="329">
        <v>137768.74</v>
      </c>
      <c r="K5" s="329">
        <v>220429.99</v>
      </c>
      <c r="L5" s="329">
        <v>177131.24</v>
      </c>
      <c r="M5" s="329">
        <v>283409.99</v>
      </c>
      <c r="N5" s="329">
        <v>236174.99</v>
      </c>
      <c r="O5" s="329">
        <v>377879.98</v>
      </c>
      <c r="P5" s="329">
        <v>295218.73</v>
      </c>
      <c r="Q5" s="329">
        <v>472349.98</v>
      </c>
      <c r="R5" s="329">
        <v>334581.23</v>
      </c>
      <c r="S5" s="329">
        <v>535329.98</v>
      </c>
      <c r="T5" s="329">
        <v>373943.73</v>
      </c>
      <c r="U5" s="329">
        <v>598309.97</v>
      </c>
    </row>
    <row r="6" spans="1:21" ht="14.4" x14ac:dyDescent="0.3">
      <c r="A6" s="328">
        <v>1</v>
      </c>
      <c r="B6" s="328" t="s">
        <v>49</v>
      </c>
      <c r="C6" s="328" t="s">
        <v>50</v>
      </c>
      <c r="D6" s="328" t="s">
        <v>51</v>
      </c>
      <c r="E6" s="328" t="s">
        <v>590</v>
      </c>
      <c r="F6" s="328">
        <v>1</v>
      </c>
      <c r="G6" s="328" t="s">
        <v>11</v>
      </c>
      <c r="H6" s="329">
        <v>116952.48</v>
      </c>
      <c r="I6" s="329">
        <v>204666.84</v>
      </c>
      <c r="J6" s="329">
        <v>151599.47</v>
      </c>
      <c r="K6" s="329">
        <v>265299.08</v>
      </c>
      <c r="L6" s="329">
        <v>181532.51</v>
      </c>
      <c r="M6" s="329">
        <v>317681.89</v>
      </c>
      <c r="N6" s="329">
        <v>216731.55</v>
      </c>
      <c r="O6" s="329">
        <v>379280.22</v>
      </c>
      <c r="P6" s="329">
        <v>254975.45</v>
      </c>
      <c r="Q6" s="329">
        <v>446207.03</v>
      </c>
      <c r="R6" s="329">
        <v>279437.69</v>
      </c>
      <c r="S6" s="329">
        <v>489015.96</v>
      </c>
      <c r="T6" s="329">
        <v>302659.53999999998</v>
      </c>
      <c r="U6" s="329">
        <v>529654.18999999994</v>
      </c>
    </row>
    <row r="7" spans="1:21" ht="14.4" x14ac:dyDescent="0.3">
      <c r="A7" s="328">
        <v>1</v>
      </c>
      <c r="B7" s="328" t="s">
        <v>49</v>
      </c>
      <c r="C7" s="328" t="s">
        <v>50</v>
      </c>
      <c r="D7" s="328" t="s">
        <v>51</v>
      </c>
      <c r="E7" s="328" t="s">
        <v>590</v>
      </c>
      <c r="F7" s="328">
        <v>2</v>
      </c>
      <c r="G7" s="328" t="s">
        <v>5</v>
      </c>
      <c r="H7" s="329">
        <v>101731.05</v>
      </c>
      <c r="I7" s="329">
        <v>178029.34</v>
      </c>
      <c r="J7" s="329">
        <v>133441.91</v>
      </c>
      <c r="K7" s="329">
        <v>233523.34</v>
      </c>
      <c r="L7" s="329">
        <v>162242.5</v>
      </c>
      <c r="M7" s="329">
        <v>283924.38</v>
      </c>
      <c r="N7" s="329">
        <v>199122.42</v>
      </c>
      <c r="O7" s="329">
        <v>348464.24</v>
      </c>
      <c r="P7" s="329">
        <v>236267.97</v>
      </c>
      <c r="Q7" s="329">
        <v>413468.94</v>
      </c>
      <c r="R7" s="329">
        <v>260374.71</v>
      </c>
      <c r="S7" s="329">
        <v>455655.74</v>
      </c>
      <c r="T7" s="329">
        <v>282733.83</v>
      </c>
      <c r="U7" s="329">
        <v>494784.2</v>
      </c>
    </row>
    <row r="8" spans="1:21" ht="14.4" x14ac:dyDescent="0.3">
      <c r="A8" s="328">
        <v>1</v>
      </c>
      <c r="B8" s="328" t="s">
        <v>49</v>
      </c>
      <c r="C8" s="328" t="s">
        <v>50</v>
      </c>
      <c r="D8" s="328" t="s">
        <v>51</v>
      </c>
      <c r="E8" s="328" t="s">
        <v>590</v>
      </c>
      <c r="F8" s="328">
        <v>3</v>
      </c>
      <c r="G8" s="328" t="s">
        <v>6</v>
      </c>
      <c r="H8" s="329">
        <v>88005.75</v>
      </c>
      <c r="I8" s="329">
        <v>154010.06</v>
      </c>
      <c r="J8" s="329">
        <v>119672.82</v>
      </c>
      <c r="K8" s="329">
        <v>209427.44</v>
      </c>
      <c r="L8" s="329">
        <v>151127.64000000001</v>
      </c>
      <c r="M8" s="329">
        <v>264473.37</v>
      </c>
      <c r="N8" s="329">
        <v>198799.89</v>
      </c>
      <c r="O8" s="329">
        <v>347899.81</v>
      </c>
      <c r="P8" s="329">
        <v>246098.62</v>
      </c>
      <c r="Q8" s="329">
        <v>430672.59</v>
      </c>
      <c r="R8" s="329">
        <v>277097.5</v>
      </c>
      <c r="S8" s="329">
        <v>484920.62</v>
      </c>
      <c r="T8" s="329">
        <v>307669.48</v>
      </c>
      <c r="U8" s="329">
        <v>538421.6</v>
      </c>
    </row>
    <row r="9" spans="1:21" ht="14.4" x14ac:dyDescent="0.3">
      <c r="A9" s="328">
        <v>1</v>
      </c>
      <c r="B9" s="328" t="s">
        <v>49</v>
      </c>
      <c r="C9" s="328" t="s">
        <v>50</v>
      </c>
      <c r="D9" s="328" t="s">
        <v>51</v>
      </c>
      <c r="E9" s="328" t="s">
        <v>590</v>
      </c>
      <c r="F9" s="328">
        <v>4</v>
      </c>
      <c r="G9" s="328" t="s">
        <v>4</v>
      </c>
      <c r="H9" s="329">
        <v>99232.17</v>
      </c>
      <c r="I9" s="329">
        <v>158771.47</v>
      </c>
      <c r="J9" s="329">
        <v>138925.04</v>
      </c>
      <c r="K9" s="329">
        <v>222280.07</v>
      </c>
      <c r="L9" s="329">
        <v>178617.91</v>
      </c>
      <c r="M9" s="329">
        <v>285788.65000000002</v>
      </c>
      <c r="N9" s="329">
        <v>238157.21</v>
      </c>
      <c r="O9" s="329">
        <v>381051.54</v>
      </c>
      <c r="P9" s="329">
        <v>297696.51</v>
      </c>
      <c r="Q9" s="329">
        <v>476314.42</v>
      </c>
      <c r="R9" s="329">
        <v>337389.38</v>
      </c>
      <c r="S9" s="329">
        <v>539823.01</v>
      </c>
      <c r="T9" s="329">
        <v>377082.25</v>
      </c>
      <c r="U9" s="329">
        <v>603331.6</v>
      </c>
    </row>
    <row r="10" spans="1:21" ht="14.4" x14ac:dyDescent="0.3">
      <c r="A10" s="328">
        <v>1</v>
      </c>
      <c r="B10" s="328" t="s">
        <v>49</v>
      </c>
      <c r="C10" s="328" t="s">
        <v>50</v>
      </c>
      <c r="D10" s="328" t="s">
        <v>51</v>
      </c>
      <c r="E10" s="328" t="s">
        <v>623</v>
      </c>
      <c r="F10" s="328">
        <v>1</v>
      </c>
      <c r="G10" s="328" t="s">
        <v>11</v>
      </c>
      <c r="H10" s="329">
        <v>114559.34</v>
      </c>
      <c r="I10" s="329">
        <v>200478.85</v>
      </c>
      <c r="J10" s="329">
        <v>148397.49</v>
      </c>
      <c r="K10" s="329">
        <v>259695.61</v>
      </c>
      <c r="L10" s="329">
        <v>177626.85</v>
      </c>
      <c r="M10" s="329">
        <v>310846.98</v>
      </c>
      <c r="N10" s="329">
        <v>211959.66</v>
      </c>
      <c r="O10" s="329">
        <v>370929.41</v>
      </c>
      <c r="P10" s="329">
        <v>249281.9</v>
      </c>
      <c r="Q10" s="329">
        <v>436243.33</v>
      </c>
      <c r="R10" s="329">
        <v>273153.52</v>
      </c>
      <c r="S10" s="329">
        <v>478018.65</v>
      </c>
      <c r="T10" s="329">
        <v>295767.59000000003</v>
      </c>
      <c r="U10" s="329">
        <v>517593.28</v>
      </c>
    </row>
    <row r="11" spans="1:21" ht="14.4" x14ac:dyDescent="0.3">
      <c r="A11" s="328">
        <v>1</v>
      </c>
      <c r="B11" s="328" t="s">
        <v>49</v>
      </c>
      <c r="C11" s="328" t="s">
        <v>50</v>
      </c>
      <c r="D11" s="328" t="s">
        <v>51</v>
      </c>
      <c r="E11" s="328" t="s">
        <v>623</v>
      </c>
      <c r="F11" s="328">
        <v>2</v>
      </c>
      <c r="G11" s="328" t="s">
        <v>5</v>
      </c>
      <c r="H11" s="329">
        <v>100092.77</v>
      </c>
      <c r="I11" s="329">
        <v>175162.36</v>
      </c>
      <c r="J11" s="329">
        <v>131140.29999999999</v>
      </c>
      <c r="K11" s="329">
        <v>229495.53</v>
      </c>
      <c r="L11" s="329">
        <v>159293.38</v>
      </c>
      <c r="M11" s="329">
        <v>278763.40999999997</v>
      </c>
      <c r="N11" s="329">
        <v>195223.71</v>
      </c>
      <c r="O11" s="329">
        <v>341641.5</v>
      </c>
      <c r="P11" s="329">
        <v>231502.07</v>
      </c>
      <c r="Q11" s="329">
        <v>405128.62</v>
      </c>
      <c r="R11" s="329">
        <v>255035.81</v>
      </c>
      <c r="S11" s="329">
        <v>446312.67</v>
      </c>
      <c r="T11" s="329">
        <v>276829.93</v>
      </c>
      <c r="U11" s="329">
        <v>484452.38</v>
      </c>
    </row>
    <row r="12" spans="1:21" ht="14.4" x14ac:dyDescent="0.3">
      <c r="A12" s="328">
        <v>1</v>
      </c>
      <c r="B12" s="328" t="s">
        <v>49</v>
      </c>
      <c r="C12" s="328" t="s">
        <v>50</v>
      </c>
      <c r="D12" s="328" t="s">
        <v>51</v>
      </c>
      <c r="E12" s="328" t="s">
        <v>623</v>
      </c>
      <c r="F12" s="328">
        <v>3</v>
      </c>
      <c r="G12" s="328" t="s">
        <v>6</v>
      </c>
      <c r="H12" s="329">
        <v>86929.23</v>
      </c>
      <c r="I12" s="329">
        <v>152126.15</v>
      </c>
      <c r="J12" s="329">
        <v>118341</v>
      </c>
      <c r="K12" s="329">
        <v>207096.75</v>
      </c>
      <c r="L12" s="329">
        <v>149551.03</v>
      </c>
      <c r="M12" s="329">
        <v>261714.3</v>
      </c>
      <c r="N12" s="329">
        <v>196831.82</v>
      </c>
      <c r="O12" s="329">
        <v>344455.67999999999</v>
      </c>
      <c r="P12" s="329">
        <v>243757.59</v>
      </c>
      <c r="Q12" s="329">
        <v>426575.79</v>
      </c>
      <c r="R12" s="329">
        <v>274534.3</v>
      </c>
      <c r="S12" s="329">
        <v>480435.02</v>
      </c>
      <c r="T12" s="329">
        <v>304905.28000000003</v>
      </c>
      <c r="U12" s="329">
        <v>533584.24</v>
      </c>
    </row>
    <row r="13" spans="1:21" ht="14.4" x14ac:dyDescent="0.3">
      <c r="A13" s="328">
        <v>1</v>
      </c>
      <c r="B13" s="328" t="s">
        <v>49</v>
      </c>
      <c r="C13" s="328" t="s">
        <v>50</v>
      </c>
      <c r="D13" s="328" t="s">
        <v>51</v>
      </c>
      <c r="E13" s="328" t="s">
        <v>623</v>
      </c>
      <c r="F13" s="328">
        <v>4</v>
      </c>
      <c r="G13" s="328" t="s">
        <v>4</v>
      </c>
      <c r="H13" s="329">
        <v>97138.9</v>
      </c>
      <c r="I13" s="329">
        <v>155422.23000000001</v>
      </c>
      <c r="J13" s="329">
        <v>135994.45000000001</v>
      </c>
      <c r="K13" s="329">
        <v>217591.13</v>
      </c>
      <c r="L13" s="329">
        <v>174850.01</v>
      </c>
      <c r="M13" s="329">
        <v>279760.02</v>
      </c>
      <c r="N13" s="329">
        <v>233133.35</v>
      </c>
      <c r="O13" s="329">
        <v>373013.36</v>
      </c>
      <c r="P13" s="329">
        <v>291416.69</v>
      </c>
      <c r="Q13" s="329">
        <v>466266.7</v>
      </c>
      <c r="R13" s="329">
        <v>330272.24</v>
      </c>
      <c r="S13" s="329">
        <v>528435.6</v>
      </c>
      <c r="T13" s="329">
        <v>369127.8</v>
      </c>
      <c r="U13" s="329">
        <v>590604.49</v>
      </c>
    </row>
    <row r="14" spans="1:21" ht="14.4" x14ac:dyDescent="0.3">
      <c r="A14" s="328">
        <v>1</v>
      </c>
      <c r="B14" s="328" t="s">
        <v>49</v>
      </c>
      <c r="C14" s="328" t="s">
        <v>50</v>
      </c>
      <c r="D14" s="328" t="s">
        <v>51</v>
      </c>
      <c r="E14" s="328" t="s">
        <v>624</v>
      </c>
      <c r="F14" s="328">
        <v>1</v>
      </c>
      <c r="G14" s="328" t="s">
        <v>11</v>
      </c>
      <c r="H14" s="329">
        <v>115046.83</v>
      </c>
      <c r="I14" s="329">
        <v>201331.96</v>
      </c>
      <c r="J14" s="329">
        <v>149043.44</v>
      </c>
      <c r="K14" s="329">
        <v>260826.03</v>
      </c>
      <c r="L14" s="329">
        <v>178410.39</v>
      </c>
      <c r="M14" s="329">
        <v>312218.19</v>
      </c>
      <c r="N14" s="329">
        <v>212910.46</v>
      </c>
      <c r="O14" s="329">
        <v>372593.3</v>
      </c>
      <c r="P14" s="329">
        <v>250411.67</v>
      </c>
      <c r="Q14" s="329">
        <v>438220.43</v>
      </c>
      <c r="R14" s="329">
        <v>274397.92</v>
      </c>
      <c r="S14" s="329">
        <v>480196.36</v>
      </c>
      <c r="T14" s="329">
        <v>297127.43</v>
      </c>
      <c r="U14" s="329">
        <v>519973.01</v>
      </c>
    </row>
    <row r="15" spans="1:21" ht="14.4" x14ac:dyDescent="0.3">
      <c r="A15" s="328">
        <v>1</v>
      </c>
      <c r="B15" s="328" t="s">
        <v>49</v>
      </c>
      <c r="C15" s="328" t="s">
        <v>50</v>
      </c>
      <c r="D15" s="328" t="s">
        <v>51</v>
      </c>
      <c r="E15" s="328" t="s">
        <v>624</v>
      </c>
      <c r="F15" s="328">
        <v>2</v>
      </c>
      <c r="G15" s="328" t="s">
        <v>5</v>
      </c>
      <c r="H15" s="329">
        <v>100454.46</v>
      </c>
      <c r="I15" s="329">
        <v>175795.3</v>
      </c>
      <c r="J15" s="329">
        <v>131636.19</v>
      </c>
      <c r="K15" s="329">
        <v>230363.34</v>
      </c>
      <c r="L15" s="329">
        <v>159917.5</v>
      </c>
      <c r="M15" s="329">
        <v>279855.63</v>
      </c>
      <c r="N15" s="329">
        <v>196028.98</v>
      </c>
      <c r="O15" s="329">
        <v>343050.71</v>
      </c>
      <c r="P15" s="329">
        <v>232477.23</v>
      </c>
      <c r="Q15" s="329">
        <v>406835.15</v>
      </c>
      <c r="R15" s="329">
        <v>256122.66</v>
      </c>
      <c r="S15" s="329">
        <v>448214.66</v>
      </c>
      <c r="T15" s="329">
        <v>278025.09999999998</v>
      </c>
      <c r="U15" s="329">
        <v>486543.93</v>
      </c>
    </row>
    <row r="16" spans="1:21" ht="14.4" x14ac:dyDescent="0.3">
      <c r="A16" s="328">
        <v>1</v>
      </c>
      <c r="B16" s="328" t="s">
        <v>49</v>
      </c>
      <c r="C16" s="328" t="s">
        <v>50</v>
      </c>
      <c r="D16" s="328" t="s">
        <v>51</v>
      </c>
      <c r="E16" s="328" t="s">
        <v>624</v>
      </c>
      <c r="F16" s="328">
        <v>3</v>
      </c>
      <c r="G16" s="328" t="s">
        <v>6</v>
      </c>
      <c r="H16" s="329">
        <v>87194.19</v>
      </c>
      <c r="I16" s="329">
        <v>152589.84</v>
      </c>
      <c r="J16" s="329">
        <v>118682.73</v>
      </c>
      <c r="K16" s="329">
        <v>207694.77</v>
      </c>
      <c r="L16" s="329">
        <v>149967.78</v>
      </c>
      <c r="M16" s="329">
        <v>262443.61</v>
      </c>
      <c r="N16" s="329">
        <v>197365.13</v>
      </c>
      <c r="O16" s="329">
        <v>345388.98</v>
      </c>
      <c r="P16" s="329">
        <v>244404.39</v>
      </c>
      <c r="Q16" s="329">
        <v>427707.69</v>
      </c>
      <c r="R16" s="329">
        <v>275252.34000000003</v>
      </c>
      <c r="S16" s="329">
        <v>481691.6</v>
      </c>
      <c r="T16" s="329">
        <v>305691.03999999998</v>
      </c>
      <c r="U16" s="329">
        <v>534959.31999999995</v>
      </c>
    </row>
    <row r="17" spans="1:21" ht="14.4" x14ac:dyDescent="0.3">
      <c r="A17" s="328">
        <v>1</v>
      </c>
      <c r="B17" s="328" t="s">
        <v>49</v>
      </c>
      <c r="C17" s="328" t="s">
        <v>50</v>
      </c>
      <c r="D17" s="328" t="s">
        <v>51</v>
      </c>
      <c r="E17" s="328" t="s">
        <v>624</v>
      </c>
      <c r="F17" s="328">
        <v>4</v>
      </c>
      <c r="G17" s="328" t="s">
        <v>4</v>
      </c>
      <c r="H17" s="329">
        <v>97561.35</v>
      </c>
      <c r="I17" s="329">
        <v>156098.15</v>
      </c>
      <c r="J17" s="329">
        <v>136585.88</v>
      </c>
      <c r="K17" s="329">
        <v>218537.42</v>
      </c>
      <c r="L17" s="329">
        <v>175610.42</v>
      </c>
      <c r="M17" s="329">
        <v>280976.68</v>
      </c>
      <c r="N17" s="329">
        <v>234147.23</v>
      </c>
      <c r="O17" s="329">
        <v>374635.57</v>
      </c>
      <c r="P17" s="329">
        <v>292684.03999999998</v>
      </c>
      <c r="Q17" s="329">
        <v>468294.46</v>
      </c>
      <c r="R17" s="329">
        <v>331708.57</v>
      </c>
      <c r="S17" s="329">
        <v>530733.72</v>
      </c>
      <c r="T17" s="329">
        <v>370733.11</v>
      </c>
      <c r="U17" s="329">
        <v>593172.99</v>
      </c>
    </row>
    <row r="18" spans="1:21" ht="14.4" x14ac:dyDescent="0.3">
      <c r="A18" s="328">
        <v>1</v>
      </c>
      <c r="B18" s="328" t="s">
        <v>49</v>
      </c>
      <c r="C18" s="328" t="s">
        <v>50</v>
      </c>
      <c r="D18" s="328" t="s">
        <v>51</v>
      </c>
      <c r="E18" s="328" t="s">
        <v>591</v>
      </c>
      <c r="F18" s="328">
        <v>1</v>
      </c>
      <c r="G18" s="328" t="s">
        <v>11</v>
      </c>
      <c r="H18" s="329">
        <v>113584.37</v>
      </c>
      <c r="I18" s="329">
        <v>198772.64</v>
      </c>
      <c r="J18" s="329">
        <v>147105.57999999999</v>
      </c>
      <c r="K18" s="329">
        <v>257434.77</v>
      </c>
      <c r="L18" s="329">
        <v>176059.76</v>
      </c>
      <c r="M18" s="329">
        <v>308104.57</v>
      </c>
      <c r="N18" s="329">
        <v>210058.07</v>
      </c>
      <c r="O18" s="329">
        <v>367601.63</v>
      </c>
      <c r="P18" s="329">
        <v>247022.37</v>
      </c>
      <c r="Q18" s="329">
        <v>432289.15</v>
      </c>
      <c r="R18" s="329">
        <v>270664.71999999997</v>
      </c>
      <c r="S18" s="329">
        <v>473663.25</v>
      </c>
      <c r="T18" s="329">
        <v>293047.90000000002</v>
      </c>
      <c r="U18" s="329">
        <v>512833.82</v>
      </c>
    </row>
    <row r="19" spans="1:21" ht="14.4" x14ac:dyDescent="0.3">
      <c r="A19" s="328">
        <v>1</v>
      </c>
      <c r="B19" s="328" t="s">
        <v>49</v>
      </c>
      <c r="C19" s="328" t="s">
        <v>50</v>
      </c>
      <c r="D19" s="328" t="s">
        <v>51</v>
      </c>
      <c r="E19" s="328" t="s">
        <v>591</v>
      </c>
      <c r="F19" s="328">
        <v>2</v>
      </c>
      <c r="G19" s="328" t="s">
        <v>5</v>
      </c>
      <c r="H19" s="329">
        <v>99369.41</v>
      </c>
      <c r="I19" s="329">
        <v>173896.47</v>
      </c>
      <c r="J19" s="329">
        <v>130148.52</v>
      </c>
      <c r="K19" s="329">
        <v>227759.91</v>
      </c>
      <c r="L19" s="329">
        <v>158045.13</v>
      </c>
      <c r="M19" s="329">
        <v>276578.96999999997</v>
      </c>
      <c r="N19" s="329">
        <v>193613.18</v>
      </c>
      <c r="O19" s="329">
        <v>338823.07</v>
      </c>
      <c r="P19" s="329">
        <v>229551.75</v>
      </c>
      <c r="Q19" s="329">
        <v>401715.56</v>
      </c>
      <c r="R19" s="329">
        <v>252862.1</v>
      </c>
      <c r="S19" s="329">
        <v>442508.67</v>
      </c>
      <c r="T19" s="329">
        <v>274439.59000000003</v>
      </c>
      <c r="U19" s="329">
        <v>480269.28</v>
      </c>
    </row>
    <row r="20" spans="1:21" ht="14.4" x14ac:dyDescent="0.3">
      <c r="A20" s="328">
        <v>1</v>
      </c>
      <c r="B20" s="328" t="s">
        <v>49</v>
      </c>
      <c r="C20" s="328" t="s">
        <v>50</v>
      </c>
      <c r="D20" s="328" t="s">
        <v>51</v>
      </c>
      <c r="E20" s="328" t="s">
        <v>591</v>
      </c>
      <c r="F20" s="328">
        <v>3</v>
      </c>
      <c r="G20" s="328" t="s">
        <v>6</v>
      </c>
      <c r="H20" s="329">
        <v>86399.31</v>
      </c>
      <c r="I20" s="329">
        <v>151198.78</v>
      </c>
      <c r="J20" s="329">
        <v>117657.54</v>
      </c>
      <c r="K20" s="329">
        <v>205900.69</v>
      </c>
      <c r="L20" s="329">
        <v>148717.54</v>
      </c>
      <c r="M20" s="329">
        <v>260255.7</v>
      </c>
      <c r="N20" s="329">
        <v>195765.18</v>
      </c>
      <c r="O20" s="329">
        <v>342589.07</v>
      </c>
      <c r="P20" s="329">
        <v>242464</v>
      </c>
      <c r="Q20" s="329">
        <v>424311.99</v>
      </c>
      <c r="R20" s="329">
        <v>273098.21000000002</v>
      </c>
      <c r="S20" s="329">
        <v>477921.86</v>
      </c>
      <c r="T20" s="329">
        <v>303333.75</v>
      </c>
      <c r="U20" s="329">
        <v>530834.06999999995</v>
      </c>
    </row>
    <row r="21" spans="1:21" ht="14.4" x14ac:dyDescent="0.3">
      <c r="A21" s="328">
        <v>1</v>
      </c>
      <c r="B21" s="328" t="s">
        <v>49</v>
      </c>
      <c r="C21" s="328" t="s">
        <v>50</v>
      </c>
      <c r="D21" s="328" t="s">
        <v>51</v>
      </c>
      <c r="E21" s="328" t="s">
        <v>591</v>
      </c>
      <c r="F21" s="328">
        <v>4</v>
      </c>
      <c r="G21" s="328" t="s">
        <v>4</v>
      </c>
      <c r="H21" s="329">
        <v>96294</v>
      </c>
      <c r="I21" s="329">
        <v>154070.39999999999</v>
      </c>
      <c r="J21" s="329">
        <v>134811.59</v>
      </c>
      <c r="K21" s="329">
        <v>215698.55</v>
      </c>
      <c r="L21" s="329">
        <v>173329.19</v>
      </c>
      <c r="M21" s="329">
        <v>277326.71000000002</v>
      </c>
      <c r="N21" s="329">
        <v>231105.59</v>
      </c>
      <c r="O21" s="329">
        <v>369768.95</v>
      </c>
      <c r="P21" s="329">
        <v>288881.99</v>
      </c>
      <c r="Q21" s="329">
        <v>462211.19</v>
      </c>
      <c r="R21" s="329">
        <v>327399.59000000003</v>
      </c>
      <c r="S21" s="329">
        <v>523839.35</v>
      </c>
      <c r="T21" s="329">
        <v>365917.18</v>
      </c>
      <c r="U21" s="329">
        <v>585467.5</v>
      </c>
    </row>
    <row r="22" spans="1:21" ht="14.4" x14ac:dyDescent="0.3">
      <c r="A22" s="328">
        <v>1</v>
      </c>
      <c r="B22" s="328" t="s">
        <v>49</v>
      </c>
      <c r="C22" s="328" t="s">
        <v>50</v>
      </c>
      <c r="D22" s="328" t="s">
        <v>51</v>
      </c>
      <c r="E22" s="328" t="s">
        <v>592</v>
      </c>
      <c r="F22" s="328">
        <v>1</v>
      </c>
      <c r="G22" s="328" t="s">
        <v>11</v>
      </c>
      <c r="H22" s="329">
        <v>114515.03</v>
      </c>
      <c r="I22" s="329">
        <v>200401.31</v>
      </c>
      <c r="J22" s="329">
        <v>148369.69</v>
      </c>
      <c r="K22" s="329">
        <v>259646.96</v>
      </c>
      <c r="L22" s="329">
        <v>177614.77</v>
      </c>
      <c r="M22" s="329">
        <v>310825.84000000003</v>
      </c>
      <c r="N22" s="329">
        <v>211977.57</v>
      </c>
      <c r="O22" s="329">
        <v>370960.74</v>
      </c>
      <c r="P22" s="329">
        <v>249326.6</v>
      </c>
      <c r="Q22" s="329">
        <v>436321.54</v>
      </c>
      <c r="R22" s="329">
        <v>273215.67</v>
      </c>
      <c r="S22" s="329">
        <v>478127.42</v>
      </c>
      <c r="T22" s="329">
        <v>295860.3</v>
      </c>
      <c r="U22" s="329">
        <v>517755.52</v>
      </c>
    </row>
    <row r="23" spans="1:21" ht="14.4" x14ac:dyDescent="0.3">
      <c r="A23" s="328">
        <v>1</v>
      </c>
      <c r="B23" s="328" t="s">
        <v>49</v>
      </c>
      <c r="C23" s="328" t="s">
        <v>50</v>
      </c>
      <c r="D23" s="328" t="s">
        <v>51</v>
      </c>
      <c r="E23" s="328" t="s">
        <v>592</v>
      </c>
      <c r="F23" s="328">
        <v>2</v>
      </c>
      <c r="G23" s="328" t="s">
        <v>5</v>
      </c>
      <c r="H23" s="329">
        <v>99922.64</v>
      </c>
      <c r="I23" s="329">
        <v>174864.63</v>
      </c>
      <c r="J23" s="329">
        <v>130962.44</v>
      </c>
      <c r="K23" s="329">
        <v>229184.28</v>
      </c>
      <c r="L23" s="329">
        <v>159121.87</v>
      </c>
      <c r="M23" s="329">
        <v>278463.28000000003</v>
      </c>
      <c r="N23" s="329">
        <v>195096.09</v>
      </c>
      <c r="O23" s="329">
        <v>341418.15</v>
      </c>
      <c r="P23" s="329">
        <v>231392.15</v>
      </c>
      <c r="Q23" s="329">
        <v>404936.27</v>
      </c>
      <c r="R23" s="329">
        <v>254940.42</v>
      </c>
      <c r="S23" s="329">
        <v>446145.73</v>
      </c>
      <c r="T23" s="329">
        <v>276757.96000000002</v>
      </c>
      <c r="U23" s="329">
        <v>484326.44</v>
      </c>
    </row>
    <row r="24" spans="1:21" ht="14.4" x14ac:dyDescent="0.3">
      <c r="A24" s="328">
        <v>1</v>
      </c>
      <c r="B24" s="328" t="s">
        <v>49</v>
      </c>
      <c r="C24" s="328" t="s">
        <v>50</v>
      </c>
      <c r="D24" s="328" t="s">
        <v>51</v>
      </c>
      <c r="E24" s="328" t="s">
        <v>592</v>
      </c>
      <c r="F24" s="328">
        <v>3</v>
      </c>
      <c r="G24" s="328" t="s">
        <v>6</v>
      </c>
      <c r="H24" s="329">
        <v>86680.93</v>
      </c>
      <c r="I24" s="329">
        <v>151691.63</v>
      </c>
      <c r="J24" s="329">
        <v>117964.17</v>
      </c>
      <c r="K24" s="329">
        <v>206437.29</v>
      </c>
      <c r="L24" s="329">
        <v>149043.91</v>
      </c>
      <c r="M24" s="329">
        <v>260826.84</v>
      </c>
      <c r="N24" s="329">
        <v>196133.31</v>
      </c>
      <c r="O24" s="329">
        <v>343233.29</v>
      </c>
      <c r="P24" s="329">
        <v>242864.62</v>
      </c>
      <c r="Q24" s="329">
        <v>425013.08</v>
      </c>
      <c r="R24" s="329">
        <v>273507.26</v>
      </c>
      <c r="S24" s="329">
        <v>478637.71</v>
      </c>
      <c r="T24" s="329">
        <v>303740.65999999997</v>
      </c>
      <c r="U24" s="329">
        <v>531546.15</v>
      </c>
    </row>
    <row r="25" spans="1:21" ht="14.4" x14ac:dyDescent="0.3">
      <c r="A25" s="328">
        <v>1</v>
      </c>
      <c r="B25" s="328" t="s">
        <v>49</v>
      </c>
      <c r="C25" s="328" t="s">
        <v>50</v>
      </c>
      <c r="D25" s="328" t="s">
        <v>51</v>
      </c>
      <c r="E25" s="328" t="s">
        <v>592</v>
      </c>
      <c r="F25" s="328">
        <v>4</v>
      </c>
      <c r="G25" s="328" t="s">
        <v>4</v>
      </c>
      <c r="H25" s="329">
        <v>97119.92</v>
      </c>
      <c r="I25" s="329">
        <v>155391.87</v>
      </c>
      <c r="J25" s="329">
        <v>135967.88</v>
      </c>
      <c r="K25" s="329">
        <v>217548.62</v>
      </c>
      <c r="L25" s="329">
        <v>174815.85</v>
      </c>
      <c r="M25" s="329">
        <v>279705.37</v>
      </c>
      <c r="N25" s="329">
        <v>233087.8</v>
      </c>
      <c r="O25" s="329">
        <v>372940.49</v>
      </c>
      <c r="P25" s="329">
        <v>291359.75</v>
      </c>
      <c r="Q25" s="329">
        <v>466175.61</v>
      </c>
      <c r="R25" s="329">
        <v>330207.71999999997</v>
      </c>
      <c r="S25" s="329">
        <v>528332.36</v>
      </c>
      <c r="T25" s="329">
        <v>369055.68</v>
      </c>
      <c r="U25" s="329">
        <v>590489.1</v>
      </c>
    </row>
    <row r="26" spans="1:21" ht="14.4" x14ac:dyDescent="0.3">
      <c r="A26" s="328">
        <v>1</v>
      </c>
      <c r="B26" s="328" t="s">
        <v>49</v>
      </c>
      <c r="C26" s="328" t="s">
        <v>50</v>
      </c>
      <c r="D26" s="328" t="s">
        <v>51</v>
      </c>
      <c r="E26" s="328" t="s">
        <v>625</v>
      </c>
      <c r="F26" s="328">
        <v>1</v>
      </c>
      <c r="G26" s="328" t="s">
        <v>11</v>
      </c>
      <c r="H26" s="329">
        <v>121428.5</v>
      </c>
      <c r="I26" s="329">
        <v>212499.87</v>
      </c>
      <c r="J26" s="329">
        <v>157468.65</v>
      </c>
      <c r="K26" s="329">
        <v>275570.14</v>
      </c>
      <c r="L26" s="329">
        <v>188608.58</v>
      </c>
      <c r="M26" s="329">
        <v>330065.02</v>
      </c>
      <c r="N26" s="329">
        <v>225252.9</v>
      </c>
      <c r="O26" s="329">
        <v>394192.58</v>
      </c>
      <c r="P26" s="329">
        <v>265053.96999999997</v>
      </c>
      <c r="Q26" s="329">
        <v>463844.45</v>
      </c>
      <c r="R26" s="329">
        <v>290512.99</v>
      </c>
      <c r="S26" s="329">
        <v>508397.73</v>
      </c>
      <c r="T26" s="329">
        <v>314712.73</v>
      </c>
      <c r="U26" s="329">
        <v>550747.28</v>
      </c>
    </row>
    <row r="27" spans="1:21" ht="14.4" x14ac:dyDescent="0.3">
      <c r="A27" s="328">
        <v>1</v>
      </c>
      <c r="B27" s="328" t="s">
        <v>49</v>
      </c>
      <c r="C27" s="328" t="s">
        <v>50</v>
      </c>
      <c r="D27" s="328" t="s">
        <v>51</v>
      </c>
      <c r="E27" s="328" t="s">
        <v>625</v>
      </c>
      <c r="F27" s="328">
        <v>2</v>
      </c>
      <c r="G27" s="328" t="s">
        <v>5</v>
      </c>
      <c r="H27" s="329">
        <v>105326.44</v>
      </c>
      <c r="I27" s="329">
        <v>184321.28</v>
      </c>
      <c r="J27" s="329">
        <v>138260.65</v>
      </c>
      <c r="K27" s="329">
        <v>241956.14</v>
      </c>
      <c r="L27" s="329">
        <v>168202.63</v>
      </c>
      <c r="M27" s="329">
        <v>294354.59999999998</v>
      </c>
      <c r="N27" s="329">
        <v>206625.06</v>
      </c>
      <c r="O27" s="329">
        <v>361593.86</v>
      </c>
      <c r="P27" s="329">
        <v>245264.24</v>
      </c>
      <c r="Q27" s="329">
        <v>429212.43</v>
      </c>
      <c r="R27" s="329">
        <v>270347.19</v>
      </c>
      <c r="S27" s="329">
        <v>473107.59</v>
      </c>
      <c r="T27" s="329">
        <v>293634.28999999998</v>
      </c>
      <c r="U27" s="329">
        <v>513860.02</v>
      </c>
    </row>
    <row r="28" spans="1:21" ht="14.4" x14ac:dyDescent="0.3">
      <c r="A28" s="328">
        <v>1</v>
      </c>
      <c r="B28" s="328" t="s">
        <v>49</v>
      </c>
      <c r="C28" s="328" t="s">
        <v>50</v>
      </c>
      <c r="D28" s="328" t="s">
        <v>51</v>
      </c>
      <c r="E28" s="328" t="s">
        <v>625</v>
      </c>
      <c r="F28" s="328">
        <v>3</v>
      </c>
      <c r="G28" s="328" t="s">
        <v>6</v>
      </c>
      <c r="H28" s="329">
        <v>90887</v>
      </c>
      <c r="I28" s="329">
        <v>159052.26</v>
      </c>
      <c r="J28" s="329">
        <v>123502.06</v>
      </c>
      <c r="K28" s="329">
        <v>216128.61</v>
      </c>
      <c r="L28" s="329">
        <v>155892.57999999999</v>
      </c>
      <c r="M28" s="329">
        <v>272812.02</v>
      </c>
      <c r="N28" s="329">
        <v>204996.74</v>
      </c>
      <c r="O28" s="329">
        <v>358744.3</v>
      </c>
      <c r="P28" s="329">
        <v>253705.77</v>
      </c>
      <c r="Q28" s="329">
        <v>443985.1</v>
      </c>
      <c r="R28" s="329">
        <v>285613.96999999997</v>
      </c>
      <c r="S28" s="329">
        <v>499824.46</v>
      </c>
      <c r="T28" s="329">
        <v>317070.59000000003</v>
      </c>
      <c r="U28" s="329">
        <v>554873.54</v>
      </c>
    </row>
    <row r="29" spans="1:21" ht="14.4" x14ac:dyDescent="0.3">
      <c r="A29" s="328">
        <v>1</v>
      </c>
      <c r="B29" s="328" t="s">
        <v>49</v>
      </c>
      <c r="C29" s="328" t="s">
        <v>50</v>
      </c>
      <c r="D29" s="328" t="s">
        <v>51</v>
      </c>
      <c r="E29" s="328" t="s">
        <v>625</v>
      </c>
      <c r="F29" s="328">
        <v>4</v>
      </c>
      <c r="G29" s="328" t="s">
        <v>4</v>
      </c>
      <c r="H29" s="329">
        <v>103072.17</v>
      </c>
      <c r="I29" s="329">
        <v>164915.48000000001</v>
      </c>
      <c r="J29" s="329">
        <v>144301.04</v>
      </c>
      <c r="K29" s="329">
        <v>230881.67</v>
      </c>
      <c r="L29" s="329">
        <v>185529.91</v>
      </c>
      <c r="M29" s="329">
        <v>296847.87</v>
      </c>
      <c r="N29" s="329">
        <v>247373.22</v>
      </c>
      <c r="O29" s="329">
        <v>395797.16</v>
      </c>
      <c r="P29" s="329">
        <v>309216.52</v>
      </c>
      <c r="Q29" s="329">
        <v>494746.44</v>
      </c>
      <c r="R29" s="329">
        <v>350445.39</v>
      </c>
      <c r="S29" s="329">
        <v>560712.64</v>
      </c>
      <c r="T29" s="329">
        <v>391674.26</v>
      </c>
      <c r="U29" s="329">
        <v>626678.82999999996</v>
      </c>
    </row>
    <row r="30" spans="1:21" ht="14.4" x14ac:dyDescent="0.3">
      <c r="A30" s="328">
        <v>1</v>
      </c>
      <c r="B30" s="328" t="s">
        <v>49</v>
      </c>
      <c r="C30" s="328" t="s">
        <v>50</v>
      </c>
      <c r="D30" s="328" t="s">
        <v>51</v>
      </c>
      <c r="E30" s="328" t="s">
        <v>626</v>
      </c>
      <c r="F30" s="328">
        <v>1</v>
      </c>
      <c r="G30" s="328" t="s">
        <v>11</v>
      </c>
      <c r="H30" s="329">
        <v>112609.39</v>
      </c>
      <c r="I30" s="329">
        <v>197066.44</v>
      </c>
      <c r="J30" s="329">
        <v>145813.67000000001</v>
      </c>
      <c r="K30" s="329">
        <v>255173.93</v>
      </c>
      <c r="L30" s="329">
        <v>174492.66</v>
      </c>
      <c r="M30" s="329">
        <v>305362.15999999997</v>
      </c>
      <c r="N30" s="329">
        <v>208156.48</v>
      </c>
      <c r="O30" s="329">
        <v>364273.84</v>
      </c>
      <c r="P30" s="329">
        <v>244762.83</v>
      </c>
      <c r="Q30" s="329">
        <v>428334.96</v>
      </c>
      <c r="R30" s="329">
        <v>268175.90999999997</v>
      </c>
      <c r="S30" s="329">
        <v>469307.85</v>
      </c>
      <c r="T30" s="329">
        <v>290328.21000000002</v>
      </c>
      <c r="U30" s="329">
        <v>508074.36</v>
      </c>
    </row>
    <row r="31" spans="1:21" ht="14.4" x14ac:dyDescent="0.3">
      <c r="A31" s="328">
        <v>1</v>
      </c>
      <c r="B31" s="328" t="s">
        <v>49</v>
      </c>
      <c r="C31" s="328" t="s">
        <v>50</v>
      </c>
      <c r="D31" s="328" t="s">
        <v>51</v>
      </c>
      <c r="E31" s="328" t="s">
        <v>626</v>
      </c>
      <c r="F31" s="328">
        <v>2</v>
      </c>
      <c r="G31" s="328" t="s">
        <v>5</v>
      </c>
      <c r="H31" s="329">
        <v>98646.05</v>
      </c>
      <c r="I31" s="329">
        <v>172630.59</v>
      </c>
      <c r="J31" s="329">
        <v>129156.74</v>
      </c>
      <c r="K31" s="329">
        <v>226024.29</v>
      </c>
      <c r="L31" s="329">
        <v>156796.88</v>
      </c>
      <c r="M31" s="329">
        <v>274394.53000000003</v>
      </c>
      <c r="N31" s="329">
        <v>192002.65</v>
      </c>
      <c r="O31" s="329">
        <v>336004.64</v>
      </c>
      <c r="P31" s="329">
        <v>227601.43</v>
      </c>
      <c r="Q31" s="329">
        <v>398302.5</v>
      </c>
      <c r="R31" s="329">
        <v>250688.39</v>
      </c>
      <c r="S31" s="329">
        <v>438704.67</v>
      </c>
      <c r="T31" s="329">
        <v>272049.25</v>
      </c>
      <c r="U31" s="329">
        <v>476086.19</v>
      </c>
    </row>
    <row r="32" spans="1:21" ht="14.4" x14ac:dyDescent="0.3">
      <c r="A32" s="328">
        <v>1</v>
      </c>
      <c r="B32" s="328" t="s">
        <v>49</v>
      </c>
      <c r="C32" s="328" t="s">
        <v>50</v>
      </c>
      <c r="D32" s="328" t="s">
        <v>51</v>
      </c>
      <c r="E32" s="328" t="s">
        <v>626</v>
      </c>
      <c r="F32" s="328">
        <v>3</v>
      </c>
      <c r="G32" s="328" t="s">
        <v>6</v>
      </c>
      <c r="H32" s="329">
        <v>85869.38</v>
      </c>
      <c r="I32" s="329">
        <v>150271.42000000001</v>
      </c>
      <c r="J32" s="329">
        <v>116974.08</v>
      </c>
      <c r="K32" s="329">
        <v>204704.63</v>
      </c>
      <c r="L32" s="329">
        <v>147884.04999999999</v>
      </c>
      <c r="M32" s="329">
        <v>258797.09</v>
      </c>
      <c r="N32" s="329">
        <v>194698.55</v>
      </c>
      <c r="O32" s="329">
        <v>340722.47</v>
      </c>
      <c r="P32" s="329">
        <v>241170.4</v>
      </c>
      <c r="Q32" s="329">
        <v>422048.19</v>
      </c>
      <c r="R32" s="329">
        <v>271662.12</v>
      </c>
      <c r="S32" s="329">
        <v>475408.7</v>
      </c>
      <c r="T32" s="329">
        <v>301762.23</v>
      </c>
      <c r="U32" s="329">
        <v>528083.9</v>
      </c>
    </row>
    <row r="33" spans="1:21" ht="14.4" x14ac:dyDescent="0.3">
      <c r="A33" s="328">
        <v>1</v>
      </c>
      <c r="B33" s="328" t="s">
        <v>49</v>
      </c>
      <c r="C33" s="328" t="s">
        <v>50</v>
      </c>
      <c r="D33" s="328" t="s">
        <v>51</v>
      </c>
      <c r="E33" s="328" t="s">
        <v>626</v>
      </c>
      <c r="F33" s="328">
        <v>4</v>
      </c>
      <c r="G33" s="328" t="s">
        <v>4</v>
      </c>
      <c r="H33" s="329">
        <v>95449.1</v>
      </c>
      <c r="I33" s="329">
        <v>152718.56</v>
      </c>
      <c r="J33" s="329">
        <v>133628.74</v>
      </c>
      <c r="K33" s="329">
        <v>213805.98</v>
      </c>
      <c r="L33" s="329">
        <v>171808.37</v>
      </c>
      <c r="M33" s="329">
        <v>274893.40000000002</v>
      </c>
      <c r="N33" s="329">
        <v>229077.83</v>
      </c>
      <c r="O33" s="329">
        <v>366524.54</v>
      </c>
      <c r="P33" s="329">
        <v>286347.28999999998</v>
      </c>
      <c r="Q33" s="329">
        <v>458155.67</v>
      </c>
      <c r="R33" s="329">
        <v>324526.93</v>
      </c>
      <c r="S33" s="329">
        <v>519243.09</v>
      </c>
      <c r="T33" s="329">
        <v>362706.57</v>
      </c>
      <c r="U33" s="329">
        <v>580330.52</v>
      </c>
    </row>
    <row r="34" spans="1:21" ht="14.4" x14ac:dyDescent="0.3">
      <c r="A34" s="328">
        <v>1</v>
      </c>
      <c r="B34" s="328" t="s">
        <v>49</v>
      </c>
      <c r="C34" s="328" t="s">
        <v>52</v>
      </c>
      <c r="D34" s="328" t="s">
        <v>53</v>
      </c>
      <c r="E34" s="328" t="s">
        <v>129</v>
      </c>
      <c r="F34" s="328">
        <v>1</v>
      </c>
      <c r="G34" s="328" t="s">
        <v>11</v>
      </c>
      <c r="H34" s="329">
        <v>100643.83</v>
      </c>
      <c r="I34" s="329">
        <v>176126.71</v>
      </c>
      <c r="J34" s="329">
        <v>130484.16</v>
      </c>
      <c r="K34" s="329">
        <v>228347.28</v>
      </c>
      <c r="L34" s="329">
        <v>156265.72</v>
      </c>
      <c r="M34" s="329">
        <v>273465.01</v>
      </c>
      <c r="N34" s="329">
        <v>186592.53</v>
      </c>
      <c r="O34" s="329">
        <v>326536.93</v>
      </c>
      <c r="P34" s="329">
        <v>219537.9</v>
      </c>
      <c r="Q34" s="329">
        <v>384191.32</v>
      </c>
      <c r="R34" s="329">
        <v>240611.28</v>
      </c>
      <c r="S34" s="329">
        <v>421069.73</v>
      </c>
      <c r="T34" s="329">
        <v>260627.76</v>
      </c>
      <c r="U34" s="329">
        <v>456098.59</v>
      </c>
    </row>
    <row r="35" spans="1:21" ht="14.4" x14ac:dyDescent="0.3">
      <c r="A35" s="328">
        <v>1</v>
      </c>
      <c r="B35" s="328" t="s">
        <v>49</v>
      </c>
      <c r="C35" s="328" t="s">
        <v>52</v>
      </c>
      <c r="D35" s="328" t="s">
        <v>53</v>
      </c>
      <c r="E35" s="328" t="s">
        <v>129</v>
      </c>
      <c r="F35" s="328">
        <v>2</v>
      </c>
      <c r="G35" s="328" t="s">
        <v>5</v>
      </c>
      <c r="H35" s="329">
        <v>87435.14</v>
      </c>
      <c r="I35" s="329">
        <v>153011.49</v>
      </c>
      <c r="J35" s="329">
        <v>114727.6</v>
      </c>
      <c r="K35" s="329">
        <v>200773.3</v>
      </c>
      <c r="L35" s="329">
        <v>139526.46</v>
      </c>
      <c r="M35" s="329">
        <v>244171.31</v>
      </c>
      <c r="N35" s="329">
        <v>171311.88</v>
      </c>
      <c r="O35" s="329">
        <v>299795.8</v>
      </c>
      <c r="P35" s="329">
        <v>203304.14</v>
      </c>
      <c r="Q35" s="329">
        <v>355782.24</v>
      </c>
      <c r="R35" s="329">
        <v>224069.02</v>
      </c>
      <c r="S35" s="329">
        <v>392120.79</v>
      </c>
      <c r="T35" s="329">
        <v>243336.86</v>
      </c>
      <c r="U35" s="329">
        <v>425839.5</v>
      </c>
    </row>
    <row r="36" spans="1:21" ht="14.4" x14ac:dyDescent="0.3">
      <c r="A36" s="328">
        <v>1</v>
      </c>
      <c r="B36" s="328" t="s">
        <v>49</v>
      </c>
      <c r="C36" s="328" t="s">
        <v>52</v>
      </c>
      <c r="D36" s="328" t="s">
        <v>53</v>
      </c>
      <c r="E36" s="328" t="s">
        <v>129</v>
      </c>
      <c r="F36" s="328">
        <v>3</v>
      </c>
      <c r="G36" s="328" t="s">
        <v>6</v>
      </c>
      <c r="H36" s="329">
        <v>75554.19</v>
      </c>
      <c r="I36" s="329">
        <v>132219.84</v>
      </c>
      <c r="J36" s="329">
        <v>102708.11</v>
      </c>
      <c r="K36" s="329">
        <v>179739.2</v>
      </c>
      <c r="L36" s="329">
        <v>129677.84</v>
      </c>
      <c r="M36" s="329">
        <v>226936.22</v>
      </c>
      <c r="N36" s="329">
        <v>170557.67</v>
      </c>
      <c r="O36" s="329">
        <v>298475.92</v>
      </c>
      <c r="P36" s="329">
        <v>211113.36</v>
      </c>
      <c r="Q36" s="329">
        <v>369448.38</v>
      </c>
      <c r="R36" s="329">
        <v>237687.44</v>
      </c>
      <c r="S36" s="329">
        <v>415953.02</v>
      </c>
      <c r="T36" s="329">
        <v>263891.08</v>
      </c>
      <c r="U36" s="329">
        <v>461809.39</v>
      </c>
    </row>
    <row r="37" spans="1:21" ht="14.4" x14ac:dyDescent="0.3">
      <c r="A37" s="328">
        <v>1</v>
      </c>
      <c r="B37" s="328" t="s">
        <v>49</v>
      </c>
      <c r="C37" s="328" t="s">
        <v>52</v>
      </c>
      <c r="D37" s="328" t="s">
        <v>53</v>
      </c>
      <c r="E37" s="328" t="s">
        <v>129</v>
      </c>
      <c r="F37" s="328">
        <v>4</v>
      </c>
      <c r="G37" s="328" t="s">
        <v>4</v>
      </c>
      <c r="H37" s="329">
        <v>85410.11</v>
      </c>
      <c r="I37" s="329">
        <v>136656.18</v>
      </c>
      <c r="J37" s="329">
        <v>119574.15</v>
      </c>
      <c r="K37" s="329">
        <v>191318.65</v>
      </c>
      <c r="L37" s="329">
        <v>153738.19</v>
      </c>
      <c r="M37" s="329">
        <v>245981.12</v>
      </c>
      <c r="N37" s="329">
        <v>204984.26</v>
      </c>
      <c r="O37" s="329">
        <v>327974.82</v>
      </c>
      <c r="P37" s="329">
        <v>256230.32</v>
      </c>
      <c r="Q37" s="329">
        <v>409968.53</v>
      </c>
      <c r="R37" s="329">
        <v>290394.37</v>
      </c>
      <c r="S37" s="329">
        <v>464631</v>
      </c>
      <c r="T37" s="329">
        <v>324558.40999999997</v>
      </c>
      <c r="U37" s="329">
        <v>519293.47</v>
      </c>
    </row>
    <row r="38" spans="1:21" ht="14.4" x14ac:dyDescent="0.3">
      <c r="A38" s="328">
        <v>1</v>
      </c>
      <c r="B38" s="328" t="s">
        <v>49</v>
      </c>
      <c r="C38" s="328" t="s">
        <v>52</v>
      </c>
      <c r="D38" s="328" t="s">
        <v>53</v>
      </c>
      <c r="E38" s="328" t="s">
        <v>593</v>
      </c>
      <c r="F38" s="328">
        <v>1</v>
      </c>
      <c r="G38" s="328" t="s">
        <v>11</v>
      </c>
      <c r="H38" s="329">
        <v>98162.08</v>
      </c>
      <c r="I38" s="329">
        <v>171783.64</v>
      </c>
      <c r="J38" s="329">
        <v>127226.59</v>
      </c>
      <c r="K38" s="329">
        <v>222646.54</v>
      </c>
      <c r="L38" s="329">
        <v>152335.91</v>
      </c>
      <c r="M38" s="329">
        <v>266587.84000000003</v>
      </c>
      <c r="N38" s="329">
        <v>181856.46</v>
      </c>
      <c r="O38" s="329">
        <v>318248.81</v>
      </c>
      <c r="P38" s="329">
        <v>213933.75</v>
      </c>
      <c r="Q38" s="329">
        <v>374384.06</v>
      </c>
      <c r="R38" s="329">
        <v>234451.43</v>
      </c>
      <c r="S38" s="329">
        <v>410289.99</v>
      </c>
      <c r="T38" s="329">
        <v>253921.24</v>
      </c>
      <c r="U38" s="329">
        <v>444362.18</v>
      </c>
    </row>
    <row r="39" spans="1:21" ht="14.4" x14ac:dyDescent="0.3">
      <c r="A39" s="328">
        <v>1</v>
      </c>
      <c r="B39" s="328" t="s">
        <v>49</v>
      </c>
      <c r="C39" s="328" t="s">
        <v>52</v>
      </c>
      <c r="D39" s="328" t="s">
        <v>53</v>
      </c>
      <c r="E39" s="328" t="s">
        <v>593</v>
      </c>
      <c r="F39" s="328">
        <v>2</v>
      </c>
      <c r="G39" s="328" t="s">
        <v>5</v>
      </c>
      <c r="H39" s="329">
        <v>85456.6</v>
      </c>
      <c r="I39" s="329">
        <v>149549.06</v>
      </c>
      <c r="J39" s="329">
        <v>112070.28</v>
      </c>
      <c r="K39" s="329">
        <v>196122.99</v>
      </c>
      <c r="L39" s="329">
        <v>136234.34</v>
      </c>
      <c r="M39" s="329">
        <v>238410.09</v>
      </c>
      <c r="N39" s="329">
        <v>167157.93</v>
      </c>
      <c r="O39" s="329">
        <v>292526.38</v>
      </c>
      <c r="P39" s="329">
        <v>198318.42</v>
      </c>
      <c r="Q39" s="329">
        <v>347057.23</v>
      </c>
      <c r="R39" s="329">
        <v>218539.35</v>
      </c>
      <c r="S39" s="329">
        <v>382443.86</v>
      </c>
      <c r="T39" s="329">
        <v>237289.04</v>
      </c>
      <c r="U39" s="329">
        <v>415255.82</v>
      </c>
    </row>
    <row r="40" spans="1:21" ht="14.4" x14ac:dyDescent="0.3">
      <c r="A40" s="328">
        <v>1</v>
      </c>
      <c r="B40" s="328" t="s">
        <v>49</v>
      </c>
      <c r="C40" s="328" t="s">
        <v>52</v>
      </c>
      <c r="D40" s="328" t="s">
        <v>53</v>
      </c>
      <c r="E40" s="328" t="s">
        <v>593</v>
      </c>
      <c r="F40" s="328">
        <v>3</v>
      </c>
      <c r="G40" s="328" t="s">
        <v>6</v>
      </c>
      <c r="H40" s="329">
        <v>73981.09</v>
      </c>
      <c r="I40" s="329">
        <v>129466.9</v>
      </c>
      <c r="J40" s="329">
        <v>100622.63</v>
      </c>
      <c r="K40" s="329">
        <v>176089.60000000001</v>
      </c>
      <c r="L40" s="329">
        <v>127087</v>
      </c>
      <c r="M40" s="329">
        <v>222402.25</v>
      </c>
      <c r="N40" s="329">
        <v>167192.59</v>
      </c>
      <c r="O40" s="329">
        <v>292587.03000000003</v>
      </c>
      <c r="P40" s="329">
        <v>206986.39</v>
      </c>
      <c r="Q40" s="329">
        <v>362226.18</v>
      </c>
      <c r="R40" s="329">
        <v>233070.18</v>
      </c>
      <c r="S40" s="329">
        <v>407872.81</v>
      </c>
      <c r="T40" s="329">
        <v>258797.64</v>
      </c>
      <c r="U40" s="329">
        <v>452895.87</v>
      </c>
    </row>
    <row r="41" spans="1:21" ht="14.4" x14ac:dyDescent="0.3">
      <c r="A41" s="328">
        <v>1</v>
      </c>
      <c r="B41" s="328" t="s">
        <v>49</v>
      </c>
      <c r="C41" s="328" t="s">
        <v>52</v>
      </c>
      <c r="D41" s="328" t="s">
        <v>53</v>
      </c>
      <c r="E41" s="328" t="s">
        <v>593</v>
      </c>
      <c r="F41" s="328">
        <v>4</v>
      </c>
      <c r="G41" s="328" t="s">
        <v>4</v>
      </c>
      <c r="H41" s="329">
        <v>83278.880000000005</v>
      </c>
      <c r="I41" s="329">
        <v>133246.21</v>
      </c>
      <c r="J41" s="329">
        <v>116590.43</v>
      </c>
      <c r="K41" s="329">
        <v>186544.7</v>
      </c>
      <c r="L41" s="329">
        <v>149901.99</v>
      </c>
      <c r="M41" s="329">
        <v>239843.18</v>
      </c>
      <c r="N41" s="329">
        <v>199869.32</v>
      </c>
      <c r="O41" s="329">
        <v>319790.90999999997</v>
      </c>
      <c r="P41" s="329">
        <v>249836.64</v>
      </c>
      <c r="Q41" s="329">
        <v>399738.64</v>
      </c>
      <c r="R41" s="329">
        <v>283148.2</v>
      </c>
      <c r="S41" s="329">
        <v>453037.12</v>
      </c>
      <c r="T41" s="329">
        <v>316459.75</v>
      </c>
      <c r="U41" s="329">
        <v>506335.61</v>
      </c>
    </row>
    <row r="42" spans="1:21" ht="14.4" x14ac:dyDescent="0.3">
      <c r="A42" s="328">
        <v>1</v>
      </c>
      <c r="B42" s="328" t="s">
        <v>49</v>
      </c>
      <c r="C42" s="328" t="s">
        <v>52</v>
      </c>
      <c r="D42" s="328" t="s">
        <v>53</v>
      </c>
      <c r="E42" s="328" t="s">
        <v>594</v>
      </c>
      <c r="F42" s="328">
        <v>1</v>
      </c>
      <c r="G42" s="328" t="s">
        <v>11</v>
      </c>
      <c r="H42" s="329">
        <v>101618.82</v>
      </c>
      <c r="I42" s="329">
        <v>177832.93</v>
      </c>
      <c r="J42" s="329">
        <v>131776.07999999999</v>
      </c>
      <c r="K42" s="329">
        <v>230608.13</v>
      </c>
      <c r="L42" s="329">
        <v>157832.82</v>
      </c>
      <c r="M42" s="329">
        <v>276207.43</v>
      </c>
      <c r="N42" s="329">
        <v>188494.14</v>
      </c>
      <c r="O42" s="329">
        <v>329864.74</v>
      </c>
      <c r="P42" s="329">
        <v>221797.45</v>
      </c>
      <c r="Q42" s="329">
        <v>388145.53</v>
      </c>
      <c r="R42" s="329">
        <v>243100.09</v>
      </c>
      <c r="S42" s="329">
        <v>425425.16</v>
      </c>
      <c r="T42" s="329">
        <v>263347.46999999997</v>
      </c>
      <c r="U42" s="329">
        <v>460858.07</v>
      </c>
    </row>
    <row r="43" spans="1:21" ht="14.4" x14ac:dyDescent="0.3">
      <c r="A43" s="328">
        <v>1</v>
      </c>
      <c r="B43" s="328" t="s">
        <v>49</v>
      </c>
      <c r="C43" s="328" t="s">
        <v>52</v>
      </c>
      <c r="D43" s="328" t="s">
        <v>53</v>
      </c>
      <c r="E43" s="328" t="s">
        <v>594</v>
      </c>
      <c r="F43" s="328">
        <v>2</v>
      </c>
      <c r="G43" s="328" t="s">
        <v>5</v>
      </c>
      <c r="H43" s="329">
        <v>88158.51</v>
      </c>
      <c r="I43" s="329">
        <v>154277.39000000001</v>
      </c>
      <c r="J43" s="329">
        <v>115719.39</v>
      </c>
      <c r="K43" s="329">
        <v>202508.93</v>
      </c>
      <c r="L43" s="329">
        <v>140774.72</v>
      </c>
      <c r="M43" s="329">
        <v>246355.76</v>
      </c>
      <c r="N43" s="329">
        <v>172922.42</v>
      </c>
      <c r="O43" s="329">
        <v>302614.24</v>
      </c>
      <c r="P43" s="329">
        <v>205254.47</v>
      </c>
      <c r="Q43" s="329">
        <v>359195.32</v>
      </c>
      <c r="R43" s="329">
        <v>226242.74</v>
      </c>
      <c r="S43" s="329">
        <v>395924.8</v>
      </c>
      <c r="T43" s="329">
        <v>245727.21</v>
      </c>
      <c r="U43" s="329">
        <v>430022.62</v>
      </c>
    </row>
    <row r="44" spans="1:21" ht="14.4" x14ac:dyDescent="0.3">
      <c r="A44" s="328">
        <v>1</v>
      </c>
      <c r="B44" s="328" t="s">
        <v>49</v>
      </c>
      <c r="C44" s="328" t="s">
        <v>52</v>
      </c>
      <c r="D44" s="328" t="s">
        <v>53</v>
      </c>
      <c r="E44" s="328" t="s">
        <v>594</v>
      </c>
      <c r="F44" s="328">
        <v>3</v>
      </c>
      <c r="G44" s="328" t="s">
        <v>6</v>
      </c>
      <c r="H44" s="329">
        <v>76084.12</v>
      </c>
      <c r="I44" s="329">
        <v>133147.21</v>
      </c>
      <c r="J44" s="329">
        <v>103391.58</v>
      </c>
      <c r="K44" s="329">
        <v>180935.26</v>
      </c>
      <c r="L44" s="329">
        <v>130511.34</v>
      </c>
      <c r="M44" s="329">
        <v>228394.84</v>
      </c>
      <c r="N44" s="329">
        <v>171624.31</v>
      </c>
      <c r="O44" s="329">
        <v>300342.53999999998</v>
      </c>
      <c r="P44" s="329">
        <v>212406.97</v>
      </c>
      <c r="Q44" s="329">
        <v>371712.2</v>
      </c>
      <c r="R44" s="329">
        <v>239123.54</v>
      </c>
      <c r="S44" s="329">
        <v>418466.19</v>
      </c>
      <c r="T44" s="329">
        <v>265462.61</v>
      </c>
      <c r="U44" s="329">
        <v>464559.58</v>
      </c>
    </row>
    <row r="45" spans="1:21" ht="14.4" x14ac:dyDescent="0.3">
      <c r="A45" s="328">
        <v>1</v>
      </c>
      <c r="B45" s="328" t="s">
        <v>49</v>
      </c>
      <c r="C45" s="328" t="s">
        <v>52</v>
      </c>
      <c r="D45" s="328" t="s">
        <v>53</v>
      </c>
      <c r="E45" s="328" t="s">
        <v>594</v>
      </c>
      <c r="F45" s="328">
        <v>4</v>
      </c>
      <c r="G45" s="328" t="s">
        <v>4</v>
      </c>
      <c r="H45" s="329">
        <v>86255.01</v>
      </c>
      <c r="I45" s="329">
        <v>138008.01999999999</v>
      </c>
      <c r="J45" s="329">
        <v>120757.02</v>
      </c>
      <c r="K45" s="329">
        <v>193211.23</v>
      </c>
      <c r="L45" s="329">
        <v>155259.01999999999</v>
      </c>
      <c r="M45" s="329">
        <v>248414.44</v>
      </c>
      <c r="N45" s="329">
        <v>207012.03</v>
      </c>
      <c r="O45" s="329">
        <v>331219.25</v>
      </c>
      <c r="P45" s="329">
        <v>258765.04</v>
      </c>
      <c r="Q45" s="329">
        <v>414024.07</v>
      </c>
      <c r="R45" s="329">
        <v>293267.03999999998</v>
      </c>
      <c r="S45" s="329">
        <v>469227.28</v>
      </c>
      <c r="T45" s="329">
        <v>327769.05</v>
      </c>
      <c r="U45" s="329">
        <v>524430.48</v>
      </c>
    </row>
    <row r="46" spans="1:21" ht="14.4" x14ac:dyDescent="0.3">
      <c r="A46" s="328">
        <v>1</v>
      </c>
      <c r="B46" s="328" t="s">
        <v>49</v>
      </c>
      <c r="C46" s="328" t="s">
        <v>52</v>
      </c>
      <c r="D46" s="328" t="s">
        <v>53</v>
      </c>
      <c r="E46" s="328" t="s">
        <v>359</v>
      </c>
      <c r="F46" s="328">
        <v>1</v>
      </c>
      <c r="G46" s="328" t="s">
        <v>11</v>
      </c>
      <c r="H46" s="329">
        <v>103125.59</v>
      </c>
      <c r="I46" s="329">
        <v>180469.79</v>
      </c>
      <c r="J46" s="329">
        <v>133741.74</v>
      </c>
      <c r="K46" s="329">
        <v>234048.04</v>
      </c>
      <c r="L46" s="329">
        <v>160195.54</v>
      </c>
      <c r="M46" s="329">
        <v>280342.19</v>
      </c>
      <c r="N46" s="329">
        <v>191328.62</v>
      </c>
      <c r="O46" s="329">
        <v>334825.08</v>
      </c>
      <c r="P46" s="329">
        <v>225142.06</v>
      </c>
      <c r="Q46" s="329">
        <v>393998.6</v>
      </c>
      <c r="R46" s="329">
        <v>246771.14</v>
      </c>
      <c r="S46" s="329">
        <v>431849.5</v>
      </c>
      <c r="T46" s="329">
        <v>267334.3</v>
      </c>
      <c r="U46" s="329">
        <v>467835.02</v>
      </c>
    </row>
    <row r="47" spans="1:21" ht="14.4" x14ac:dyDescent="0.3">
      <c r="A47" s="328">
        <v>1</v>
      </c>
      <c r="B47" s="328" t="s">
        <v>49</v>
      </c>
      <c r="C47" s="328" t="s">
        <v>52</v>
      </c>
      <c r="D47" s="328" t="s">
        <v>53</v>
      </c>
      <c r="E47" s="328" t="s">
        <v>359</v>
      </c>
      <c r="F47" s="328">
        <v>2</v>
      </c>
      <c r="G47" s="328" t="s">
        <v>5</v>
      </c>
      <c r="H47" s="329">
        <v>89413.68</v>
      </c>
      <c r="I47" s="329">
        <v>156473.94</v>
      </c>
      <c r="J47" s="329">
        <v>117384.92</v>
      </c>
      <c r="K47" s="329">
        <v>205423.61</v>
      </c>
      <c r="L47" s="329">
        <v>142818.59</v>
      </c>
      <c r="M47" s="329">
        <v>249932.54</v>
      </c>
      <c r="N47" s="329">
        <v>175465.85</v>
      </c>
      <c r="O47" s="329">
        <v>307065.23</v>
      </c>
      <c r="P47" s="329">
        <v>208289.87</v>
      </c>
      <c r="Q47" s="329">
        <v>364507.27</v>
      </c>
      <c r="R47" s="329">
        <v>229598.7</v>
      </c>
      <c r="S47" s="329">
        <v>401797.73</v>
      </c>
      <c r="T47" s="329">
        <v>249384.69</v>
      </c>
      <c r="U47" s="329">
        <v>436423.21</v>
      </c>
    </row>
    <row r="48" spans="1:21" ht="14.4" x14ac:dyDescent="0.3">
      <c r="A48" s="328">
        <v>1</v>
      </c>
      <c r="B48" s="328" t="s">
        <v>49</v>
      </c>
      <c r="C48" s="328" t="s">
        <v>52</v>
      </c>
      <c r="D48" s="328" t="s">
        <v>53</v>
      </c>
      <c r="E48" s="328" t="s">
        <v>359</v>
      </c>
      <c r="F48" s="328">
        <v>3</v>
      </c>
      <c r="G48" s="328" t="s">
        <v>6</v>
      </c>
      <c r="H48" s="329">
        <v>77127.31</v>
      </c>
      <c r="I48" s="329">
        <v>134972.78</v>
      </c>
      <c r="J48" s="329">
        <v>104793.60000000001</v>
      </c>
      <c r="K48" s="329">
        <v>183388.79999999999</v>
      </c>
      <c r="L48" s="329">
        <v>132268.69</v>
      </c>
      <c r="M48" s="329">
        <v>231470.21</v>
      </c>
      <c r="N48" s="329">
        <v>173922.76</v>
      </c>
      <c r="O48" s="329">
        <v>304364.83</v>
      </c>
      <c r="P48" s="329">
        <v>215240.34</v>
      </c>
      <c r="Q48" s="329">
        <v>376670.6</v>
      </c>
      <c r="R48" s="329">
        <v>242304.71</v>
      </c>
      <c r="S48" s="329">
        <v>424033.24</v>
      </c>
      <c r="T48" s="329">
        <v>268984.53000000003</v>
      </c>
      <c r="U48" s="329">
        <v>470722.92</v>
      </c>
    </row>
    <row r="49" spans="1:21" ht="14.4" x14ac:dyDescent="0.3">
      <c r="A49" s="328">
        <v>1</v>
      </c>
      <c r="B49" s="328" t="s">
        <v>49</v>
      </c>
      <c r="C49" s="328" t="s">
        <v>52</v>
      </c>
      <c r="D49" s="328" t="s">
        <v>53</v>
      </c>
      <c r="E49" s="328" t="s">
        <v>359</v>
      </c>
      <c r="F49" s="328">
        <v>4</v>
      </c>
      <c r="G49" s="328" t="s">
        <v>4</v>
      </c>
      <c r="H49" s="329">
        <v>87541.34</v>
      </c>
      <c r="I49" s="329">
        <v>140066.15</v>
      </c>
      <c r="J49" s="329">
        <v>122557.88</v>
      </c>
      <c r="K49" s="329">
        <v>196092.6</v>
      </c>
      <c r="L49" s="329">
        <v>157574.41</v>
      </c>
      <c r="M49" s="329">
        <v>252119.06</v>
      </c>
      <c r="N49" s="329">
        <v>210099.22</v>
      </c>
      <c r="O49" s="329">
        <v>336158.75</v>
      </c>
      <c r="P49" s="329">
        <v>262624.02</v>
      </c>
      <c r="Q49" s="329">
        <v>420198.44</v>
      </c>
      <c r="R49" s="329">
        <v>297640.56</v>
      </c>
      <c r="S49" s="329">
        <v>476224.9</v>
      </c>
      <c r="T49" s="329">
        <v>332657.09000000003</v>
      </c>
      <c r="U49" s="329">
        <v>532251.35</v>
      </c>
    </row>
    <row r="50" spans="1:21" ht="14.4" x14ac:dyDescent="0.3">
      <c r="A50" s="328">
        <v>1</v>
      </c>
      <c r="B50" s="328" t="s">
        <v>49</v>
      </c>
      <c r="C50" s="328" t="s">
        <v>52</v>
      </c>
      <c r="D50" s="328" t="s">
        <v>53</v>
      </c>
      <c r="E50" s="328" t="s">
        <v>595</v>
      </c>
      <c r="F50" s="328">
        <v>1</v>
      </c>
      <c r="G50" s="328" t="s">
        <v>11</v>
      </c>
      <c r="H50" s="329">
        <v>95148.52</v>
      </c>
      <c r="I50" s="329">
        <v>166509.91</v>
      </c>
      <c r="J50" s="329">
        <v>123295.27</v>
      </c>
      <c r="K50" s="329">
        <v>215766.72</v>
      </c>
      <c r="L50" s="329">
        <v>147610.47</v>
      </c>
      <c r="M50" s="329">
        <v>258318.32</v>
      </c>
      <c r="N50" s="329">
        <v>176187.49</v>
      </c>
      <c r="O50" s="329">
        <v>308328.11</v>
      </c>
      <c r="P50" s="329">
        <v>207244.52</v>
      </c>
      <c r="Q50" s="329">
        <v>362677.91</v>
      </c>
      <c r="R50" s="329">
        <v>227109.32</v>
      </c>
      <c r="S50" s="329">
        <v>397441.31</v>
      </c>
      <c r="T50" s="329">
        <v>245947.58</v>
      </c>
      <c r="U50" s="329">
        <v>430408.27</v>
      </c>
    </row>
    <row r="51" spans="1:21" ht="14.4" x14ac:dyDescent="0.3">
      <c r="A51" s="328">
        <v>1</v>
      </c>
      <c r="B51" s="328" t="s">
        <v>49</v>
      </c>
      <c r="C51" s="328" t="s">
        <v>52</v>
      </c>
      <c r="D51" s="328" t="s">
        <v>53</v>
      </c>
      <c r="E51" s="328" t="s">
        <v>595</v>
      </c>
      <c r="F51" s="328">
        <v>2</v>
      </c>
      <c r="G51" s="328" t="s">
        <v>5</v>
      </c>
      <c r="H51" s="329">
        <v>82946.25</v>
      </c>
      <c r="I51" s="329">
        <v>145155.94</v>
      </c>
      <c r="J51" s="329">
        <v>108739.21</v>
      </c>
      <c r="K51" s="329">
        <v>190293.61</v>
      </c>
      <c r="L51" s="329">
        <v>132146.57999999999</v>
      </c>
      <c r="M51" s="329">
        <v>231256.52</v>
      </c>
      <c r="N51" s="329">
        <v>162071.07999999999</v>
      </c>
      <c r="O51" s="329">
        <v>283624.40000000002</v>
      </c>
      <c r="P51" s="329">
        <v>192247.62</v>
      </c>
      <c r="Q51" s="329">
        <v>336433.33</v>
      </c>
      <c r="R51" s="329">
        <v>211827.43</v>
      </c>
      <c r="S51" s="329">
        <v>370698</v>
      </c>
      <c r="T51" s="329">
        <v>229974.08</v>
      </c>
      <c r="U51" s="329">
        <v>402454.64</v>
      </c>
    </row>
    <row r="52" spans="1:21" ht="14.4" x14ac:dyDescent="0.3">
      <c r="A52" s="328">
        <v>1</v>
      </c>
      <c r="B52" s="328" t="s">
        <v>49</v>
      </c>
      <c r="C52" s="328" t="s">
        <v>52</v>
      </c>
      <c r="D52" s="328" t="s">
        <v>53</v>
      </c>
      <c r="E52" s="328" t="s">
        <v>595</v>
      </c>
      <c r="F52" s="328">
        <v>3</v>
      </c>
      <c r="G52" s="328" t="s">
        <v>6</v>
      </c>
      <c r="H52" s="329">
        <v>71894.720000000001</v>
      </c>
      <c r="I52" s="329">
        <v>125815.75</v>
      </c>
      <c r="J52" s="329">
        <v>97818.58</v>
      </c>
      <c r="K52" s="329">
        <v>171182.51</v>
      </c>
      <c r="L52" s="329">
        <v>123572.28</v>
      </c>
      <c r="M52" s="329">
        <v>216251.49</v>
      </c>
      <c r="N52" s="329">
        <v>162595.67000000001</v>
      </c>
      <c r="O52" s="329">
        <v>284542.43</v>
      </c>
      <c r="P52" s="329">
        <v>201319.63</v>
      </c>
      <c r="Q52" s="329">
        <v>352309.35</v>
      </c>
      <c r="R52" s="329">
        <v>226707.83</v>
      </c>
      <c r="S52" s="329">
        <v>396738.7</v>
      </c>
      <c r="T52" s="329">
        <v>251753.81</v>
      </c>
      <c r="U52" s="329">
        <v>440569.17</v>
      </c>
    </row>
    <row r="53" spans="1:21" ht="14.4" x14ac:dyDescent="0.3">
      <c r="A53" s="328">
        <v>1</v>
      </c>
      <c r="B53" s="328" t="s">
        <v>49</v>
      </c>
      <c r="C53" s="328" t="s">
        <v>52</v>
      </c>
      <c r="D53" s="328" t="s">
        <v>53</v>
      </c>
      <c r="E53" s="328" t="s">
        <v>595</v>
      </c>
      <c r="F53" s="328">
        <v>4</v>
      </c>
      <c r="G53" s="328" t="s">
        <v>4</v>
      </c>
      <c r="H53" s="329">
        <v>80706.22</v>
      </c>
      <c r="I53" s="329">
        <v>129129.96</v>
      </c>
      <c r="J53" s="329">
        <v>112988.71</v>
      </c>
      <c r="K53" s="329">
        <v>180781.94</v>
      </c>
      <c r="L53" s="329">
        <v>145271.20000000001</v>
      </c>
      <c r="M53" s="329">
        <v>232433.93</v>
      </c>
      <c r="N53" s="329">
        <v>193694.94</v>
      </c>
      <c r="O53" s="329">
        <v>309911.90000000002</v>
      </c>
      <c r="P53" s="329">
        <v>242118.67</v>
      </c>
      <c r="Q53" s="329">
        <v>387389.88</v>
      </c>
      <c r="R53" s="329">
        <v>274401.15999999997</v>
      </c>
      <c r="S53" s="329">
        <v>439041.86</v>
      </c>
      <c r="T53" s="329">
        <v>306683.65000000002</v>
      </c>
      <c r="U53" s="329">
        <v>490693.85</v>
      </c>
    </row>
    <row r="54" spans="1:21" ht="14.4" x14ac:dyDescent="0.3">
      <c r="A54" s="328">
        <v>1</v>
      </c>
      <c r="B54" s="328" t="s">
        <v>49</v>
      </c>
      <c r="C54" s="328" t="s">
        <v>54</v>
      </c>
      <c r="D54" s="328" t="s">
        <v>55</v>
      </c>
      <c r="E54" s="328" t="s">
        <v>56</v>
      </c>
      <c r="F54" s="328">
        <v>1</v>
      </c>
      <c r="G54" s="328" t="s">
        <v>11</v>
      </c>
      <c r="H54" s="329">
        <v>127101.06</v>
      </c>
      <c r="I54" s="329">
        <v>222426.86</v>
      </c>
      <c r="J54" s="329">
        <v>164768.73000000001</v>
      </c>
      <c r="K54" s="329">
        <v>288345.28999999998</v>
      </c>
      <c r="L54" s="329">
        <v>197312.16</v>
      </c>
      <c r="M54" s="329">
        <v>345296.28</v>
      </c>
      <c r="N54" s="329">
        <v>235586.33</v>
      </c>
      <c r="O54" s="329">
        <v>412276.08</v>
      </c>
      <c r="P54" s="329">
        <v>277168.59000000003</v>
      </c>
      <c r="Q54" s="329">
        <v>485045.03</v>
      </c>
      <c r="R54" s="329">
        <v>303766.34000000003</v>
      </c>
      <c r="S54" s="329">
        <v>531591.09</v>
      </c>
      <c r="T54" s="329">
        <v>329022.09000000003</v>
      </c>
      <c r="U54" s="329">
        <v>575788.66</v>
      </c>
    </row>
    <row r="55" spans="1:21" ht="14.4" x14ac:dyDescent="0.3">
      <c r="A55" s="328">
        <v>1</v>
      </c>
      <c r="B55" s="328" t="s">
        <v>49</v>
      </c>
      <c r="C55" s="328" t="s">
        <v>54</v>
      </c>
      <c r="D55" s="328" t="s">
        <v>55</v>
      </c>
      <c r="E55" s="328" t="s">
        <v>56</v>
      </c>
      <c r="F55" s="328">
        <v>2</v>
      </c>
      <c r="G55" s="328" t="s">
        <v>5</v>
      </c>
      <c r="H55" s="329">
        <v>110495.86</v>
      </c>
      <c r="I55" s="329">
        <v>193367.75</v>
      </c>
      <c r="J55" s="329">
        <v>144960.48000000001</v>
      </c>
      <c r="K55" s="329">
        <v>253680.85</v>
      </c>
      <c r="L55" s="329">
        <v>176268.52</v>
      </c>
      <c r="M55" s="329">
        <v>308469.90999999997</v>
      </c>
      <c r="N55" s="329">
        <v>216376.37</v>
      </c>
      <c r="O55" s="329">
        <v>378658.65</v>
      </c>
      <c r="P55" s="329">
        <v>256760.43</v>
      </c>
      <c r="Q55" s="329">
        <v>449330.76</v>
      </c>
      <c r="R55" s="329">
        <v>282970.36</v>
      </c>
      <c r="S55" s="329">
        <v>495198.12</v>
      </c>
      <c r="T55" s="329">
        <v>307284.95</v>
      </c>
      <c r="U55" s="329">
        <v>537748.66</v>
      </c>
    </row>
    <row r="56" spans="1:21" ht="14.4" x14ac:dyDescent="0.3">
      <c r="A56" s="328">
        <v>1</v>
      </c>
      <c r="B56" s="328" t="s">
        <v>49</v>
      </c>
      <c r="C56" s="328" t="s">
        <v>54</v>
      </c>
      <c r="D56" s="328" t="s">
        <v>55</v>
      </c>
      <c r="E56" s="328" t="s">
        <v>56</v>
      </c>
      <c r="F56" s="328">
        <v>3</v>
      </c>
      <c r="G56" s="328" t="s">
        <v>6</v>
      </c>
      <c r="H56" s="329">
        <v>95539.67</v>
      </c>
      <c r="I56" s="329">
        <v>167194.42000000001</v>
      </c>
      <c r="J56" s="329">
        <v>129898.92</v>
      </c>
      <c r="K56" s="329">
        <v>227323.12</v>
      </c>
      <c r="L56" s="329">
        <v>164026.63</v>
      </c>
      <c r="M56" s="329">
        <v>287046.59999999998</v>
      </c>
      <c r="N56" s="329">
        <v>215752.76</v>
      </c>
      <c r="O56" s="329">
        <v>377567.33</v>
      </c>
      <c r="P56" s="329">
        <v>267071.40999999997</v>
      </c>
      <c r="Q56" s="329">
        <v>467374.97</v>
      </c>
      <c r="R56" s="329">
        <v>300701.73</v>
      </c>
      <c r="S56" s="329">
        <v>526228.02</v>
      </c>
      <c r="T56" s="329">
        <v>333866.34000000003</v>
      </c>
      <c r="U56" s="329">
        <v>584266.1</v>
      </c>
    </row>
    <row r="57" spans="1:21" ht="14.4" x14ac:dyDescent="0.3">
      <c r="A57" s="328">
        <v>1</v>
      </c>
      <c r="B57" s="328" t="s">
        <v>49</v>
      </c>
      <c r="C57" s="328" t="s">
        <v>54</v>
      </c>
      <c r="D57" s="328" t="s">
        <v>55</v>
      </c>
      <c r="E57" s="328" t="s">
        <v>56</v>
      </c>
      <c r="F57" s="328">
        <v>4</v>
      </c>
      <c r="G57" s="328" t="s">
        <v>4</v>
      </c>
      <c r="H57" s="329">
        <v>107851.97</v>
      </c>
      <c r="I57" s="329">
        <v>172563.16</v>
      </c>
      <c r="J57" s="329">
        <v>150992.76</v>
      </c>
      <c r="K57" s="329">
        <v>241588.43</v>
      </c>
      <c r="L57" s="329">
        <v>194133.55</v>
      </c>
      <c r="M57" s="329">
        <v>310613.69</v>
      </c>
      <c r="N57" s="329">
        <v>258844.74</v>
      </c>
      <c r="O57" s="329">
        <v>414151.59</v>
      </c>
      <c r="P57" s="329">
        <v>323555.92</v>
      </c>
      <c r="Q57" s="329">
        <v>517689.49</v>
      </c>
      <c r="R57" s="329">
        <v>366696.71</v>
      </c>
      <c r="S57" s="329">
        <v>586714.75</v>
      </c>
      <c r="T57" s="329">
        <v>409837.5</v>
      </c>
      <c r="U57" s="329">
        <v>655740.02</v>
      </c>
    </row>
    <row r="58" spans="1:21" ht="14.4" x14ac:dyDescent="0.3">
      <c r="A58" s="328">
        <v>1</v>
      </c>
      <c r="B58" s="328" t="s">
        <v>49</v>
      </c>
      <c r="C58" s="328" t="s">
        <v>54</v>
      </c>
      <c r="D58" s="328" t="s">
        <v>55</v>
      </c>
      <c r="E58" s="328" t="s">
        <v>627</v>
      </c>
      <c r="F58" s="328">
        <v>1</v>
      </c>
      <c r="G58" s="328" t="s">
        <v>11</v>
      </c>
      <c r="H58" s="329">
        <v>119079.67999999999</v>
      </c>
      <c r="I58" s="329">
        <v>208389.44</v>
      </c>
      <c r="J58" s="329">
        <v>154294.48000000001</v>
      </c>
      <c r="K58" s="329">
        <v>270015.33</v>
      </c>
      <c r="L58" s="329">
        <v>184715.01</v>
      </c>
      <c r="M58" s="329">
        <v>323251.27</v>
      </c>
      <c r="N58" s="329">
        <v>220463.12</v>
      </c>
      <c r="O58" s="329">
        <v>385810.46</v>
      </c>
      <c r="P58" s="329">
        <v>259315.75</v>
      </c>
      <c r="Q58" s="329">
        <v>453802.57</v>
      </c>
      <c r="R58" s="329">
        <v>284166.68</v>
      </c>
      <c r="S58" s="329">
        <v>497291.69</v>
      </c>
      <c r="T58" s="329">
        <v>307728.09000000003</v>
      </c>
      <c r="U58" s="329">
        <v>538524.15</v>
      </c>
    </row>
    <row r="59" spans="1:21" ht="14.4" x14ac:dyDescent="0.3">
      <c r="A59" s="328">
        <v>1</v>
      </c>
      <c r="B59" s="328" t="s">
        <v>49</v>
      </c>
      <c r="C59" s="328" t="s">
        <v>54</v>
      </c>
      <c r="D59" s="328" t="s">
        <v>55</v>
      </c>
      <c r="E59" s="328" t="s">
        <v>627</v>
      </c>
      <c r="F59" s="328">
        <v>2</v>
      </c>
      <c r="G59" s="328" t="s">
        <v>5</v>
      </c>
      <c r="H59" s="329">
        <v>103858.3</v>
      </c>
      <c r="I59" s="329">
        <v>181752.03</v>
      </c>
      <c r="J59" s="329">
        <v>136136.91</v>
      </c>
      <c r="K59" s="329">
        <v>238239.6</v>
      </c>
      <c r="L59" s="329">
        <v>165425.01</v>
      </c>
      <c r="M59" s="329">
        <v>289493.77</v>
      </c>
      <c r="N59" s="329">
        <v>202853.99</v>
      </c>
      <c r="O59" s="329">
        <v>354994.48</v>
      </c>
      <c r="P59" s="329">
        <v>240608.27</v>
      </c>
      <c r="Q59" s="329">
        <v>421064.48</v>
      </c>
      <c r="R59" s="329">
        <v>265103.7</v>
      </c>
      <c r="S59" s="329">
        <v>463931.47</v>
      </c>
      <c r="T59" s="329">
        <v>287802.38</v>
      </c>
      <c r="U59" s="329">
        <v>503654.16</v>
      </c>
    </row>
    <row r="60" spans="1:21" ht="14.4" x14ac:dyDescent="0.3">
      <c r="A60" s="328">
        <v>1</v>
      </c>
      <c r="B60" s="328" t="s">
        <v>49</v>
      </c>
      <c r="C60" s="328" t="s">
        <v>54</v>
      </c>
      <c r="D60" s="328" t="s">
        <v>55</v>
      </c>
      <c r="E60" s="328" t="s">
        <v>627</v>
      </c>
      <c r="F60" s="328">
        <v>3</v>
      </c>
      <c r="G60" s="328" t="s">
        <v>6</v>
      </c>
      <c r="H60" s="329">
        <v>90058.78</v>
      </c>
      <c r="I60" s="329">
        <v>157602.87</v>
      </c>
      <c r="J60" s="329">
        <v>122547.07</v>
      </c>
      <c r="K60" s="329">
        <v>214457.38</v>
      </c>
      <c r="L60" s="329">
        <v>154823.1</v>
      </c>
      <c r="M60" s="329">
        <v>270940.43</v>
      </c>
      <c r="N60" s="329">
        <v>203727.18</v>
      </c>
      <c r="O60" s="329">
        <v>356522.56</v>
      </c>
      <c r="P60" s="329">
        <v>252257.73</v>
      </c>
      <c r="Q60" s="329">
        <v>441451.02</v>
      </c>
      <c r="R60" s="329">
        <v>284077.82</v>
      </c>
      <c r="S60" s="329">
        <v>497136.18</v>
      </c>
      <c r="T60" s="329">
        <v>315471.02</v>
      </c>
      <c r="U60" s="329">
        <v>552074.28</v>
      </c>
    </row>
    <row r="61" spans="1:21" ht="14.4" x14ac:dyDescent="0.3">
      <c r="A61" s="328">
        <v>1</v>
      </c>
      <c r="B61" s="328" t="s">
        <v>49</v>
      </c>
      <c r="C61" s="328" t="s">
        <v>54</v>
      </c>
      <c r="D61" s="328" t="s">
        <v>55</v>
      </c>
      <c r="E61" s="328" t="s">
        <v>627</v>
      </c>
      <c r="F61" s="328">
        <v>4</v>
      </c>
      <c r="G61" s="328" t="s">
        <v>4</v>
      </c>
      <c r="H61" s="329">
        <v>100997.88</v>
      </c>
      <c r="I61" s="329">
        <v>161596.60999999999</v>
      </c>
      <c r="J61" s="329">
        <v>141397.04</v>
      </c>
      <c r="K61" s="329">
        <v>226235.26</v>
      </c>
      <c r="L61" s="329">
        <v>181796.19</v>
      </c>
      <c r="M61" s="329">
        <v>290873.90999999997</v>
      </c>
      <c r="N61" s="329">
        <v>242394.92</v>
      </c>
      <c r="O61" s="329">
        <v>387831.88</v>
      </c>
      <c r="P61" s="329">
        <v>302993.65000000002</v>
      </c>
      <c r="Q61" s="329">
        <v>484789.84</v>
      </c>
      <c r="R61" s="329">
        <v>343392.8</v>
      </c>
      <c r="S61" s="329">
        <v>549428.49</v>
      </c>
      <c r="T61" s="329">
        <v>383791.95</v>
      </c>
      <c r="U61" s="329">
        <v>614067.14</v>
      </c>
    </row>
    <row r="62" spans="1:21" ht="14.4" x14ac:dyDescent="0.3">
      <c r="A62" s="328">
        <v>1</v>
      </c>
      <c r="B62" s="328" t="s">
        <v>49</v>
      </c>
      <c r="C62" s="328" t="s">
        <v>54</v>
      </c>
      <c r="D62" s="328" t="s">
        <v>55</v>
      </c>
      <c r="E62" s="328" t="s">
        <v>628</v>
      </c>
      <c r="F62" s="328">
        <v>1</v>
      </c>
      <c r="G62" s="328" t="s">
        <v>11</v>
      </c>
      <c r="H62" s="329">
        <v>118592.19</v>
      </c>
      <c r="I62" s="329">
        <v>207536.34</v>
      </c>
      <c r="J62" s="329">
        <v>153648.51999999999</v>
      </c>
      <c r="K62" s="329">
        <v>268884.90999999997</v>
      </c>
      <c r="L62" s="329">
        <v>183931.47</v>
      </c>
      <c r="M62" s="329">
        <v>321880.07</v>
      </c>
      <c r="N62" s="329">
        <v>219512.32000000001</v>
      </c>
      <c r="O62" s="329">
        <v>384146.56</v>
      </c>
      <c r="P62" s="329">
        <v>258185.98</v>
      </c>
      <c r="Q62" s="329">
        <v>451825.47</v>
      </c>
      <c r="R62" s="329">
        <v>282922.28000000003</v>
      </c>
      <c r="S62" s="329">
        <v>495113.98</v>
      </c>
      <c r="T62" s="329">
        <v>306368.24</v>
      </c>
      <c r="U62" s="329">
        <v>536144.43000000005</v>
      </c>
    </row>
    <row r="63" spans="1:21" ht="14.4" x14ac:dyDescent="0.3">
      <c r="A63" s="328">
        <v>1</v>
      </c>
      <c r="B63" s="328" t="s">
        <v>49</v>
      </c>
      <c r="C63" s="328" t="s">
        <v>54</v>
      </c>
      <c r="D63" s="328" t="s">
        <v>55</v>
      </c>
      <c r="E63" s="328" t="s">
        <v>628</v>
      </c>
      <c r="F63" s="328">
        <v>2</v>
      </c>
      <c r="G63" s="328" t="s">
        <v>5</v>
      </c>
      <c r="H63" s="329">
        <v>103496.62</v>
      </c>
      <c r="I63" s="329">
        <v>181119.09</v>
      </c>
      <c r="J63" s="329">
        <v>135641.01999999999</v>
      </c>
      <c r="K63" s="329">
        <v>237371.79</v>
      </c>
      <c r="L63" s="329">
        <v>164800.88</v>
      </c>
      <c r="M63" s="329">
        <v>288401.55</v>
      </c>
      <c r="N63" s="329">
        <v>202048.72</v>
      </c>
      <c r="O63" s="329">
        <v>353585.26</v>
      </c>
      <c r="P63" s="329">
        <v>239633.11</v>
      </c>
      <c r="Q63" s="329">
        <v>419357.95</v>
      </c>
      <c r="R63" s="329">
        <v>264016.84000000003</v>
      </c>
      <c r="S63" s="329">
        <v>462029.47</v>
      </c>
      <c r="T63" s="329">
        <v>286607.21000000002</v>
      </c>
      <c r="U63" s="329">
        <v>501562.61</v>
      </c>
    </row>
    <row r="64" spans="1:21" ht="14.4" x14ac:dyDescent="0.3">
      <c r="A64" s="328">
        <v>1</v>
      </c>
      <c r="B64" s="328" t="s">
        <v>49</v>
      </c>
      <c r="C64" s="328" t="s">
        <v>54</v>
      </c>
      <c r="D64" s="328" t="s">
        <v>55</v>
      </c>
      <c r="E64" s="328" t="s">
        <v>628</v>
      </c>
      <c r="F64" s="328">
        <v>3</v>
      </c>
      <c r="G64" s="328" t="s">
        <v>6</v>
      </c>
      <c r="H64" s="329">
        <v>89793.82</v>
      </c>
      <c r="I64" s="329">
        <v>157139.19</v>
      </c>
      <c r="J64" s="329">
        <v>122205.34</v>
      </c>
      <c r="K64" s="329">
        <v>213859.35</v>
      </c>
      <c r="L64" s="329">
        <v>154406.35999999999</v>
      </c>
      <c r="M64" s="329">
        <v>270211.13</v>
      </c>
      <c r="N64" s="329">
        <v>203193.86</v>
      </c>
      <c r="O64" s="329">
        <v>355589.26</v>
      </c>
      <c r="P64" s="329">
        <v>251610.93</v>
      </c>
      <c r="Q64" s="329">
        <v>440319.13</v>
      </c>
      <c r="R64" s="329">
        <v>283359.77</v>
      </c>
      <c r="S64" s="329">
        <v>495879.6</v>
      </c>
      <c r="T64" s="329">
        <v>314685.26</v>
      </c>
      <c r="U64" s="329">
        <v>550699.19999999995</v>
      </c>
    </row>
    <row r="65" spans="1:21" ht="14.4" x14ac:dyDescent="0.3">
      <c r="A65" s="328">
        <v>1</v>
      </c>
      <c r="B65" s="328" t="s">
        <v>49</v>
      </c>
      <c r="C65" s="328" t="s">
        <v>54</v>
      </c>
      <c r="D65" s="328" t="s">
        <v>55</v>
      </c>
      <c r="E65" s="328" t="s">
        <v>628</v>
      </c>
      <c r="F65" s="328">
        <v>4</v>
      </c>
      <c r="G65" s="328" t="s">
        <v>4</v>
      </c>
      <c r="H65" s="329">
        <v>100575.43</v>
      </c>
      <c r="I65" s="329">
        <v>160920.70000000001</v>
      </c>
      <c r="J65" s="329">
        <v>140805.60999999999</v>
      </c>
      <c r="K65" s="329">
        <v>225288.97</v>
      </c>
      <c r="L65" s="329">
        <v>181035.78</v>
      </c>
      <c r="M65" s="329">
        <v>289657.25</v>
      </c>
      <c r="N65" s="329">
        <v>241381.04</v>
      </c>
      <c r="O65" s="329">
        <v>386209.67</v>
      </c>
      <c r="P65" s="329">
        <v>301726.3</v>
      </c>
      <c r="Q65" s="329">
        <v>482762.09</v>
      </c>
      <c r="R65" s="329">
        <v>341956.47</v>
      </c>
      <c r="S65" s="329">
        <v>547130.36</v>
      </c>
      <c r="T65" s="329">
        <v>382186.65</v>
      </c>
      <c r="U65" s="329">
        <v>611498.64</v>
      </c>
    </row>
    <row r="66" spans="1:21" ht="14.4" x14ac:dyDescent="0.3">
      <c r="A66" s="328">
        <v>1</v>
      </c>
      <c r="B66" s="328" t="s">
        <v>49</v>
      </c>
      <c r="C66" s="328" t="s">
        <v>54</v>
      </c>
      <c r="D66" s="328" t="s">
        <v>55</v>
      </c>
      <c r="E66" s="328" t="s">
        <v>629</v>
      </c>
      <c r="F66" s="328">
        <v>1</v>
      </c>
      <c r="G66" s="328" t="s">
        <v>11</v>
      </c>
      <c r="H66" s="329">
        <v>116996.79</v>
      </c>
      <c r="I66" s="329">
        <v>204744.39</v>
      </c>
      <c r="J66" s="329">
        <v>151627.26999999999</v>
      </c>
      <c r="K66" s="329">
        <v>265347.71999999997</v>
      </c>
      <c r="L66" s="329">
        <v>181544.59</v>
      </c>
      <c r="M66" s="329">
        <v>317703.03000000003</v>
      </c>
      <c r="N66" s="329">
        <v>216713.65</v>
      </c>
      <c r="O66" s="329">
        <v>379248.89</v>
      </c>
      <c r="P66" s="329">
        <v>254930.76</v>
      </c>
      <c r="Q66" s="329">
        <v>446128.82</v>
      </c>
      <c r="R66" s="329">
        <v>279375.53999999998</v>
      </c>
      <c r="S66" s="329">
        <v>488907.19</v>
      </c>
      <c r="T66" s="329">
        <v>302566.83</v>
      </c>
      <c r="U66" s="329">
        <v>529491.94999999995</v>
      </c>
    </row>
    <row r="67" spans="1:21" ht="14.4" x14ac:dyDescent="0.3">
      <c r="A67" s="328">
        <v>1</v>
      </c>
      <c r="B67" s="328" t="s">
        <v>49</v>
      </c>
      <c r="C67" s="328" t="s">
        <v>54</v>
      </c>
      <c r="D67" s="328" t="s">
        <v>55</v>
      </c>
      <c r="E67" s="328" t="s">
        <v>629</v>
      </c>
      <c r="F67" s="328">
        <v>2</v>
      </c>
      <c r="G67" s="328" t="s">
        <v>5</v>
      </c>
      <c r="H67" s="329">
        <v>101901.18</v>
      </c>
      <c r="I67" s="329">
        <v>178327.07</v>
      </c>
      <c r="J67" s="329">
        <v>133619.76999999999</v>
      </c>
      <c r="K67" s="329">
        <v>233834.59</v>
      </c>
      <c r="L67" s="329">
        <v>162414.01</v>
      </c>
      <c r="M67" s="329">
        <v>284224.51</v>
      </c>
      <c r="N67" s="329">
        <v>199250.05</v>
      </c>
      <c r="O67" s="329">
        <v>348687.58</v>
      </c>
      <c r="P67" s="329">
        <v>236377.88</v>
      </c>
      <c r="Q67" s="329">
        <v>413661.3</v>
      </c>
      <c r="R67" s="329">
        <v>260470.1</v>
      </c>
      <c r="S67" s="329">
        <v>455822.68</v>
      </c>
      <c r="T67" s="329">
        <v>282805.8</v>
      </c>
      <c r="U67" s="329">
        <v>494910.14</v>
      </c>
    </row>
    <row r="68" spans="1:21" ht="14.4" x14ac:dyDescent="0.3">
      <c r="A68" s="328">
        <v>1</v>
      </c>
      <c r="B68" s="328" t="s">
        <v>49</v>
      </c>
      <c r="C68" s="328" t="s">
        <v>54</v>
      </c>
      <c r="D68" s="328" t="s">
        <v>55</v>
      </c>
      <c r="E68" s="328" t="s">
        <v>629</v>
      </c>
      <c r="F68" s="328">
        <v>3</v>
      </c>
      <c r="G68" s="328" t="s">
        <v>6</v>
      </c>
      <c r="H68" s="329">
        <v>88254.05</v>
      </c>
      <c r="I68" s="329">
        <v>154444.57999999999</v>
      </c>
      <c r="J68" s="329">
        <v>120049.65</v>
      </c>
      <c r="K68" s="329">
        <v>210086.9</v>
      </c>
      <c r="L68" s="329">
        <v>151634.76</v>
      </c>
      <c r="M68" s="329">
        <v>265360.83</v>
      </c>
      <c r="N68" s="329">
        <v>199498.4</v>
      </c>
      <c r="O68" s="329">
        <v>349122.2</v>
      </c>
      <c r="P68" s="329">
        <v>246991.6</v>
      </c>
      <c r="Q68" s="329">
        <v>432235.3</v>
      </c>
      <c r="R68" s="329">
        <v>278124.53000000003</v>
      </c>
      <c r="S68" s="329">
        <v>486717.93</v>
      </c>
      <c r="T68" s="329">
        <v>308834.09999999998</v>
      </c>
      <c r="U68" s="329">
        <v>540459.68000000005</v>
      </c>
    </row>
    <row r="69" spans="1:21" ht="14.4" x14ac:dyDescent="0.3">
      <c r="A69" s="328">
        <v>1</v>
      </c>
      <c r="B69" s="328" t="s">
        <v>49</v>
      </c>
      <c r="C69" s="328" t="s">
        <v>54</v>
      </c>
      <c r="D69" s="328" t="s">
        <v>55</v>
      </c>
      <c r="E69" s="328" t="s">
        <v>629</v>
      </c>
      <c r="F69" s="328">
        <v>4</v>
      </c>
      <c r="G69" s="328" t="s">
        <v>4</v>
      </c>
      <c r="H69" s="329">
        <v>99251.15</v>
      </c>
      <c r="I69" s="329">
        <v>158801.84</v>
      </c>
      <c r="J69" s="329">
        <v>138951.60999999999</v>
      </c>
      <c r="K69" s="329">
        <v>222322.58</v>
      </c>
      <c r="L69" s="329">
        <v>178652.07</v>
      </c>
      <c r="M69" s="329">
        <v>285843.31</v>
      </c>
      <c r="N69" s="329">
        <v>238202.76</v>
      </c>
      <c r="O69" s="329">
        <v>381124.42</v>
      </c>
      <c r="P69" s="329">
        <v>297753.45</v>
      </c>
      <c r="Q69" s="329">
        <v>476405.52</v>
      </c>
      <c r="R69" s="329">
        <v>337453.91</v>
      </c>
      <c r="S69" s="329">
        <v>539926.26</v>
      </c>
      <c r="T69" s="329">
        <v>377154.37</v>
      </c>
      <c r="U69" s="329">
        <v>603446.99</v>
      </c>
    </row>
    <row r="70" spans="1:21" ht="14.4" x14ac:dyDescent="0.3">
      <c r="A70" s="328">
        <v>1</v>
      </c>
      <c r="B70" s="328" t="s">
        <v>49</v>
      </c>
      <c r="C70" s="328" t="s">
        <v>54</v>
      </c>
      <c r="D70" s="328" t="s">
        <v>55</v>
      </c>
      <c r="E70" s="328" t="s">
        <v>630</v>
      </c>
      <c r="F70" s="328">
        <v>1</v>
      </c>
      <c r="G70" s="328" t="s">
        <v>11</v>
      </c>
      <c r="H70" s="329">
        <v>108931.09</v>
      </c>
      <c r="I70" s="329">
        <v>190629.41</v>
      </c>
      <c r="J70" s="329">
        <v>141125.20000000001</v>
      </c>
      <c r="K70" s="329">
        <v>246969.11</v>
      </c>
      <c r="L70" s="329">
        <v>168935.35</v>
      </c>
      <c r="M70" s="329">
        <v>295636.86</v>
      </c>
      <c r="N70" s="329">
        <v>201608.33</v>
      </c>
      <c r="O70" s="329">
        <v>352814.57</v>
      </c>
      <c r="P70" s="329">
        <v>237122.6</v>
      </c>
      <c r="Q70" s="329">
        <v>414964.54</v>
      </c>
      <c r="R70" s="329">
        <v>259838.02</v>
      </c>
      <c r="S70" s="329">
        <v>454716.53</v>
      </c>
      <c r="T70" s="329">
        <v>281365.52</v>
      </c>
      <c r="U70" s="329">
        <v>492389.67</v>
      </c>
    </row>
    <row r="71" spans="1:21" ht="14.4" x14ac:dyDescent="0.3">
      <c r="A71" s="328">
        <v>1</v>
      </c>
      <c r="B71" s="328" t="s">
        <v>49</v>
      </c>
      <c r="C71" s="328" t="s">
        <v>54</v>
      </c>
      <c r="D71" s="328" t="s">
        <v>55</v>
      </c>
      <c r="E71" s="328" t="s">
        <v>630</v>
      </c>
      <c r="F71" s="328">
        <v>2</v>
      </c>
      <c r="G71" s="328" t="s">
        <v>5</v>
      </c>
      <c r="H71" s="329">
        <v>95093.49</v>
      </c>
      <c r="I71" s="329">
        <v>166413.60999999999</v>
      </c>
      <c r="J71" s="329">
        <v>124618.33</v>
      </c>
      <c r="K71" s="329">
        <v>218082.08</v>
      </c>
      <c r="L71" s="329">
        <v>151398.99</v>
      </c>
      <c r="M71" s="329">
        <v>264948.21999999997</v>
      </c>
      <c r="N71" s="329">
        <v>185600.03</v>
      </c>
      <c r="O71" s="329">
        <v>324800.05</v>
      </c>
      <c r="P71" s="329">
        <v>220115.8</v>
      </c>
      <c r="Q71" s="329">
        <v>385202.65</v>
      </c>
      <c r="R71" s="329">
        <v>242508.03</v>
      </c>
      <c r="S71" s="329">
        <v>424389.06</v>
      </c>
      <c r="T71" s="329">
        <v>263251.24</v>
      </c>
      <c r="U71" s="329">
        <v>460689.67</v>
      </c>
    </row>
    <row r="72" spans="1:21" ht="14.4" x14ac:dyDescent="0.3">
      <c r="A72" s="328">
        <v>1</v>
      </c>
      <c r="B72" s="328" t="s">
        <v>49</v>
      </c>
      <c r="C72" s="328" t="s">
        <v>54</v>
      </c>
      <c r="D72" s="328" t="s">
        <v>55</v>
      </c>
      <c r="E72" s="328" t="s">
        <v>630</v>
      </c>
      <c r="F72" s="328">
        <v>3</v>
      </c>
      <c r="G72" s="328" t="s">
        <v>6</v>
      </c>
      <c r="H72" s="329">
        <v>82524.86</v>
      </c>
      <c r="I72" s="329">
        <v>144418.5</v>
      </c>
      <c r="J72" s="329">
        <v>112320.96000000001</v>
      </c>
      <c r="K72" s="329">
        <v>196561.68</v>
      </c>
      <c r="L72" s="329">
        <v>141924.1</v>
      </c>
      <c r="M72" s="329">
        <v>248367.18</v>
      </c>
      <c r="N72" s="329">
        <v>186774.3</v>
      </c>
      <c r="O72" s="329">
        <v>326855.02</v>
      </c>
      <c r="P72" s="329">
        <v>231284.92</v>
      </c>
      <c r="Q72" s="329">
        <v>404748.61</v>
      </c>
      <c r="R72" s="329">
        <v>260473.57</v>
      </c>
      <c r="S72" s="329">
        <v>455828.74</v>
      </c>
      <c r="T72" s="329">
        <v>289274.14</v>
      </c>
      <c r="U72" s="329">
        <v>506229.74</v>
      </c>
    </row>
    <row r="73" spans="1:21" ht="14.4" x14ac:dyDescent="0.3">
      <c r="A73" s="328">
        <v>1</v>
      </c>
      <c r="B73" s="328" t="s">
        <v>49</v>
      </c>
      <c r="C73" s="328" t="s">
        <v>54</v>
      </c>
      <c r="D73" s="328" t="s">
        <v>55</v>
      </c>
      <c r="E73" s="328" t="s">
        <v>630</v>
      </c>
      <c r="F73" s="328">
        <v>4</v>
      </c>
      <c r="G73" s="328" t="s">
        <v>4</v>
      </c>
      <c r="H73" s="329">
        <v>92378.07</v>
      </c>
      <c r="I73" s="329">
        <v>147804.92000000001</v>
      </c>
      <c r="J73" s="329">
        <v>129329.3</v>
      </c>
      <c r="K73" s="329">
        <v>206926.89</v>
      </c>
      <c r="L73" s="329">
        <v>166280.53</v>
      </c>
      <c r="M73" s="329">
        <v>266048.84999999998</v>
      </c>
      <c r="N73" s="329">
        <v>221707.38</v>
      </c>
      <c r="O73" s="329">
        <v>354731.81</v>
      </c>
      <c r="P73" s="329">
        <v>277134.21999999997</v>
      </c>
      <c r="Q73" s="329">
        <v>443414.76</v>
      </c>
      <c r="R73" s="329">
        <v>314085.45</v>
      </c>
      <c r="S73" s="329">
        <v>502536.73</v>
      </c>
      <c r="T73" s="329">
        <v>351036.68</v>
      </c>
      <c r="U73" s="329">
        <v>561658.68999999994</v>
      </c>
    </row>
    <row r="74" spans="1:21" ht="14.4" x14ac:dyDescent="0.3">
      <c r="A74" s="328">
        <v>1</v>
      </c>
      <c r="B74" s="328" t="s">
        <v>49</v>
      </c>
      <c r="C74" s="328" t="s">
        <v>54</v>
      </c>
      <c r="D74" s="328" t="s">
        <v>55</v>
      </c>
      <c r="E74" s="328" t="s">
        <v>171</v>
      </c>
      <c r="F74" s="328">
        <v>1</v>
      </c>
      <c r="G74" s="328" t="s">
        <v>11</v>
      </c>
      <c r="H74" s="329">
        <v>115933.19</v>
      </c>
      <c r="I74" s="329">
        <v>202883.08</v>
      </c>
      <c r="J74" s="329">
        <v>150279.76999999999</v>
      </c>
      <c r="K74" s="329">
        <v>262989.59000000003</v>
      </c>
      <c r="L74" s="329">
        <v>179953.33</v>
      </c>
      <c r="M74" s="329">
        <v>314918.34000000003</v>
      </c>
      <c r="N74" s="329">
        <v>214847.87</v>
      </c>
      <c r="O74" s="329">
        <v>375983.77</v>
      </c>
      <c r="P74" s="329">
        <v>252760.6</v>
      </c>
      <c r="Q74" s="329">
        <v>442331.05</v>
      </c>
      <c r="R74" s="329">
        <v>277011.03999999998</v>
      </c>
      <c r="S74" s="329">
        <v>484769.32</v>
      </c>
      <c r="T74" s="329">
        <v>300032.56</v>
      </c>
      <c r="U74" s="329">
        <v>525056.97</v>
      </c>
    </row>
    <row r="75" spans="1:21" ht="14.4" x14ac:dyDescent="0.3">
      <c r="A75" s="328">
        <v>1</v>
      </c>
      <c r="B75" s="328" t="s">
        <v>49</v>
      </c>
      <c r="C75" s="328" t="s">
        <v>54</v>
      </c>
      <c r="D75" s="328" t="s">
        <v>55</v>
      </c>
      <c r="E75" s="328" t="s">
        <v>171</v>
      </c>
      <c r="F75" s="328">
        <v>2</v>
      </c>
      <c r="G75" s="328" t="s">
        <v>5</v>
      </c>
      <c r="H75" s="329">
        <v>100837.56</v>
      </c>
      <c r="I75" s="329">
        <v>176465.73</v>
      </c>
      <c r="J75" s="329">
        <v>132272.26999999999</v>
      </c>
      <c r="K75" s="329">
        <v>231476.46</v>
      </c>
      <c r="L75" s="329">
        <v>160822.75</v>
      </c>
      <c r="M75" s="329">
        <v>281439.82</v>
      </c>
      <c r="N75" s="329">
        <v>197384.27</v>
      </c>
      <c r="O75" s="329">
        <v>345422.46</v>
      </c>
      <c r="P75" s="329">
        <v>234207.73</v>
      </c>
      <c r="Q75" s="329">
        <v>409863.53</v>
      </c>
      <c r="R75" s="329">
        <v>258105.61</v>
      </c>
      <c r="S75" s="329">
        <v>451684.81</v>
      </c>
      <c r="T75" s="329">
        <v>280271.52</v>
      </c>
      <c r="U75" s="329">
        <v>490475.16</v>
      </c>
    </row>
    <row r="76" spans="1:21" ht="14.4" x14ac:dyDescent="0.3">
      <c r="A76" s="328">
        <v>1</v>
      </c>
      <c r="B76" s="328" t="s">
        <v>49</v>
      </c>
      <c r="C76" s="328" t="s">
        <v>54</v>
      </c>
      <c r="D76" s="328" t="s">
        <v>55</v>
      </c>
      <c r="E76" s="328" t="s">
        <v>171</v>
      </c>
      <c r="F76" s="328">
        <v>3</v>
      </c>
      <c r="G76" s="328" t="s">
        <v>6</v>
      </c>
      <c r="H76" s="329">
        <v>87227.53</v>
      </c>
      <c r="I76" s="329">
        <v>152648.17000000001</v>
      </c>
      <c r="J76" s="329">
        <v>118612.53</v>
      </c>
      <c r="K76" s="329">
        <v>207571.93</v>
      </c>
      <c r="L76" s="329">
        <v>149787.03</v>
      </c>
      <c r="M76" s="329">
        <v>262127.3</v>
      </c>
      <c r="N76" s="329">
        <v>197034.76</v>
      </c>
      <c r="O76" s="329">
        <v>344810.82</v>
      </c>
      <c r="P76" s="329">
        <v>243912.05</v>
      </c>
      <c r="Q76" s="329">
        <v>426846.08</v>
      </c>
      <c r="R76" s="329">
        <v>274634.37</v>
      </c>
      <c r="S76" s="329">
        <v>480610.15</v>
      </c>
      <c r="T76" s="329">
        <v>304933.34000000003</v>
      </c>
      <c r="U76" s="329">
        <v>533633.34</v>
      </c>
    </row>
    <row r="77" spans="1:21" ht="14.4" x14ac:dyDescent="0.3">
      <c r="A77" s="328">
        <v>1</v>
      </c>
      <c r="B77" s="328" t="s">
        <v>49</v>
      </c>
      <c r="C77" s="328" t="s">
        <v>54</v>
      </c>
      <c r="D77" s="328" t="s">
        <v>55</v>
      </c>
      <c r="E77" s="328" t="s">
        <v>171</v>
      </c>
      <c r="F77" s="328">
        <v>4</v>
      </c>
      <c r="G77" s="328" t="s">
        <v>4</v>
      </c>
      <c r="H77" s="329">
        <v>98368.29</v>
      </c>
      <c r="I77" s="329">
        <v>157389.26999999999</v>
      </c>
      <c r="J77" s="329">
        <v>137715.60999999999</v>
      </c>
      <c r="K77" s="329">
        <v>220344.98</v>
      </c>
      <c r="L77" s="329">
        <v>177062.93</v>
      </c>
      <c r="M77" s="329">
        <v>283300.69</v>
      </c>
      <c r="N77" s="329">
        <v>236083.9</v>
      </c>
      <c r="O77" s="329">
        <v>377734.25</v>
      </c>
      <c r="P77" s="329">
        <v>295104.88</v>
      </c>
      <c r="Q77" s="329">
        <v>472167.81</v>
      </c>
      <c r="R77" s="329">
        <v>334452.19</v>
      </c>
      <c r="S77" s="329">
        <v>535123.52</v>
      </c>
      <c r="T77" s="329">
        <v>373799.51</v>
      </c>
      <c r="U77" s="329">
        <v>598079.23</v>
      </c>
    </row>
    <row r="78" spans="1:21" ht="14.4" x14ac:dyDescent="0.3">
      <c r="A78" s="328">
        <v>1</v>
      </c>
      <c r="B78" s="328" t="s">
        <v>49</v>
      </c>
      <c r="C78" s="328" t="s">
        <v>54</v>
      </c>
      <c r="D78" s="328" t="s">
        <v>55</v>
      </c>
      <c r="E78" s="328" t="s">
        <v>57</v>
      </c>
      <c r="F78" s="328">
        <v>1</v>
      </c>
      <c r="G78" s="328" t="s">
        <v>11</v>
      </c>
      <c r="H78" s="329">
        <v>115578.63</v>
      </c>
      <c r="I78" s="329">
        <v>202262.61</v>
      </c>
      <c r="J78" s="329">
        <v>149717.20000000001</v>
      </c>
      <c r="K78" s="329">
        <v>262005.09</v>
      </c>
      <c r="L78" s="329">
        <v>179206.02</v>
      </c>
      <c r="M78" s="329">
        <v>313610.53999999998</v>
      </c>
      <c r="N78" s="329">
        <v>213843.35</v>
      </c>
      <c r="O78" s="329">
        <v>374225.86</v>
      </c>
      <c r="P78" s="329">
        <v>251496.75</v>
      </c>
      <c r="Q78" s="329">
        <v>440119.31</v>
      </c>
      <c r="R78" s="329">
        <v>275580.15999999997</v>
      </c>
      <c r="S78" s="329">
        <v>482265.29</v>
      </c>
      <c r="T78" s="329">
        <v>298394.57</v>
      </c>
      <c r="U78" s="329">
        <v>522190.5</v>
      </c>
    </row>
    <row r="79" spans="1:21" ht="14.4" x14ac:dyDescent="0.3">
      <c r="A79" s="328">
        <v>1</v>
      </c>
      <c r="B79" s="328" t="s">
        <v>49</v>
      </c>
      <c r="C79" s="328" t="s">
        <v>54</v>
      </c>
      <c r="D79" s="328" t="s">
        <v>55</v>
      </c>
      <c r="E79" s="328" t="s">
        <v>57</v>
      </c>
      <c r="F79" s="328">
        <v>2</v>
      </c>
      <c r="G79" s="328" t="s">
        <v>5</v>
      </c>
      <c r="H79" s="329">
        <v>100986.27</v>
      </c>
      <c r="I79" s="329">
        <v>176725.97</v>
      </c>
      <c r="J79" s="329">
        <v>132309.95000000001</v>
      </c>
      <c r="K79" s="329">
        <v>231542.39999999999</v>
      </c>
      <c r="L79" s="329">
        <v>160713.13</v>
      </c>
      <c r="M79" s="329">
        <v>281247.96999999997</v>
      </c>
      <c r="N79" s="329">
        <v>196961.87</v>
      </c>
      <c r="O79" s="329">
        <v>344683.27</v>
      </c>
      <c r="P79" s="329">
        <v>233562.31</v>
      </c>
      <c r="Q79" s="329">
        <v>408734.04</v>
      </c>
      <c r="R79" s="329">
        <v>257304.91</v>
      </c>
      <c r="S79" s="329">
        <v>450283.59</v>
      </c>
      <c r="T79" s="329">
        <v>279292.24</v>
      </c>
      <c r="U79" s="329">
        <v>488761.42</v>
      </c>
    </row>
    <row r="80" spans="1:21" ht="14.4" x14ac:dyDescent="0.3">
      <c r="A80" s="328">
        <v>1</v>
      </c>
      <c r="B80" s="328" t="s">
        <v>49</v>
      </c>
      <c r="C80" s="328" t="s">
        <v>54</v>
      </c>
      <c r="D80" s="328" t="s">
        <v>55</v>
      </c>
      <c r="E80" s="328" t="s">
        <v>57</v>
      </c>
      <c r="F80" s="328">
        <v>3</v>
      </c>
      <c r="G80" s="328" t="s">
        <v>6</v>
      </c>
      <c r="H80" s="329">
        <v>87707.45</v>
      </c>
      <c r="I80" s="329">
        <v>153488.04</v>
      </c>
      <c r="J80" s="329">
        <v>119401.29</v>
      </c>
      <c r="K80" s="329">
        <v>208952.26</v>
      </c>
      <c r="L80" s="329">
        <v>150891.64000000001</v>
      </c>
      <c r="M80" s="329">
        <v>264060.37</v>
      </c>
      <c r="N80" s="329">
        <v>198596.95</v>
      </c>
      <c r="O80" s="329">
        <v>347544.67</v>
      </c>
      <c r="P80" s="329">
        <v>245944.17</v>
      </c>
      <c r="Q80" s="329">
        <v>430402.3</v>
      </c>
      <c r="R80" s="329">
        <v>276997.42</v>
      </c>
      <c r="S80" s="329">
        <v>484745.49</v>
      </c>
      <c r="T80" s="329">
        <v>307641.43</v>
      </c>
      <c r="U80" s="329">
        <v>538372.5</v>
      </c>
    </row>
    <row r="81" spans="1:21" ht="14.4" x14ac:dyDescent="0.3">
      <c r="A81" s="328">
        <v>1</v>
      </c>
      <c r="B81" s="328" t="s">
        <v>49</v>
      </c>
      <c r="C81" s="328" t="s">
        <v>54</v>
      </c>
      <c r="D81" s="328" t="s">
        <v>55</v>
      </c>
      <c r="E81" s="328" t="s">
        <v>57</v>
      </c>
      <c r="F81" s="328">
        <v>4</v>
      </c>
      <c r="G81" s="328" t="s">
        <v>4</v>
      </c>
      <c r="H81" s="329">
        <v>98002.77</v>
      </c>
      <c r="I81" s="329">
        <v>156804.44</v>
      </c>
      <c r="J81" s="329">
        <v>137203.88</v>
      </c>
      <c r="K81" s="329">
        <v>219526.22</v>
      </c>
      <c r="L81" s="329">
        <v>176404.99</v>
      </c>
      <c r="M81" s="329">
        <v>282247.99</v>
      </c>
      <c r="N81" s="329">
        <v>235206.66</v>
      </c>
      <c r="O81" s="329">
        <v>376330.65</v>
      </c>
      <c r="P81" s="329">
        <v>294008.32000000001</v>
      </c>
      <c r="Q81" s="329">
        <v>470413.32</v>
      </c>
      <c r="R81" s="329">
        <v>333209.43</v>
      </c>
      <c r="S81" s="329">
        <v>533135.09</v>
      </c>
      <c r="T81" s="329">
        <v>372410.54</v>
      </c>
      <c r="U81" s="329">
        <v>595856.87</v>
      </c>
    </row>
    <row r="82" spans="1:21" ht="14.4" x14ac:dyDescent="0.3">
      <c r="A82" s="328">
        <v>1</v>
      </c>
      <c r="B82" s="328" t="s">
        <v>49</v>
      </c>
      <c r="C82" s="328" t="s">
        <v>58</v>
      </c>
      <c r="D82" s="328" t="s">
        <v>59</v>
      </c>
      <c r="E82" s="328" t="s">
        <v>596</v>
      </c>
      <c r="F82" s="328">
        <v>1</v>
      </c>
      <c r="G82" s="328" t="s">
        <v>11</v>
      </c>
      <c r="H82" s="329">
        <v>100377.91</v>
      </c>
      <c r="I82" s="329">
        <v>175661.34</v>
      </c>
      <c r="J82" s="329">
        <v>129977.19</v>
      </c>
      <c r="K82" s="329">
        <v>227460.09</v>
      </c>
      <c r="L82" s="329">
        <v>155542.57999999999</v>
      </c>
      <c r="M82" s="329">
        <v>272199.51</v>
      </c>
      <c r="N82" s="329">
        <v>185552.22</v>
      </c>
      <c r="O82" s="329">
        <v>324716.39</v>
      </c>
      <c r="P82" s="329">
        <v>218184.68</v>
      </c>
      <c r="Q82" s="329">
        <v>381823.19</v>
      </c>
      <c r="R82" s="329">
        <v>239056.11</v>
      </c>
      <c r="S82" s="329">
        <v>418348.2</v>
      </c>
      <c r="T82" s="329">
        <v>258804.39</v>
      </c>
      <c r="U82" s="329">
        <v>452907.67</v>
      </c>
    </row>
    <row r="83" spans="1:21" ht="14.4" x14ac:dyDescent="0.3">
      <c r="A83" s="328">
        <v>1</v>
      </c>
      <c r="B83" s="328" t="s">
        <v>49</v>
      </c>
      <c r="C83" s="328" t="s">
        <v>58</v>
      </c>
      <c r="D83" s="328" t="s">
        <v>59</v>
      </c>
      <c r="E83" s="328" t="s">
        <v>596</v>
      </c>
      <c r="F83" s="328">
        <v>2</v>
      </c>
      <c r="G83" s="328" t="s">
        <v>5</v>
      </c>
      <c r="H83" s="329">
        <v>87924.12</v>
      </c>
      <c r="I83" s="329">
        <v>153867.21</v>
      </c>
      <c r="J83" s="329">
        <v>115121.01</v>
      </c>
      <c r="K83" s="329">
        <v>201461.76000000001</v>
      </c>
      <c r="L83" s="329">
        <v>139759.85</v>
      </c>
      <c r="M83" s="329">
        <v>244579.74</v>
      </c>
      <c r="N83" s="329">
        <v>171144.75</v>
      </c>
      <c r="O83" s="329">
        <v>299503.32</v>
      </c>
      <c r="P83" s="329">
        <v>202878.56</v>
      </c>
      <c r="Q83" s="329">
        <v>355037.49</v>
      </c>
      <c r="R83" s="329">
        <v>223459.13</v>
      </c>
      <c r="S83" s="329">
        <v>391053.47</v>
      </c>
      <c r="T83" s="329">
        <v>242501.53</v>
      </c>
      <c r="U83" s="329">
        <v>424377.68</v>
      </c>
    </row>
    <row r="84" spans="1:21" ht="14.4" x14ac:dyDescent="0.3">
      <c r="A84" s="328">
        <v>1</v>
      </c>
      <c r="B84" s="328" t="s">
        <v>49</v>
      </c>
      <c r="C84" s="328" t="s">
        <v>58</v>
      </c>
      <c r="D84" s="328" t="s">
        <v>59</v>
      </c>
      <c r="E84" s="328" t="s">
        <v>596</v>
      </c>
      <c r="F84" s="328">
        <v>3</v>
      </c>
      <c r="G84" s="328" t="s">
        <v>6</v>
      </c>
      <c r="H84" s="329">
        <v>76530.720000000001</v>
      </c>
      <c r="I84" s="329">
        <v>133928.75</v>
      </c>
      <c r="J84" s="329">
        <v>104250.55</v>
      </c>
      <c r="K84" s="329">
        <v>182438.46</v>
      </c>
      <c r="L84" s="329">
        <v>131796.71</v>
      </c>
      <c r="M84" s="329">
        <v>230644.24</v>
      </c>
      <c r="N84" s="329">
        <v>173516.89</v>
      </c>
      <c r="O84" s="329">
        <v>303654.56</v>
      </c>
      <c r="P84" s="329">
        <v>214931.46</v>
      </c>
      <c r="Q84" s="329">
        <v>376130.05</v>
      </c>
      <c r="R84" s="329">
        <v>242104.58</v>
      </c>
      <c r="S84" s="329">
        <v>423683.01</v>
      </c>
      <c r="T84" s="329">
        <v>268928.43</v>
      </c>
      <c r="U84" s="329">
        <v>470624.75</v>
      </c>
    </row>
    <row r="85" spans="1:21" ht="14.4" x14ac:dyDescent="0.3">
      <c r="A85" s="328">
        <v>1</v>
      </c>
      <c r="B85" s="328" t="s">
        <v>49</v>
      </c>
      <c r="C85" s="328" t="s">
        <v>58</v>
      </c>
      <c r="D85" s="328" t="s">
        <v>59</v>
      </c>
      <c r="E85" s="328" t="s">
        <v>596</v>
      </c>
      <c r="F85" s="328">
        <v>4</v>
      </c>
      <c r="G85" s="328" t="s">
        <v>4</v>
      </c>
      <c r="H85" s="329">
        <v>85082.55</v>
      </c>
      <c r="I85" s="329">
        <v>136132.09</v>
      </c>
      <c r="J85" s="329">
        <v>119115.57</v>
      </c>
      <c r="K85" s="329">
        <v>190584.92</v>
      </c>
      <c r="L85" s="329">
        <v>153148.6</v>
      </c>
      <c r="M85" s="329">
        <v>245037.76</v>
      </c>
      <c r="N85" s="329">
        <v>204198.13</v>
      </c>
      <c r="O85" s="329">
        <v>326717.01</v>
      </c>
      <c r="P85" s="329">
        <v>255247.66</v>
      </c>
      <c r="Q85" s="329">
        <v>408396.26</v>
      </c>
      <c r="R85" s="329">
        <v>289280.68</v>
      </c>
      <c r="S85" s="329">
        <v>462849.1</v>
      </c>
      <c r="T85" s="329">
        <v>323313.7</v>
      </c>
      <c r="U85" s="329">
        <v>517301.93</v>
      </c>
    </row>
    <row r="86" spans="1:21" ht="14.4" x14ac:dyDescent="0.3">
      <c r="A86" s="328">
        <v>1</v>
      </c>
      <c r="B86" s="328" t="s">
        <v>49</v>
      </c>
      <c r="C86" s="328" t="s">
        <v>58</v>
      </c>
      <c r="D86" s="328" t="s">
        <v>59</v>
      </c>
      <c r="E86" s="328" t="s">
        <v>597</v>
      </c>
      <c r="F86" s="328">
        <v>1</v>
      </c>
      <c r="G86" s="328" t="s">
        <v>11</v>
      </c>
      <c r="H86" s="329">
        <v>98693.88</v>
      </c>
      <c r="I86" s="329">
        <v>172714.29</v>
      </c>
      <c r="J86" s="329">
        <v>127900.34</v>
      </c>
      <c r="K86" s="329">
        <v>223825.6</v>
      </c>
      <c r="L86" s="329">
        <v>153131.53</v>
      </c>
      <c r="M86" s="329">
        <v>267980.18</v>
      </c>
      <c r="N86" s="329">
        <v>182789.35</v>
      </c>
      <c r="O86" s="329">
        <v>319881.37</v>
      </c>
      <c r="P86" s="329">
        <v>215018.83</v>
      </c>
      <c r="Q86" s="329">
        <v>376282.95</v>
      </c>
      <c r="R86" s="329">
        <v>235633.67</v>
      </c>
      <c r="S86" s="329">
        <v>412358.93</v>
      </c>
      <c r="T86" s="329">
        <v>255188.38</v>
      </c>
      <c r="U86" s="329">
        <v>446579.67</v>
      </c>
    </row>
    <row r="87" spans="1:21" ht="14.4" x14ac:dyDescent="0.3">
      <c r="A87" s="328">
        <v>1</v>
      </c>
      <c r="B87" s="328" t="s">
        <v>49</v>
      </c>
      <c r="C87" s="328" t="s">
        <v>58</v>
      </c>
      <c r="D87" s="328" t="s">
        <v>59</v>
      </c>
      <c r="E87" s="328" t="s">
        <v>597</v>
      </c>
      <c r="F87" s="328">
        <v>2</v>
      </c>
      <c r="G87" s="328" t="s">
        <v>5</v>
      </c>
      <c r="H87" s="329">
        <v>85988.42</v>
      </c>
      <c r="I87" s="329">
        <v>150479.73000000001</v>
      </c>
      <c r="J87" s="329">
        <v>112744.03</v>
      </c>
      <c r="K87" s="329">
        <v>197302.05</v>
      </c>
      <c r="L87" s="329">
        <v>137029.96</v>
      </c>
      <c r="M87" s="329">
        <v>239802.43</v>
      </c>
      <c r="N87" s="329">
        <v>168090.82</v>
      </c>
      <c r="O87" s="329">
        <v>294158.94</v>
      </c>
      <c r="P87" s="329">
        <v>199403.5</v>
      </c>
      <c r="Q87" s="329">
        <v>348956.12</v>
      </c>
      <c r="R87" s="329">
        <v>219721.60000000001</v>
      </c>
      <c r="S87" s="329">
        <v>384512.8</v>
      </c>
      <c r="T87" s="329">
        <v>238556.18</v>
      </c>
      <c r="U87" s="329">
        <v>417473.31</v>
      </c>
    </row>
    <row r="88" spans="1:21" ht="14.4" x14ac:dyDescent="0.3">
      <c r="A88" s="328">
        <v>1</v>
      </c>
      <c r="B88" s="328" t="s">
        <v>49</v>
      </c>
      <c r="C88" s="328" t="s">
        <v>58</v>
      </c>
      <c r="D88" s="328" t="s">
        <v>59</v>
      </c>
      <c r="E88" s="328" t="s">
        <v>597</v>
      </c>
      <c r="F88" s="328">
        <v>3</v>
      </c>
      <c r="G88" s="328" t="s">
        <v>6</v>
      </c>
      <c r="H88" s="329">
        <v>74494.34</v>
      </c>
      <c r="I88" s="329">
        <v>130365.1</v>
      </c>
      <c r="J88" s="329">
        <v>101341.19</v>
      </c>
      <c r="K88" s="329">
        <v>177347.08</v>
      </c>
      <c r="L88" s="329">
        <v>128010.86</v>
      </c>
      <c r="M88" s="329">
        <v>224019.01</v>
      </c>
      <c r="N88" s="329">
        <v>168424.41</v>
      </c>
      <c r="O88" s="329">
        <v>294742.71000000002</v>
      </c>
      <c r="P88" s="329">
        <v>208526.16</v>
      </c>
      <c r="Q88" s="329">
        <v>364920.79</v>
      </c>
      <c r="R88" s="329">
        <v>234815.26</v>
      </c>
      <c r="S88" s="329">
        <v>410926.7</v>
      </c>
      <c r="T88" s="329">
        <v>260748.03</v>
      </c>
      <c r="U88" s="329">
        <v>456309.05</v>
      </c>
    </row>
    <row r="89" spans="1:21" ht="14.4" x14ac:dyDescent="0.3">
      <c r="A89" s="328">
        <v>1</v>
      </c>
      <c r="B89" s="328" t="s">
        <v>49</v>
      </c>
      <c r="C89" s="328" t="s">
        <v>58</v>
      </c>
      <c r="D89" s="328" t="s">
        <v>59</v>
      </c>
      <c r="E89" s="328" t="s">
        <v>597</v>
      </c>
      <c r="F89" s="328">
        <v>4</v>
      </c>
      <c r="G89" s="328" t="s">
        <v>4</v>
      </c>
      <c r="H89" s="329">
        <v>83720.31</v>
      </c>
      <c r="I89" s="329">
        <v>133952.5</v>
      </c>
      <c r="J89" s="329">
        <v>117208.43</v>
      </c>
      <c r="K89" s="329">
        <v>187533.5</v>
      </c>
      <c r="L89" s="329">
        <v>150696.56</v>
      </c>
      <c r="M89" s="329">
        <v>241114.49</v>
      </c>
      <c r="N89" s="329">
        <v>200928.74</v>
      </c>
      <c r="O89" s="329">
        <v>321485.99</v>
      </c>
      <c r="P89" s="329">
        <v>251160.93</v>
      </c>
      <c r="Q89" s="329">
        <v>401857.49</v>
      </c>
      <c r="R89" s="329">
        <v>284649.05</v>
      </c>
      <c r="S89" s="329">
        <v>455438.49</v>
      </c>
      <c r="T89" s="329">
        <v>318137.18</v>
      </c>
      <c r="U89" s="329">
        <v>509019.49</v>
      </c>
    </row>
    <row r="90" spans="1:21" ht="14.4" x14ac:dyDescent="0.3">
      <c r="A90" s="328">
        <v>1</v>
      </c>
      <c r="B90" s="328" t="s">
        <v>49</v>
      </c>
      <c r="C90" s="328" t="s">
        <v>58</v>
      </c>
      <c r="D90" s="328" t="s">
        <v>59</v>
      </c>
      <c r="E90" s="328" t="s">
        <v>631</v>
      </c>
      <c r="F90" s="328">
        <v>1</v>
      </c>
      <c r="G90" s="328" t="s">
        <v>11</v>
      </c>
      <c r="H90" s="329">
        <v>96256.44</v>
      </c>
      <c r="I90" s="329">
        <v>168448.76</v>
      </c>
      <c r="J90" s="329">
        <v>124670.57</v>
      </c>
      <c r="K90" s="329">
        <v>218173.5</v>
      </c>
      <c r="L90" s="329">
        <v>149213.79999999999</v>
      </c>
      <c r="M90" s="329">
        <v>261124.15</v>
      </c>
      <c r="N90" s="329">
        <v>178035.37</v>
      </c>
      <c r="O90" s="329">
        <v>311561.90000000002</v>
      </c>
      <c r="P90" s="329">
        <v>209369.98</v>
      </c>
      <c r="Q90" s="329">
        <v>366397.47</v>
      </c>
      <c r="R90" s="329">
        <v>229411.66</v>
      </c>
      <c r="S90" s="329">
        <v>401470.41</v>
      </c>
      <c r="T90" s="329">
        <v>248389.15</v>
      </c>
      <c r="U90" s="329">
        <v>434681.01</v>
      </c>
    </row>
    <row r="91" spans="1:21" ht="14.4" x14ac:dyDescent="0.3">
      <c r="A91" s="328">
        <v>1</v>
      </c>
      <c r="B91" s="328" t="s">
        <v>49</v>
      </c>
      <c r="C91" s="328" t="s">
        <v>58</v>
      </c>
      <c r="D91" s="328" t="s">
        <v>59</v>
      </c>
      <c r="E91" s="328" t="s">
        <v>631</v>
      </c>
      <c r="F91" s="328">
        <v>2</v>
      </c>
      <c r="G91" s="328" t="s">
        <v>5</v>
      </c>
      <c r="H91" s="329">
        <v>84180.01</v>
      </c>
      <c r="I91" s="329">
        <v>147315.01999999999</v>
      </c>
      <c r="J91" s="329">
        <v>110264.57</v>
      </c>
      <c r="K91" s="329">
        <v>192963</v>
      </c>
      <c r="L91" s="329">
        <v>133909.34</v>
      </c>
      <c r="M91" s="329">
        <v>234341.34</v>
      </c>
      <c r="N91" s="329">
        <v>164064.49</v>
      </c>
      <c r="O91" s="329">
        <v>287112.86</v>
      </c>
      <c r="P91" s="329">
        <v>194527.69</v>
      </c>
      <c r="Q91" s="329">
        <v>340423.45</v>
      </c>
      <c r="R91" s="329">
        <v>214287.31</v>
      </c>
      <c r="S91" s="329">
        <v>375002.8</v>
      </c>
      <c r="T91" s="329">
        <v>232580.32</v>
      </c>
      <c r="U91" s="329">
        <v>407015.56</v>
      </c>
    </row>
    <row r="92" spans="1:21" ht="14.4" x14ac:dyDescent="0.3">
      <c r="A92" s="328">
        <v>1</v>
      </c>
      <c r="B92" s="328" t="s">
        <v>49</v>
      </c>
      <c r="C92" s="328" t="s">
        <v>58</v>
      </c>
      <c r="D92" s="328" t="s">
        <v>59</v>
      </c>
      <c r="E92" s="328" t="s">
        <v>631</v>
      </c>
      <c r="F92" s="328">
        <v>3</v>
      </c>
      <c r="G92" s="328" t="s">
        <v>6</v>
      </c>
      <c r="H92" s="329">
        <v>73169.53</v>
      </c>
      <c r="I92" s="329">
        <v>128046.68</v>
      </c>
      <c r="J92" s="329">
        <v>99632.54</v>
      </c>
      <c r="K92" s="329">
        <v>174356.94</v>
      </c>
      <c r="L92" s="329">
        <v>125927.14</v>
      </c>
      <c r="M92" s="329">
        <v>220372.49</v>
      </c>
      <c r="N92" s="329">
        <v>165757.82999999999</v>
      </c>
      <c r="O92" s="329">
        <v>290076.2</v>
      </c>
      <c r="P92" s="329">
        <v>205292.16</v>
      </c>
      <c r="Q92" s="329">
        <v>359261.29</v>
      </c>
      <c r="R92" s="329">
        <v>231225.03</v>
      </c>
      <c r="S92" s="329">
        <v>404643.8</v>
      </c>
      <c r="T92" s="329">
        <v>256819.20000000001</v>
      </c>
      <c r="U92" s="329">
        <v>449433.61</v>
      </c>
    </row>
    <row r="93" spans="1:21" ht="14.4" x14ac:dyDescent="0.3">
      <c r="A93" s="328">
        <v>1</v>
      </c>
      <c r="B93" s="328" t="s">
        <v>49</v>
      </c>
      <c r="C93" s="328" t="s">
        <v>58</v>
      </c>
      <c r="D93" s="328" t="s">
        <v>59</v>
      </c>
      <c r="E93" s="328" t="s">
        <v>631</v>
      </c>
      <c r="F93" s="328">
        <v>4</v>
      </c>
      <c r="G93" s="328" t="s">
        <v>4</v>
      </c>
      <c r="H93" s="329">
        <v>81608.06</v>
      </c>
      <c r="I93" s="329">
        <v>130572.9</v>
      </c>
      <c r="J93" s="329">
        <v>114251.28</v>
      </c>
      <c r="K93" s="329">
        <v>182802.05</v>
      </c>
      <c r="L93" s="329">
        <v>146894.51</v>
      </c>
      <c r="M93" s="329">
        <v>235031.21</v>
      </c>
      <c r="N93" s="329">
        <v>195859.34</v>
      </c>
      <c r="O93" s="329">
        <v>313374.95</v>
      </c>
      <c r="P93" s="329">
        <v>244824.18</v>
      </c>
      <c r="Q93" s="329">
        <v>391718.69</v>
      </c>
      <c r="R93" s="329">
        <v>277467.40000000002</v>
      </c>
      <c r="S93" s="329">
        <v>443947.85</v>
      </c>
      <c r="T93" s="329">
        <v>310110.62</v>
      </c>
      <c r="U93" s="329">
        <v>496177</v>
      </c>
    </row>
    <row r="94" spans="1:21" ht="14.4" x14ac:dyDescent="0.3">
      <c r="A94" s="328">
        <v>1</v>
      </c>
      <c r="B94" s="328" t="s">
        <v>49</v>
      </c>
      <c r="C94" s="328" t="s">
        <v>58</v>
      </c>
      <c r="D94" s="328" t="s">
        <v>59</v>
      </c>
      <c r="E94" s="328" t="s">
        <v>598</v>
      </c>
      <c r="F94" s="328">
        <v>1</v>
      </c>
      <c r="G94" s="328" t="s">
        <v>11</v>
      </c>
      <c r="H94" s="329">
        <v>103834.64</v>
      </c>
      <c r="I94" s="329">
        <v>181710.62</v>
      </c>
      <c r="J94" s="329">
        <v>134526.67000000001</v>
      </c>
      <c r="K94" s="329">
        <v>235421.67</v>
      </c>
      <c r="L94" s="329">
        <v>161039.48000000001</v>
      </c>
      <c r="M94" s="329">
        <v>281819.09000000003</v>
      </c>
      <c r="N94" s="329">
        <v>192189.89</v>
      </c>
      <c r="O94" s="329">
        <v>336332.3</v>
      </c>
      <c r="P94" s="329">
        <v>226048.36</v>
      </c>
      <c r="Q94" s="329">
        <v>395584.63</v>
      </c>
      <c r="R94" s="329">
        <v>247704.76</v>
      </c>
      <c r="S94" s="329">
        <v>433483.34</v>
      </c>
      <c r="T94" s="329">
        <v>268230.59000000003</v>
      </c>
      <c r="U94" s="329">
        <v>469403.54</v>
      </c>
    </row>
    <row r="95" spans="1:21" ht="14.4" x14ac:dyDescent="0.3">
      <c r="A95" s="328">
        <v>1</v>
      </c>
      <c r="B95" s="328" t="s">
        <v>49</v>
      </c>
      <c r="C95" s="328" t="s">
        <v>58</v>
      </c>
      <c r="D95" s="328" t="s">
        <v>59</v>
      </c>
      <c r="E95" s="328" t="s">
        <v>598</v>
      </c>
      <c r="F95" s="328">
        <v>2</v>
      </c>
      <c r="G95" s="328" t="s">
        <v>5</v>
      </c>
      <c r="H95" s="329">
        <v>90626.02</v>
      </c>
      <c r="I95" s="329">
        <v>158595.53</v>
      </c>
      <c r="J95" s="329">
        <v>118770.11</v>
      </c>
      <c r="K95" s="329">
        <v>207847.69</v>
      </c>
      <c r="L95" s="329">
        <v>144300.22</v>
      </c>
      <c r="M95" s="329">
        <v>252525.39</v>
      </c>
      <c r="N95" s="329">
        <v>176909.24</v>
      </c>
      <c r="O95" s="329">
        <v>309591.15999999997</v>
      </c>
      <c r="P95" s="329">
        <v>209814.6</v>
      </c>
      <c r="Q95" s="329">
        <v>367175.55</v>
      </c>
      <c r="R95" s="329">
        <v>231162.51</v>
      </c>
      <c r="S95" s="329">
        <v>404534.39</v>
      </c>
      <c r="T95" s="329">
        <v>250939.69</v>
      </c>
      <c r="U95" s="329">
        <v>439144.46</v>
      </c>
    </row>
    <row r="96" spans="1:21" ht="14.4" x14ac:dyDescent="0.3">
      <c r="A96" s="328">
        <v>1</v>
      </c>
      <c r="B96" s="328" t="s">
        <v>49</v>
      </c>
      <c r="C96" s="328" t="s">
        <v>58</v>
      </c>
      <c r="D96" s="328" t="s">
        <v>59</v>
      </c>
      <c r="E96" s="328" t="s">
        <v>598</v>
      </c>
      <c r="F96" s="328">
        <v>3</v>
      </c>
      <c r="G96" s="328" t="s">
        <v>6</v>
      </c>
      <c r="H96" s="329">
        <v>78633.75</v>
      </c>
      <c r="I96" s="329">
        <v>137609.06</v>
      </c>
      <c r="J96" s="329">
        <v>107019.49</v>
      </c>
      <c r="K96" s="329">
        <v>187284.11</v>
      </c>
      <c r="L96" s="329">
        <v>135221.04</v>
      </c>
      <c r="M96" s="329">
        <v>236636.83</v>
      </c>
      <c r="N96" s="329">
        <v>177948.6</v>
      </c>
      <c r="O96" s="329">
        <v>311410.06</v>
      </c>
      <c r="P96" s="329">
        <v>220352.03</v>
      </c>
      <c r="Q96" s="329">
        <v>385616.05</v>
      </c>
      <c r="R96" s="329">
        <v>248157.93</v>
      </c>
      <c r="S96" s="329">
        <v>434276.38</v>
      </c>
      <c r="T96" s="329">
        <v>275593.39</v>
      </c>
      <c r="U96" s="329">
        <v>482288.44</v>
      </c>
    </row>
    <row r="97" spans="1:21" ht="14.4" x14ac:dyDescent="0.3">
      <c r="A97" s="328">
        <v>1</v>
      </c>
      <c r="B97" s="328" t="s">
        <v>49</v>
      </c>
      <c r="C97" s="328" t="s">
        <v>58</v>
      </c>
      <c r="D97" s="328" t="s">
        <v>59</v>
      </c>
      <c r="E97" s="328" t="s">
        <v>598</v>
      </c>
      <c r="F97" s="328">
        <v>4</v>
      </c>
      <c r="G97" s="328" t="s">
        <v>4</v>
      </c>
      <c r="H97" s="329">
        <v>88058.68</v>
      </c>
      <c r="I97" s="329">
        <v>140893.89000000001</v>
      </c>
      <c r="J97" s="329">
        <v>123282.15</v>
      </c>
      <c r="K97" s="329">
        <v>197251.44</v>
      </c>
      <c r="L97" s="329">
        <v>158505.62</v>
      </c>
      <c r="M97" s="329">
        <v>253609</v>
      </c>
      <c r="N97" s="329">
        <v>211340.83</v>
      </c>
      <c r="O97" s="329">
        <v>338145.33</v>
      </c>
      <c r="P97" s="329">
        <v>264176.03999999998</v>
      </c>
      <c r="Q97" s="329">
        <v>422681.67</v>
      </c>
      <c r="R97" s="329">
        <v>299399.51</v>
      </c>
      <c r="S97" s="329">
        <v>479039.22</v>
      </c>
      <c r="T97" s="329">
        <v>334622.98</v>
      </c>
      <c r="U97" s="329">
        <v>535396.78</v>
      </c>
    </row>
    <row r="98" spans="1:21" ht="14.4" x14ac:dyDescent="0.3">
      <c r="A98" s="328">
        <v>1</v>
      </c>
      <c r="B98" s="328" t="s">
        <v>49</v>
      </c>
      <c r="C98" s="328" t="s">
        <v>58</v>
      </c>
      <c r="D98" s="328" t="s">
        <v>59</v>
      </c>
      <c r="E98" s="328" t="s">
        <v>599</v>
      </c>
      <c r="F98" s="328">
        <v>1</v>
      </c>
      <c r="G98" s="328" t="s">
        <v>11</v>
      </c>
      <c r="H98" s="329">
        <v>109684.51</v>
      </c>
      <c r="I98" s="329">
        <v>191947.89</v>
      </c>
      <c r="J98" s="329">
        <v>142278.13</v>
      </c>
      <c r="K98" s="329">
        <v>248986.72</v>
      </c>
      <c r="L98" s="329">
        <v>170442.04</v>
      </c>
      <c r="M98" s="329">
        <v>298273.57</v>
      </c>
      <c r="N98" s="329">
        <v>203599.44</v>
      </c>
      <c r="O98" s="329">
        <v>356299.02</v>
      </c>
      <c r="P98" s="329">
        <v>239605.59</v>
      </c>
      <c r="Q98" s="329">
        <v>419309.77</v>
      </c>
      <c r="R98" s="329">
        <v>262637.59000000003</v>
      </c>
      <c r="S98" s="329">
        <v>459615.78</v>
      </c>
      <c r="T98" s="329">
        <v>284548.75</v>
      </c>
      <c r="U98" s="329">
        <v>497960.32</v>
      </c>
    </row>
    <row r="99" spans="1:21" ht="14.4" x14ac:dyDescent="0.3">
      <c r="A99" s="328">
        <v>1</v>
      </c>
      <c r="B99" s="328" t="s">
        <v>49</v>
      </c>
      <c r="C99" s="328" t="s">
        <v>58</v>
      </c>
      <c r="D99" s="328" t="s">
        <v>59</v>
      </c>
      <c r="E99" s="328" t="s">
        <v>599</v>
      </c>
      <c r="F99" s="328">
        <v>2</v>
      </c>
      <c r="G99" s="328" t="s">
        <v>5</v>
      </c>
      <c r="H99" s="329">
        <v>94966.19</v>
      </c>
      <c r="I99" s="329">
        <v>166190.84</v>
      </c>
      <c r="J99" s="329">
        <v>124720.82</v>
      </c>
      <c r="K99" s="329">
        <v>218261.43</v>
      </c>
      <c r="L99" s="329">
        <v>151789.73000000001</v>
      </c>
      <c r="M99" s="329">
        <v>265632.02</v>
      </c>
      <c r="N99" s="329">
        <v>186572.43</v>
      </c>
      <c r="O99" s="329">
        <v>326501.75</v>
      </c>
      <c r="P99" s="329">
        <v>221516.54</v>
      </c>
      <c r="Q99" s="329">
        <v>387653.94</v>
      </c>
      <c r="R99" s="329">
        <v>244204.79</v>
      </c>
      <c r="S99" s="329">
        <v>427358.38</v>
      </c>
      <c r="T99" s="329">
        <v>265281.75</v>
      </c>
      <c r="U99" s="329">
        <v>464243.06</v>
      </c>
    </row>
    <row r="100" spans="1:21" ht="14.4" x14ac:dyDescent="0.3">
      <c r="A100" s="328">
        <v>1</v>
      </c>
      <c r="B100" s="328" t="s">
        <v>49</v>
      </c>
      <c r="C100" s="328" t="s">
        <v>58</v>
      </c>
      <c r="D100" s="328" t="s">
        <v>59</v>
      </c>
      <c r="E100" s="328" t="s">
        <v>599</v>
      </c>
      <c r="F100" s="328">
        <v>3</v>
      </c>
      <c r="G100" s="328" t="s">
        <v>6</v>
      </c>
      <c r="H100" s="329">
        <v>81813.3</v>
      </c>
      <c r="I100" s="329">
        <v>143173.28</v>
      </c>
      <c r="J100" s="329">
        <v>111120.26</v>
      </c>
      <c r="K100" s="329">
        <v>194460.46</v>
      </c>
      <c r="L100" s="329">
        <v>140221.98000000001</v>
      </c>
      <c r="M100" s="329">
        <v>245388.47</v>
      </c>
      <c r="N100" s="329">
        <v>184348.4</v>
      </c>
      <c r="O100" s="329">
        <v>322609.7</v>
      </c>
      <c r="P100" s="329">
        <v>228113.63</v>
      </c>
      <c r="Q100" s="329">
        <v>399198.86</v>
      </c>
      <c r="R100" s="329">
        <v>256774.48</v>
      </c>
      <c r="S100" s="329">
        <v>449355.35</v>
      </c>
      <c r="T100" s="329">
        <v>285022.56</v>
      </c>
      <c r="U100" s="329">
        <v>498789.48</v>
      </c>
    </row>
    <row r="101" spans="1:21" ht="14.4" x14ac:dyDescent="0.3">
      <c r="A101" s="328">
        <v>1</v>
      </c>
      <c r="B101" s="328" t="s">
        <v>49</v>
      </c>
      <c r="C101" s="328" t="s">
        <v>58</v>
      </c>
      <c r="D101" s="328" t="s">
        <v>59</v>
      </c>
      <c r="E101" s="328" t="s">
        <v>599</v>
      </c>
      <c r="F101" s="328">
        <v>4</v>
      </c>
      <c r="G101" s="328" t="s">
        <v>4</v>
      </c>
      <c r="H101" s="329">
        <v>93128.08</v>
      </c>
      <c r="I101" s="329">
        <v>149004.93</v>
      </c>
      <c r="J101" s="329">
        <v>130379.31</v>
      </c>
      <c r="K101" s="329">
        <v>208606.9</v>
      </c>
      <c r="L101" s="329">
        <v>167630.54</v>
      </c>
      <c r="M101" s="329">
        <v>268208.88</v>
      </c>
      <c r="N101" s="329">
        <v>223507.39</v>
      </c>
      <c r="O101" s="329">
        <v>357611.83</v>
      </c>
      <c r="P101" s="329">
        <v>279384.24</v>
      </c>
      <c r="Q101" s="329">
        <v>447014.79</v>
      </c>
      <c r="R101" s="329">
        <v>316635.46999999997</v>
      </c>
      <c r="S101" s="329">
        <v>506616.77</v>
      </c>
      <c r="T101" s="329">
        <v>353886.71</v>
      </c>
      <c r="U101" s="329">
        <v>566218.74</v>
      </c>
    </row>
    <row r="102" spans="1:21" ht="14.4" x14ac:dyDescent="0.3">
      <c r="A102" s="328">
        <v>1</v>
      </c>
      <c r="B102" s="328" t="s">
        <v>49</v>
      </c>
      <c r="C102" s="328" t="s">
        <v>58</v>
      </c>
      <c r="D102" s="328" t="s">
        <v>59</v>
      </c>
      <c r="E102" s="328" t="s">
        <v>600</v>
      </c>
      <c r="F102" s="328">
        <v>1</v>
      </c>
      <c r="G102" s="328" t="s">
        <v>11</v>
      </c>
      <c r="H102" s="329">
        <v>101707.44</v>
      </c>
      <c r="I102" s="329">
        <v>177988.01</v>
      </c>
      <c r="J102" s="329">
        <v>131831.66</v>
      </c>
      <c r="K102" s="329">
        <v>230705.41</v>
      </c>
      <c r="L102" s="329">
        <v>157856.97</v>
      </c>
      <c r="M102" s="329">
        <v>276249.7</v>
      </c>
      <c r="N102" s="329">
        <v>188458.32</v>
      </c>
      <c r="O102" s="329">
        <v>329802.05</v>
      </c>
      <c r="P102" s="329">
        <v>221708.05</v>
      </c>
      <c r="Q102" s="329">
        <v>387989.09</v>
      </c>
      <c r="R102" s="329">
        <v>242975.77</v>
      </c>
      <c r="S102" s="329">
        <v>425207.6</v>
      </c>
      <c r="T102" s="329">
        <v>263162.03999999998</v>
      </c>
      <c r="U102" s="329">
        <v>460533.57</v>
      </c>
    </row>
    <row r="103" spans="1:21" ht="14.4" x14ac:dyDescent="0.3">
      <c r="A103" s="328">
        <v>1</v>
      </c>
      <c r="B103" s="328" t="s">
        <v>49</v>
      </c>
      <c r="C103" s="328" t="s">
        <v>58</v>
      </c>
      <c r="D103" s="328" t="s">
        <v>59</v>
      </c>
      <c r="E103" s="328" t="s">
        <v>600</v>
      </c>
      <c r="F103" s="328">
        <v>2</v>
      </c>
      <c r="G103" s="328" t="s">
        <v>5</v>
      </c>
      <c r="H103" s="329">
        <v>88498.76</v>
      </c>
      <c r="I103" s="329">
        <v>154872.84</v>
      </c>
      <c r="J103" s="329">
        <v>116075.1</v>
      </c>
      <c r="K103" s="329">
        <v>203131.43</v>
      </c>
      <c r="L103" s="329">
        <v>141117.71</v>
      </c>
      <c r="M103" s="329">
        <v>246956</v>
      </c>
      <c r="N103" s="329">
        <v>173177.67</v>
      </c>
      <c r="O103" s="329">
        <v>303060.92</v>
      </c>
      <c r="P103" s="329">
        <v>205474.29</v>
      </c>
      <c r="Q103" s="329">
        <v>359580.01</v>
      </c>
      <c r="R103" s="329">
        <v>226433.51</v>
      </c>
      <c r="S103" s="329">
        <v>396258.65</v>
      </c>
      <c r="T103" s="329">
        <v>245871.13</v>
      </c>
      <c r="U103" s="329">
        <v>430274.48</v>
      </c>
    </row>
    <row r="104" spans="1:21" ht="14.4" x14ac:dyDescent="0.3">
      <c r="A104" s="328">
        <v>1</v>
      </c>
      <c r="B104" s="328" t="s">
        <v>49</v>
      </c>
      <c r="C104" s="328" t="s">
        <v>58</v>
      </c>
      <c r="D104" s="328" t="s">
        <v>59</v>
      </c>
      <c r="E104" s="328" t="s">
        <v>600</v>
      </c>
      <c r="F104" s="328">
        <v>3</v>
      </c>
      <c r="G104" s="328" t="s">
        <v>6</v>
      </c>
      <c r="H104" s="329">
        <v>76580.710000000006</v>
      </c>
      <c r="I104" s="329">
        <v>134016.24</v>
      </c>
      <c r="J104" s="329">
        <v>104145.24</v>
      </c>
      <c r="K104" s="329">
        <v>182254.17</v>
      </c>
      <c r="L104" s="329">
        <v>131525.57</v>
      </c>
      <c r="M104" s="329">
        <v>230169.75</v>
      </c>
      <c r="N104" s="329">
        <v>173021.31</v>
      </c>
      <c r="O104" s="329">
        <v>302787.3</v>
      </c>
      <c r="P104" s="329">
        <v>214192.92</v>
      </c>
      <c r="Q104" s="329">
        <v>374837.6</v>
      </c>
      <c r="R104" s="329">
        <v>241177.60000000001</v>
      </c>
      <c r="S104" s="329">
        <v>422060.79999999999</v>
      </c>
      <c r="T104" s="329">
        <v>267791.84999999998</v>
      </c>
      <c r="U104" s="329">
        <v>468635.73</v>
      </c>
    </row>
    <row r="105" spans="1:21" ht="14.4" x14ac:dyDescent="0.3">
      <c r="A105" s="328">
        <v>1</v>
      </c>
      <c r="B105" s="328" t="s">
        <v>49</v>
      </c>
      <c r="C105" s="328" t="s">
        <v>58</v>
      </c>
      <c r="D105" s="328" t="s">
        <v>59</v>
      </c>
      <c r="E105" s="328" t="s">
        <v>600</v>
      </c>
      <c r="F105" s="328">
        <v>4</v>
      </c>
      <c r="G105" s="328" t="s">
        <v>4</v>
      </c>
      <c r="H105" s="329">
        <v>86292.96</v>
      </c>
      <c r="I105" s="329">
        <v>138068.74</v>
      </c>
      <c r="J105" s="329">
        <v>120810.15</v>
      </c>
      <c r="K105" s="329">
        <v>193296.24</v>
      </c>
      <c r="L105" s="329">
        <v>155327.34</v>
      </c>
      <c r="M105" s="329">
        <v>248523.74</v>
      </c>
      <c r="N105" s="329">
        <v>207103.11</v>
      </c>
      <c r="O105" s="329">
        <v>331364.99</v>
      </c>
      <c r="P105" s="329">
        <v>258878.89</v>
      </c>
      <c r="Q105" s="329">
        <v>414206.23</v>
      </c>
      <c r="R105" s="329">
        <v>293396.08</v>
      </c>
      <c r="S105" s="329">
        <v>469433.73</v>
      </c>
      <c r="T105" s="329">
        <v>327913.26</v>
      </c>
      <c r="U105" s="329">
        <v>524661.23</v>
      </c>
    </row>
    <row r="106" spans="1:21" ht="14.4" x14ac:dyDescent="0.3">
      <c r="A106" s="328">
        <v>1</v>
      </c>
      <c r="B106" s="328" t="s">
        <v>49</v>
      </c>
      <c r="C106" s="328" t="s">
        <v>60</v>
      </c>
      <c r="D106" s="328" t="s">
        <v>61</v>
      </c>
      <c r="E106" s="328" t="s">
        <v>632</v>
      </c>
      <c r="F106" s="328">
        <v>1</v>
      </c>
      <c r="G106" s="328" t="s">
        <v>11</v>
      </c>
      <c r="H106" s="329">
        <v>112520.77</v>
      </c>
      <c r="I106" s="329">
        <v>196911.34</v>
      </c>
      <c r="J106" s="329">
        <v>145758.07999999999</v>
      </c>
      <c r="K106" s="329">
        <v>255076.64</v>
      </c>
      <c r="L106" s="329">
        <v>174468.5</v>
      </c>
      <c r="M106" s="329">
        <v>305319.88</v>
      </c>
      <c r="N106" s="329">
        <v>208192.29</v>
      </c>
      <c r="O106" s="329">
        <v>364336.51</v>
      </c>
      <c r="P106" s="329">
        <v>244852.22</v>
      </c>
      <c r="Q106" s="329">
        <v>428491.38</v>
      </c>
      <c r="R106" s="329">
        <v>268300.21999999997</v>
      </c>
      <c r="S106" s="329">
        <v>469525.39</v>
      </c>
      <c r="T106" s="329">
        <v>290513.62</v>
      </c>
      <c r="U106" s="329">
        <v>508398.84</v>
      </c>
    </row>
    <row r="107" spans="1:21" ht="14.4" x14ac:dyDescent="0.3">
      <c r="A107" s="328">
        <v>1</v>
      </c>
      <c r="B107" s="328" t="s">
        <v>49</v>
      </c>
      <c r="C107" s="328" t="s">
        <v>60</v>
      </c>
      <c r="D107" s="328" t="s">
        <v>61</v>
      </c>
      <c r="E107" s="328" t="s">
        <v>632</v>
      </c>
      <c r="F107" s="328">
        <v>2</v>
      </c>
      <c r="G107" s="328" t="s">
        <v>5</v>
      </c>
      <c r="H107" s="329">
        <v>98305.79</v>
      </c>
      <c r="I107" s="329">
        <v>172035.13</v>
      </c>
      <c r="J107" s="329">
        <v>128801.02</v>
      </c>
      <c r="K107" s="329">
        <v>225401.78</v>
      </c>
      <c r="L107" s="329">
        <v>156453.87</v>
      </c>
      <c r="M107" s="329">
        <v>273794.28000000003</v>
      </c>
      <c r="N107" s="329">
        <v>191747.4</v>
      </c>
      <c r="O107" s="329">
        <v>335557.95</v>
      </c>
      <c r="P107" s="329">
        <v>227381.6</v>
      </c>
      <c r="Q107" s="329">
        <v>397917.8</v>
      </c>
      <c r="R107" s="329">
        <v>250497.6</v>
      </c>
      <c r="S107" s="329">
        <v>438370.81</v>
      </c>
      <c r="T107" s="329">
        <v>271905.32</v>
      </c>
      <c r="U107" s="329">
        <v>475834.3</v>
      </c>
    </row>
    <row r="108" spans="1:21" ht="14.4" x14ac:dyDescent="0.3">
      <c r="A108" s="328">
        <v>1</v>
      </c>
      <c r="B108" s="328" t="s">
        <v>49</v>
      </c>
      <c r="C108" s="328" t="s">
        <v>60</v>
      </c>
      <c r="D108" s="328" t="s">
        <v>61</v>
      </c>
      <c r="E108" s="328" t="s">
        <v>632</v>
      </c>
      <c r="F108" s="328">
        <v>3</v>
      </c>
      <c r="G108" s="328" t="s">
        <v>6</v>
      </c>
      <c r="H108" s="329">
        <v>85372.79</v>
      </c>
      <c r="I108" s="329">
        <v>149402.38</v>
      </c>
      <c r="J108" s="329">
        <v>116220.41</v>
      </c>
      <c r="K108" s="329">
        <v>203385.72</v>
      </c>
      <c r="L108" s="329">
        <v>146869.81</v>
      </c>
      <c r="M108" s="329">
        <v>257022.17</v>
      </c>
      <c r="N108" s="329">
        <v>193301.54</v>
      </c>
      <c r="O108" s="329">
        <v>338277.7</v>
      </c>
      <c r="P108" s="329">
        <v>239384.44</v>
      </c>
      <c r="Q108" s="329">
        <v>418922.77</v>
      </c>
      <c r="R108" s="329">
        <v>269608.05</v>
      </c>
      <c r="S108" s="329">
        <v>471814.08</v>
      </c>
      <c r="T108" s="329">
        <v>299432.99</v>
      </c>
      <c r="U108" s="329">
        <v>524007.72</v>
      </c>
    </row>
    <row r="109" spans="1:21" ht="14.4" x14ac:dyDescent="0.3">
      <c r="A109" s="328">
        <v>1</v>
      </c>
      <c r="B109" s="328" t="s">
        <v>49</v>
      </c>
      <c r="C109" s="328" t="s">
        <v>60</v>
      </c>
      <c r="D109" s="328" t="s">
        <v>61</v>
      </c>
      <c r="E109" s="328" t="s">
        <v>632</v>
      </c>
      <c r="F109" s="328">
        <v>4</v>
      </c>
      <c r="G109" s="328" t="s">
        <v>4</v>
      </c>
      <c r="H109" s="329">
        <v>95411.14</v>
      </c>
      <c r="I109" s="329">
        <v>152657.82999999999</v>
      </c>
      <c r="J109" s="329">
        <v>133575.6</v>
      </c>
      <c r="K109" s="329">
        <v>213720.95999999999</v>
      </c>
      <c r="L109" s="329">
        <v>171740.05</v>
      </c>
      <c r="M109" s="329">
        <v>274784.09000000003</v>
      </c>
      <c r="N109" s="329">
        <v>228986.74</v>
      </c>
      <c r="O109" s="329">
        <v>366378.78</v>
      </c>
      <c r="P109" s="329">
        <v>286233.42</v>
      </c>
      <c r="Q109" s="329">
        <v>457973.48</v>
      </c>
      <c r="R109" s="329">
        <v>324397.88</v>
      </c>
      <c r="S109" s="329">
        <v>519036.61</v>
      </c>
      <c r="T109" s="329">
        <v>362562.33</v>
      </c>
      <c r="U109" s="329">
        <v>580099.74</v>
      </c>
    </row>
    <row r="110" spans="1:21" ht="14.4" x14ac:dyDescent="0.3">
      <c r="A110" s="328">
        <v>1</v>
      </c>
      <c r="B110" s="328" t="s">
        <v>49</v>
      </c>
      <c r="C110" s="328" t="s">
        <v>60</v>
      </c>
      <c r="D110" s="328" t="s">
        <v>61</v>
      </c>
      <c r="E110" s="328" t="s">
        <v>601</v>
      </c>
      <c r="F110" s="328">
        <v>1</v>
      </c>
      <c r="G110" s="328" t="s">
        <v>11</v>
      </c>
      <c r="H110" s="329">
        <v>116464.99</v>
      </c>
      <c r="I110" s="329">
        <v>203813.74</v>
      </c>
      <c r="J110" s="329">
        <v>150953.51999999999</v>
      </c>
      <c r="K110" s="329">
        <v>264168.65999999997</v>
      </c>
      <c r="L110" s="329">
        <v>180748.96</v>
      </c>
      <c r="M110" s="329">
        <v>316310.68</v>
      </c>
      <c r="N110" s="329">
        <v>215780.76</v>
      </c>
      <c r="O110" s="329">
        <v>377616.33</v>
      </c>
      <c r="P110" s="329">
        <v>253845.68</v>
      </c>
      <c r="Q110" s="329">
        <v>444229.94</v>
      </c>
      <c r="R110" s="329">
        <v>278193.28999999998</v>
      </c>
      <c r="S110" s="329">
        <v>486838.26</v>
      </c>
      <c r="T110" s="329">
        <v>301299.69</v>
      </c>
      <c r="U110" s="329">
        <v>527274.46</v>
      </c>
    </row>
    <row r="111" spans="1:21" ht="14.4" x14ac:dyDescent="0.3">
      <c r="A111" s="328">
        <v>1</v>
      </c>
      <c r="B111" s="328" t="s">
        <v>49</v>
      </c>
      <c r="C111" s="328" t="s">
        <v>60</v>
      </c>
      <c r="D111" s="328" t="s">
        <v>61</v>
      </c>
      <c r="E111" s="328" t="s">
        <v>601</v>
      </c>
      <c r="F111" s="328">
        <v>2</v>
      </c>
      <c r="G111" s="328" t="s">
        <v>5</v>
      </c>
      <c r="H111" s="329">
        <v>101369.37</v>
      </c>
      <c r="I111" s="329">
        <v>177396.4</v>
      </c>
      <c r="J111" s="329">
        <v>132946.01999999999</v>
      </c>
      <c r="K111" s="329">
        <v>232655.53</v>
      </c>
      <c r="L111" s="329">
        <v>161618.38</v>
      </c>
      <c r="M111" s="329">
        <v>282832.15999999997</v>
      </c>
      <c r="N111" s="329">
        <v>198317.16</v>
      </c>
      <c r="O111" s="329">
        <v>347055.02</v>
      </c>
      <c r="P111" s="329">
        <v>235292.81</v>
      </c>
      <c r="Q111" s="329">
        <v>411762.41</v>
      </c>
      <c r="R111" s="329">
        <v>259287.85</v>
      </c>
      <c r="S111" s="329">
        <v>453753.74</v>
      </c>
      <c r="T111" s="329">
        <v>281538.65999999997</v>
      </c>
      <c r="U111" s="329">
        <v>492692.65</v>
      </c>
    </row>
    <row r="112" spans="1:21" ht="14.4" x14ac:dyDescent="0.3">
      <c r="A112" s="328">
        <v>1</v>
      </c>
      <c r="B112" s="328" t="s">
        <v>49</v>
      </c>
      <c r="C112" s="328" t="s">
        <v>60</v>
      </c>
      <c r="D112" s="328" t="s">
        <v>61</v>
      </c>
      <c r="E112" s="328" t="s">
        <v>601</v>
      </c>
      <c r="F112" s="328">
        <v>3</v>
      </c>
      <c r="G112" s="328" t="s">
        <v>6</v>
      </c>
      <c r="H112" s="329">
        <v>87740.79</v>
      </c>
      <c r="I112" s="329">
        <v>153546.38</v>
      </c>
      <c r="J112" s="329">
        <v>119331.09</v>
      </c>
      <c r="K112" s="329">
        <v>208829.41</v>
      </c>
      <c r="L112" s="329">
        <v>150710.89000000001</v>
      </c>
      <c r="M112" s="329">
        <v>263744.06</v>
      </c>
      <c r="N112" s="329">
        <v>198266.58</v>
      </c>
      <c r="O112" s="329">
        <v>346966.51</v>
      </c>
      <c r="P112" s="329">
        <v>245451.82</v>
      </c>
      <c r="Q112" s="329">
        <v>429540.69</v>
      </c>
      <c r="R112" s="329">
        <v>276379.45</v>
      </c>
      <c r="S112" s="329">
        <v>483664.04</v>
      </c>
      <c r="T112" s="329">
        <v>306883.71999999997</v>
      </c>
      <c r="U112" s="329">
        <v>537046.51</v>
      </c>
    </row>
    <row r="113" spans="1:21" ht="14.4" x14ac:dyDescent="0.3">
      <c r="A113" s="328">
        <v>1</v>
      </c>
      <c r="B113" s="328" t="s">
        <v>49</v>
      </c>
      <c r="C113" s="328" t="s">
        <v>60</v>
      </c>
      <c r="D113" s="328" t="s">
        <v>61</v>
      </c>
      <c r="E113" s="328" t="s">
        <v>601</v>
      </c>
      <c r="F113" s="328">
        <v>4</v>
      </c>
      <c r="G113" s="328" t="s">
        <v>4</v>
      </c>
      <c r="H113" s="329">
        <v>98809.72</v>
      </c>
      <c r="I113" s="329">
        <v>158095.56</v>
      </c>
      <c r="J113" s="329">
        <v>138333.60999999999</v>
      </c>
      <c r="K113" s="329">
        <v>221333.78</v>
      </c>
      <c r="L113" s="329">
        <v>177857.5</v>
      </c>
      <c r="M113" s="329">
        <v>284572</v>
      </c>
      <c r="N113" s="329">
        <v>237143.33</v>
      </c>
      <c r="O113" s="329">
        <v>379429.33</v>
      </c>
      <c r="P113" s="329">
        <v>296429.15999999997</v>
      </c>
      <c r="Q113" s="329">
        <v>474286.67</v>
      </c>
      <c r="R113" s="329">
        <v>335953.05</v>
      </c>
      <c r="S113" s="329">
        <v>537524.89</v>
      </c>
      <c r="T113" s="329">
        <v>375476.94</v>
      </c>
      <c r="U113" s="329">
        <v>600763.11</v>
      </c>
    </row>
    <row r="114" spans="1:21" ht="14.4" x14ac:dyDescent="0.3">
      <c r="A114" s="328">
        <v>1</v>
      </c>
      <c r="B114" s="328" t="s">
        <v>49</v>
      </c>
      <c r="C114" s="328" t="s">
        <v>62</v>
      </c>
      <c r="D114" s="328" t="s">
        <v>63</v>
      </c>
      <c r="E114" s="328" t="s">
        <v>602</v>
      </c>
      <c r="F114" s="328">
        <v>1</v>
      </c>
      <c r="G114" s="328" t="s">
        <v>11</v>
      </c>
      <c r="H114" s="329">
        <v>103347.15</v>
      </c>
      <c r="I114" s="329">
        <v>180857.52</v>
      </c>
      <c r="J114" s="329">
        <v>133880.72</v>
      </c>
      <c r="K114" s="329">
        <v>234291.25</v>
      </c>
      <c r="L114" s="329">
        <v>160255.93</v>
      </c>
      <c r="M114" s="329">
        <v>280447.88</v>
      </c>
      <c r="N114" s="329">
        <v>191239.09</v>
      </c>
      <c r="O114" s="329">
        <v>334668.40999999997</v>
      </c>
      <c r="P114" s="329">
        <v>224918.6</v>
      </c>
      <c r="Q114" s="329">
        <v>393607.54</v>
      </c>
      <c r="R114" s="329">
        <v>246460.36</v>
      </c>
      <c r="S114" s="329">
        <v>431305.63</v>
      </c>
      <c r="T114" s="329">
        <v>266870.75</v>
      </c>
      <c r="U114" s="329">
        <v>467023.81</v>
      </c>
    </row>
    <row r="115" spans="1:21" ht="14.4" x14ac:dyDescent="0.3">
      <c r="A115" s="328">
        <v>1</v>
      </c>
      <c r="B115" s="328" t="s">
        <v>49</v>
      </c>
      <c r="C115" s="328" t="s">
        <v>62</v>
      </c>
      <c r="D115" s="328" t="s">
        <v>63</v>
      </c>
      <c r="E115" s="328" t="s">
        <v>602</v>
      </c>
      <c r="F115" s="328">
        <v>2</v>
      </c>
      <c r="G115" s="328" t="s">
        <v>5</v>
      </c>
      <c r="H115" s="329">
        <v>90264.34</v>
      </c>
      <c r="I115" s="329">
        <v>157962.59</v>
      </c>
      <c r="J115" s="329">
        <v>118274.22</v>
      </c>
      <c r="K115" s="329">
        <v>206979.88</v>
      </c>
      <c r="L115" s="329">
        <v>143676.1</v>
      </c>
      <c r="M115" s="329">
        <v>251433.17</v>
      </c>
      <c r="N115" s="329">
        <v>176103.97</v>
      </c>
      <c r="O115" s="329">
        <v>308181.95</v>
      </c>
      <c r="P115" s="329">
        <v>208839.44</v>
      </c>
      <c r="Q115" s="329">
        <v>365469.02</v>
      </c>
      <c r="R115" s="329">
        <v>230075.65</v>
      </c>
      <c r="S115" s="329">
        <v>402632.39</v>
      </c>
      <c r="T115" s="329">
        <v>249744.52</v>
      </c>
      <c r="U115" s="329">
        <v>437052.91</v>
      </c>
    </row>
    <row r="116" spans="1:21" ht="14.4" x14ac:dyDescent="0.3">
      <c r="A116" s="328">
        <v>1</v>
      </c>
      <c r="B116" s="328" t="s">
        <v>49</v>
      </c>
      <c r="C116" s="328" t="s">
        <v>62</v>
      </c>
      <c r="D116" s="328" t="s">
        <v>63</v>
      </c>
      <c r="E116" s="328" t="s">
        <v>602</v>
      </c>
      <c r="F116" s="328">
        <v>3</v>
      </c>
      <c r="G116" s="328" t="s">
        <v>6</v>
      </c>
      <c r="H116" s="329">
        <v>78368.789999999994</v>
      </c>
      <c r="I116" s="329">
        <v>137145.38</v>
      </c>
      <c r="J116" s="329">
        <v>106677.75999999999</v>
      </c>
      <c r="K116" s="329">
        <v>186686.07999999999</v>
      </c>
      <c r="L116" s="329">
        <v>134804.29999999999</v>
      </c>
      <c r="M116" s="329">
        <v>235907.52</v>
      </c>
      <c r="N116" s="329">
        <v>177415.29</v>
      </c>
      <c r="O116" s="329">
        <v>310476.76</v>
      </c>
      <c r="P116" s="329">
        <v>219705.23</v>
      </c>
      <c r="Q116" s="329">
        <v>384484.16</v>
      </c>
      <c r="R116" s="329">
        <v>247439.89</v>
      </c>
      <c r="S116" s="329">
        <v>433019.8</v>
      </c>
      <c r="T116" s="329">
        <v>274807.63</v>
      </c>
      <c r="U116" s="329">
        <v>480913.35</v>
      </c>
    </row>
    <row r="117" spans="1:21" ht="14.4" x14ac:dyDescent="0.3">
      <c r="A117" s="328">
        <v>1</v>
      </c>
      <c r="B117" s="328" t="s">
        <v>49</v>
      </c>
      <c r="C117" s="328" t="s">
        <v>62</v>
      </c>
      <c r="D117" s="328" t="s">
        <v>63</v>
      </c>
      <c r="E117" s="328" t="s">
        <v>602</v>
      </c>
      <c r="F117" s="328">
        <v>4</v>
      </c>
      <c r="G117" s="328" t="s">
        <v>4</v>
      </c>
      <c r="H117" s="329">
        <v>87636.23</v>
      </c>
      <c r="I117" s="329">
        <v>140217.97</v>
      </c>
      <c r="J117" s="329">
        <v>122690.72</v>
      </c>
      <c r="K117" s="329">
        <v>196305.16</v>
      </c>
      <c r="L117" s="329">
        <v>157745.21</v>
      </c>
      <c r="M117" s="329">
        <v>252392.35</v>
      </c>
      <c r="N117" s="329">
        <v>210326.95</v>
      </c>
      <c r="O117" s="329">
        <v>336523.13</v>
      </c>
      <c r="P117" s="329">
        <v>262908.69</v>
      </c>
      <c r="Q117" s="329">
        <v>420653.91</v>
      </c>
      <c r="R117" s="329">
        <v>297963.18</v>
      </c>
      <c r="S117" s="329">
        <v>476741.1</v>
      </c>
      <c r="T117" s="329">
        <v>333017.67</v>
      </c>
      <c r="U117" s="329">
        <v>532828.28</v>
      </c>
    </row>
    <row r="118" spans="1:21" ht="14.4" x14ac:dyDescent="0.3">
      <c r="A118" s="328">
        <v>1</v>
      </c>
      <c r="B118" s="328" t="s">
        <v>49</v>
      </c>
      <c r="C118" s="328" t="s">
        <v>62</v>
      </c>
      <c r="D118" s="328" t="s">
        <v>63</v>
      </c>
      <c r="E118" s="328" t="s">
        <v>603</v>
      </c>
      <c r="F118" s="328">
        <v>1</v>
      </c>
      <c r="G118" s="328" t="s">
        <v>11</v>
      </c>
      <c r="H118" s="329">
        <v>101219.95</v>
      </c>
      <c r="I118" s="329">
        <v>177134.91</v>
      </c>
      <c r="J118" s="329">
        <v>131185.71</v>
      </c>
      <c r="K118" s="329">
        <v>229574.99</v>
      </c>
      <c r="L118" s="329">
        <v>157073.42000000001</v>
      </c>
      <c r="M118" s="329">
        <v>274878.49</v>
      </c>
      <c r="N118" s="329">
        <v>187507.52</v>
      </c>
      <c r="O118" s="329">
        <v>328138.15999999997</v>
      </c>
      <c r="P118" s="329">
        <v>220578.28</v>
      </c>
      <c r="Q118" s="329">
        <v>386012</v>
      </c>
      <c r="R118" s="329">
        <v>241731.37</v>
      </c>
      <c r="S118" s="329">
        <v>423029.89</v>
      </c>
      <c r="T118" s="329">
        <v>261802.19</v>
      </c>
      <c r="U118" s="329">
        <v>458153.84</v>
      </c>
    </row>
    <row r="119" spans="1:21" ht="14.4" x14ac:dyDescent="0.3">
      <c r="A119" s="328">
        <v>1</v>
      </c>
      <c r="B119" s="328" t="s">
        <v>49</v>
      </c>
      <c r="C119" s="328" t="s">
        <v>62</v>
      </c>
      <c r="D119" s="328" t="s">
        <v>63</v>
      </c>
      <c r="E119" s="328" t="s">
        <v>603</v>
      </c>
      <c r="F119" s="328">
        <v>2</v>
      </c>
      <c r="G119" s="328" t="s">
        <v>5</v>
      </c>
      <c r="H119" s="329">
        <v>88137.08</v>
      </c>
      <c r="I119" s="329">
        <v>154239.9</v>
      </c>
      <c r="J119" s="329">
        <v>115579.21</v>
      </c>
      <c r="K119" s="329">
        <v>202263.61</v>
      </c>
      <c r="L119" s="329">
        <v>140493.59</v>
      </c>
      <c r="M119" s="329">
        <v>245863.78</v>
      </c>
      <c r="N119" s="329">
        <v>172372.4</v>
      </c>
      <c r="O119" s="329">
        <v>301651.7</v>
      </c>
      <c r="P119" s="329">
        <v>204499.13</v>
      </c>
      <c r="Q119" s="329">
        <v>357873.48</v>
      </c>
      <c r="R119" s="329">
        <v>225346.66</v>
      </c>
      <c r="S119" s="329">
        <v>394356.65</v>
      </c>
      <c r="T119" s="329">
        <v>244675.96</v>
      </c>
      <c r="U119" s="329">
        <v>428182.94</v>
      </c>
    </row>
    <row r="120" spans="1:21" ht="14.4" x14ac:dyDescent="0.3">
      <c r="A120" s="328">
        <v>1</v>
      </c>
      <c r="B120" s="328" t="s">
        <v>49</v>
      </c>
      <c r="C120" s="328" t="s">
        <v>62</v>
      </c>
      <c r="D120" s="328" t="s">
        <v>63</v>
      </c>
      <c r="E120" s="328" t="s">
        <v>603</v>
      </c>
      <c r="F120" s="328">
        <v>3</v>
      </c>
      <c r="G120" s="328" t="s">
        <v>6</v>
      </c>
      <c r="H120" s="329">
        <v>76315.75</v>
      </c>
      <c r="I120" s="329">
        <v>133552.56</v>
      </c>
      <c r="J120" s="329">
        <v>103803.51</v>
      </c>
      <c r="K120" s="329">
        <v>181656.14</v>
      </c>
      <c r="L120" s="329">
        <v>131108.82999999999</v>
      </c>
      <c r="M120" s="329">
        <v>229440.45</v>
      </c>
      <c r="N120" s="329">
        <v>172488</v>
      </c>
      <c r="O120" s="329">
        <v>301853.99</v>
      </c>
      <c r="P120" s="329">
        <v>213546.12</v>
      </c>
      <c r="Q120" s="329">
        <v>373705.7</v>
      </c>
      <c r="R120" s="329">
        <v>240459.56</v>
      </c>
      <c r="S120" s="329">
        <v>420804.22</v>
      </c>
      <c r="T120" s="329">
        <v>267006.08000000002</v>
      </c>
      <c r="U120" s="329">
        <v>467260.65</v>
      </c>
    </row>
    <row r="121" spans="1:21" ht="14.4" x14ac:dyDescent="0.3">
      <c r="A121" s="328">
        <v>1</v>
      </c>
      <c r="B121" s="328" t="s">
        <v>49</v>
      </c>
      <c r="C121" s="328" t="s">
        <v>62</v>
      </c>
      <c r="D121" s="328" t="s">
        <v>63</v>
      </c>
      <c r="E121" s="328" t="s">
        <v>603</v>
      </c>
      <c r="F121" s="328">
        <v>4</v>
      </c>
      <c r="G121" s="328" t="s">
        <v>4</v>
      </c>
      <c r="H121" s="329">
        <v>85870.51</v>
      </c>
      <c r="I121" s="329">
        <v>137392.82999999999</v>
      </c>
      <c r="J121" s="329">
        <v>120218.72</v>
      </c>
      <c r="K121" s="329">
        <v>192349.96</v>
      </c>
      <c r="L121" s="329">
        <v>154566.93</v>
      </c>
      <c r="M121" s="329">
        <v>247307.09</v>
      </c>
      <c r="N121" s="329">
        <v>206089.24</v>
      </c>
      <c r="O121" s="329">
        <v>329742.78000000003</v>
      </c>
      <c r="P121" s="329">
        <v>257611.54</v>
      </c>
      <c r="Q121" s="329">
        <v>412178.48</v>
      </c>
      <c r="R121" s="329">
        <v>291959.75</v>
      </c>
      <c r="S121" s="329">
        <v>467135.61</v>
      </c>
      <c r="T121" s="329">
        <v>326307.96000000002</v>
      </c>
      <c r="U121" s="329">
        <v>522092.74</v>
      </c>
    </row>
    <row r="122" spans="1:21" ht="14.4" x14ac:dyDescent="0.3">
      <c r="A122" s="328">
        <v>1</v>
      </c>
      <c r="B122" s="328" t="s">
        <v>49</v>
      </c>
      <c r="C122" s="328" t="s">
        <v>62</v>
      </c>
      <c r="D122" s="328" t="s">
        <v>63</v>
      </c>
      <c r="E122" s="328" t="s">
        <v>604</v>
      </c>
      <c r="F122" s="328">
        <v>1</v>
      </c>
      <c r="G122" s="328" t="s">
        <v>11</v>
      </c>
      <c r="H122" s="329">
        <v>103878.95</v>
      </c>
      <c r="I122" s="329">
        <v>181788.17</v>
      </c>
      <c r="J122" s="329">
        <v>134554.47</v>
      </c>
      <c r="K122" s="329">
        <v>235470.32</v>
      </c>
      <c r="L122" s="329">
        <v>161051.56</v>
      </c>
      <c r="M122" s="329">
        <v>281840.23</v>
      </c>
      <c r="N122" s="329">
        <v>192171.98</v>
      </c>
      <c r="O122" s="329">
        <v>336300.97</v>
      </c>
      <c r="P122" s="329">
        <v>226003.67</v>
      </c>
      <c r="Q122" s="329">
        <v>395506.43</v>
      </c>
      <c r="R122" s="329">
        <v>247642.61</v>
      </c>
      <c r="S122" s="329">
        <v>433374.57</v>
      </c>
      <c r="T122" s="329">
        <v>268137.89</v>
      </c>
      <c r="U122" s="329">
        <v>469241.3</v>
      </c>
    </row>
    <row r="123" spans="1:21" ht="14.4" x14ac:dyDescent="0.3">
      <c r="A123" s="328">
        <v>1</v>
      </c>
      <c r="B123" s="328" t="s">
        <v>49</v>
      </c>
      <c r="C123" s="328" t="s">
        <v>62</v>
      </c>
      <c r="D123" s="328" t="s">
        <v>63</v>
      </c>
      <c r="E123" s="328" t="s">
        <v>604</v>
      </c>
      <c r="F123" s="328">
        <v>2</v>
      </c>
      <c r="G123" s="328" t="s">
        <v>5</v>
      </c>
      <c r="H123" s="329">
        <v>90796.15</v>
      </c>
      <c r="I123" s="329">
        <v>158893.26</v>
      </c>
      <c r="J123" s="329">
        <v>118947.97</v>
      </c>
      <c r="K123" s="329">
        <v>208158.94</v>
      </c>
      <c r="L123" s="329">
        <v>144471.72</v>
      </c>
      <c r="M123" s="329">
        <v>252825.52</v>
      </c>
      <c r="N123" s="329">
        <v>177036.86</v>
      </c>
      <c r="O123" s="329">
        <v>309814.51</v>
      </c>
      <c r="P123" s="329">
        <v>209924.52</v>
      </c>
      <c r="Q123" s="329">
        <v>367367.91</v>
      </c>
      <c r="R123" s="329">
        <v>231257.9</v>
      </c>
      <c r="S123" s="329">
        <v>404701.32</v>
      </c>
      <c r="T123" s="329">
        <v>251011.66</v>
      </c>
      <c r="U123" s="329">
        <v>439270.40000000002</v>
      </c>
    </row>
    <row r="124" spans="1:21" ht="14.4" x14ac:dyDescent="0.3">
      <c r="A124" s="328">
        <v>1</v>
      </c>
      <c r="B124" s="328" t="s">
        <v>49</v>
      </c>
      <c r="C124" s="328" t="s">
        <v>62</v>
      </c>
      <c r="D124" s="328" t="s">
        <v>63</v>
      </c>
      <c r="E124" s="328" t="s">
        <v>604</v>
      </c>
      <c r="F124" s="328">
        <v>3</v>
      </c>
      <c r="G124" s="328" t="s">
        <v>6</v>
      </c>
      <c r="H124" s="329">
        <v>78882.05</v>
      </c>
      <c r="I124" s="329">
        <v>138043.57999999999</v>
      </c>
      <c r="J124" s="329">
        <v>107396.32</v>
      </c>
      <c r="K124" s="329">
        <v>187943.57</v>
      </c>
      <c r="L124" s="329">
        <v>135728.17000000001</v>
      </c>
      <c r="M124" s="329">
        <v>237524.29</v>
      </c>
      <c r="N124" s="329">
        <v>178647.11</v>
      </c>
      <c r="O124" s="329">
        <v>312632.44</v>
      </c>
      <c r="P124" s="329">
        <v>221245.01</v>
      </c>
      <c r="Q124" s="329">
        <v>387178.76</v>
      </c>
      <c r="R124" s="329">
        <v>249184.97</v>
      </c>
      <c r="S124" s="329">
        <v>436073.69</v>
      </c>
      <c r="T124" s="329">
        <v>276758.01</v>
      </c>
      <c r="U124" s="329">
        <v>484326.52</v>
      </c>
    </row>
    <row r="125" spans="1:21" ht="14.4" x14ac:dyDescent="0.3">
      <c r="A125" s="328">
        <v>1</v>
      </c>
      <c r="B125" s="328" t="s">
        <v>49</v>
      </c>
      <c r="C125" s="328" t="s">
        <v>62</v>
      </c>
      <c r="D125" s="328" t="s">
        <v>63</v>
      </c>
      <c r="E125" s="328" t="s">
        <v>604</v>
      </c>
      <c r="F125" s="328">
        <v>4</v>
      </c>
      <c r="G125" s="328" t="s">
        <v>4</v>
      </c>
      <c r="H125" s="329">
        <v>88077.66</v>
      </c>
      <c r="I125" s="329">
        <v>140924.25</v>
      </c>
      <c r="J125" s="329">
        <v>123308.72</v>
      </c>
      <c r="K125" s="329">
        <v>197293.96</v>
      </c>
      <c r="L125" s="329">
        <v>158539.78</v>
      </c>
      <c r="M125" s="329">
        <v>253663.66</v>
      </c>
      <c r="N125" s="329">
        <v>211386.38</v>
      </c>
      <c r="O125" s="329">
        <v>338218.21</v>
      </c>
      <c r="P125" s="329">
        <v>264232.96999999997</v>
      </c>
      <c r="Q125" s="329">
        <v>422772.76</v>
      </c>
      <c r="R125" s="329">
        <v>299464.03999999998</v>
      </c>
      <c r="S125" s="329">
        <v>479142.47</v>
      </c>
      <c r="T125" s="329">
        <v>334695.09999999998</v>
      </c>
      <c r="U125" s="329">
        <v>535512.17000000004</v>
      </c>
    </row>
    <row r="126" spans="1:21" ht="14.4" x14ac:dyDescent="0.3">
      <c r="A126" s="328">
        <v>1</v>
      </c>
      <c r="B126" s="328" t="s">
        <v>49</v>
      </c>
      <c r="C126" s="328" t="s">
        <v>62</v>
      </c>
      <c r="D126" s="328" t="s">
        <v>63</v>
      </c>
      <c r="E126" s="328" t="s">
        <v>605</v>
      </c>
      <c r="F126" s="328">
        <v>1</v>
      </c>
      <c r="G126" s="328" t="s">
        <v>11</v>
      </c>
      <c r="H126" s="329">
        <v>101175.63</v>
      </c>
      <c r="I126" s="329">
        <v>177057.36</v>
      </c>
      <c r="J126" s="329">
        <v>131157.91</v>
      </c>
      <c r="K126" s="329">
        <v>229526.34</v>
      </c>
      <c r="L126" s="329">
        <v>157061.34</v>
      </c>
      <c r="M126" s="329">
        <v>274857.34999999998</v>
      </c>
      <c r="N126" s="329">
        <v>187525.43</v>
      </c>
      <c r="O126" s="329">
        <v>328169.49</v>
      </c>
      <c r="P126" s="329">
        <v>220622.97</v>
      </c>
      <c r="Q126" s="329">
        <v>386090.2</v>
      </c>
      <c r="R126" s="329">
        <v>241793.52</v>
      </c>
      <c r="S126" s="329">
        <v>423138.66</v>
      </c>
      <c r="T126" s="329">
        <v>261894.9</v>
      </c>
      <c r="U126" s="329">
        <v>458316.08</v>
      </c>
    </row>
    <row r="127" spans="1:21" ht="14.4" x14ac:dyDescent="0.3">
      <c r="A127" s="328">
        <v>1</v>
      </c>
      <c r="B127" s="328" t="s">
        <v>49</v>
      </c>
      <c r="C127" s="328" t="s">
        <v>62</v>
      </c>
      <c r="D127" s="328" t="s">
        <v>63</v>
      </c>
      <c r="E127" s="328" t="s">
        <v>605</v>
      </c>
      <c r="F127" s="328">
        <v>2</v>
      </c>
      <c r="G127" s="328" t="s">
        <v>5</v>
      </c>
      <c r="H127" s="329">
        <v>87966.95</v>
      </c>
      <c r="I127" s="329">
        <v>153942.17000000001</v>
      </c>
      <c r="J127" s="329">
        <v>115401.35</v>
      </c>
      <c r="K127" s="329">
        <v>201952.36</v>
      </c>
      <c r="L127" s="329">
        <v>140322.09</v>
      </c>
      <c r="M127" s="329">
        <v>245563.65</v>
      </c>
      <c r="N127" s="329">
        <v>172244.78</v>
      </c>
      <c r="O127" s="329">
        <v>301428.36</v>
      </c>
      <c r="P127" s="329">
        <v>204389.21</v>
      </c>
      <c r="Q127" s="329">
        <v>357681.12</v>
      </c>
      <c r="R127" s="329">
        <v>225251.27</v>
      </c>
      <c r="S127" s="329">
        <v>394189.72</v>
      </c>
      <c r="T127" s="329">
        <v>244604</v>
      </c>
      <c r="U127" s="329">
        <v>428056.99</v>
      </c>
    </row>
    <row r="128" spans="1:21" ht="14.4" x14ac:dyDescent="0.3">
      <c r="A128" s="328">
        <v>1</v>
      </c>
      <c r="B128" s="328" t="s">
        <v>49</v>
      </c>
      <c r="C128" s="328" t="s">
        <v>62</v>
      </c>
      <c r="D128" s="328" t="s">
        <v>63</v>
      </c>
      <c r="E128" s="328" t="s">
        <v>605</v>
      </c>
      <c r="F128" s="328">
        <v>3</v>
      </c>
      <c r="G128" s="328" t="s">
        <v>6</v>
      </c>
      <c r="H128" s="329">
        <v>76067.45</v>
      </c>
      <c r="I128" s="329">
        <v>133118.04</v>
      </c>
      <c r="J128" s="329">
        <v>103426.68</v>
      </c>
      <c r="K128" s="329">
        <v>180996.68</v>
      </c>
      <c r="L128" s="329">
        <v>130601.71</v>
      </c>
      <c r="M128" s="329">
        <v>228552.99</v>
      </c>
      <c r="N128" s="329">
        <v>171789.49</v>
      </c>
      <c r="O128" s="329">
        <v>300631.61</v>
      </c>
      <c r="P128" s="329">
        <v>212653.14</v>
      </c>
      <c r="Q128" s="329">
        <v>372142.99</v>
      </c>
      <c r="R128" s="329">
        <v>239432.52</v>
      </c>
      <c r="S128" s="329">
        <v>419006.91</v>
      </c>
      <c r="T128" s="329">
        <v>265841.46000000002</v>
      </c>
      <c r="U128" s="329">
        <v>465222.56</v>
      </c>
    </row>
    <row r="129" spans="1:21" ht="14.4" x14ac:dyDescent="0.3">
      <c r="A129" s="328">
        <v>1</v>
      </c>
      <c r="B129" s="328" t="s">
        <v>49</v>
      </c>
      <c r="C129" s="328" t="s">
        <v>62</v>
      </c>
      <c r="D129" s="328" t="s">
        <v>63</v>
      </c>
      <c r="E129" s="328" t="s">
        <v>605</v>
      </c>
      <c r="F129" s="328">
        <v>4</v>
      </c>
      <c r="G129" s="328" t="s">
        <v>4</v>
      </c>
      <c r="H129" s="329">
        <v>85851.54</v>
      </c>
      <c r="I129" s="329">
        <v>137362.46</v>
      </c>
      <c r="J129" s="329">
        <v>120192.15</v>
      </c>
      <c r="K129" s="329">
        <v>192307.44</v>
      </c>
      <c r="L129" s="329">
        <v>154532.76999999999</v>
      </c>
      <c r="M129" s="329">
        <v>247252.43</v>
      </c>
      <c r="N129" s="329">
        <v>206043.69</v>
      </c>
      <c r="O129" s="329">
        <v>329669.90000000002</v>
      </c>
      <c r="P129" s="329">
        <v>257554.61</v>
      </c>
      <c r="Q129" s="329">
        <v>412087.38</v>
      </c>
      <c r="R129" s="329">
        <v>291895.21999999997</v>
      </c>
      <c r="S129" s="329">
        <v>467032.36</v>
      </c>
      <c r="T129" s="329">
        <v>326235.84000000003</v>
      </c>
      <c r="U129" s="329">
        <v>521977.35</v>
      </c>
    </row>
    <row r="130" spans="1:21" ht="14.4" x14ac:dyDescent="0.3">
      <c r="A130" s="328">
        <v>10</v>
      </c>
      <c r="B130" s="328" t="s">
        <v>342</v>
      </c>
      <c r="C130" s="328" t="s">
        <v>343</v>
      </c>
      <c r="D130" s="328" t="s">
        <v>344</v>
      </c>
      <c r="E130" s="328" t="s">
        <v>345</v>
      </c>
      <c r="F130" s="328">
        <v>1</v>
      </c>
      <c r="G130" s="328" t="s">
        <v>11</v>
      </c>
      <c r="H130" s="329">
        <v>118351.59</v>
      </c>
      <c r="I130" s="329">
        <v>207115.29</v>
      </c>
      <c r="J130" s="329">
        <v>153206.03</v>
      </c>
      <c r="K130" s="329">
        <v>268110.55</v>
      </c>
      <c r="L130" s="329">
        <v>183308.17</v>
      </c>
      <c r="M130" s="329">
        <v>320789.3</v>
      </c>
      <c r="N130" s="329">
        <v>218625.73</v>
      </c>
      <c r="O130" s="329">
        <v>382595.03</v>
      </c>
      <c r="P130" s="329">
        <v>257038.84</v>
      </c>
      <c r="Q130" s="329">
        <v>449817.97</v>
      </c>
      <c r="R130" s="329">
        <v>281607.02</v>
      </c>
      <c r="S130" s="329">
        <v>492812.29</v>
      </c>
      <c r="T130" s="329">
        <v>304831.82</v>
      </c>
      <c r="U130" s="329">
        <v>533455.68000000005</v>
      </c>
    </row>
    <row r="131" spans="1:21" ht="14.4" x14ac:dyDescent="0.3">
      <c r="A131" s="328">
        <v>10</v>
      </c>
      <c r="B131" s="328" t="s">
        <v>342</v>
      </c>
      <c r="C131" s="328" t="s">
        <v>343</v>
      </c>
      <c r="D131" s="328" t="s">
        <v>344</v>
      </c>
      <c r="E131" s="328" t="s">
        <v>345</v>
      </c>
      <c r="F131" s="328">
        <v>2</v>
      </c>
      <c r="G131" s="328" t="s">
        <v>5</v>
      </c>
      <c r="H131" s="329">
        <v>103867.13</v>
      </c>
      <c r="I131" s="329">
        <v>181767.48</v>
      </c>
      <c r="J131" s="329">
        <v>135927.4</v>
      </c>
      <c r="K131" s="329">
        <v>237872.96</v>
      </c>
      <c r="L131" s="329">
        <v>164951.92000000001</v>
      </c>
      <c r="M131" s="329">
        <v>288665.86</v>
      </c>
      <c r="N131" s="329">
        <v>201868.99</v>
      </c>
      <c r="O131" s="329">
        <v>353270.73</v>
      </c>
      <c r="P131" s="329">
        <v>239236.92</v>
      </c>
      <c r="Q131" s="329">
        <v>418664.61</v>
      </c>
      <c r="R131" s="329">
        <v>263466.81</v>
      </c>
      <c r="S131" s="329">
        <v>461066.91</v>
      </c>
      <c r="T131" s="329">
        <v>285870.64</v>
      </c>
      <c r="U131" s="329">
        <v>500273.61</v>
      </c>
    </row>
    <row r="132" spans="1:21" ht="14.4" x14ac:dyDescent="0.3">
      <c r="A132" s="328">
        <v>10</v>
      </c>
      <c r="B132" s="328" t="s">
        <v>342</v>
      </c>
      <c r="C132" s="328" t="s">
        <v>343</v>
      </c>
      <c r="D132" s="328" t="s">
        <v>344</v>
      </c>
      <c r="E132" s="328" t="s">
        <v>345</v>
      </c>
      <c r="F132" s="328">
        <v>3</v>
      </c>
      <c r="G132" s="328" t="s">
        <v>6</v>
      </c>
      <c r="H132" s="329">
        <v>90559.9</v>
      </c>
      <c r="I132" s="329">
        <v>158479.82</v>
      </c>
      <c r="J132" s="329">
        <v>123419.75</v>
      </c>
      <c r="K132" s="329">
        <v>215984.57</v>
      </c>
      <c r="L132" s="329">
        <v>156077.63</v>
      </c>
      <c r="M132" s="329">
        <v>273135.84999999998</v>
      </c>
      <c r="N132" s="329">
        <v>205530.75</v>
      </c>
      <c r="O132" s="329">
        <v>359678.82</v>
      </c>
      <c r="P132" s="329">
        <v>254628.43</v>
      </c>
      <c r="Q132" s="329">
        <v>445599.76</v>
      </c>
      <c r="R132" s="329">
        <v>286852.44</v>
      </c>
      <c r="S132" s="329">
        <v>501991.77</v>
      </c>
      <c r="T132" s="329">
        <v>318670.21999999997</v>
      </c>
      <c r="U132" s="329">
        <v>557672.89</v>
      </c>
    </row>
    <row r="133" spans="1:21" ht="14.4" x14ac:dyDescent="0.3">
      <c r="A133" s="328">
        <v>10</v>
      </c>
      <c r="B133" s="328" t="s">
        <v>342</v>
      </c>
      <c r="C133" s="328" t="s">
        <v>343</v>
      </c>
      <c r="D133" s="328" t="s">
        <v>344</v>
      </c>
      <c r="E133" s="328" t="s">
        <v>345</v>
      </c>
      <c r="F133" s="328">
        <v>4</v>
      </c>
      <c r="G133" s="328" t="s">
        <v>4</v>
      </c>
      <c r="H133" s="329">
        <v>100289.24</v>
      </c>
      <c r="I133" s="329">
        <v>160462.79</v>
      </c>
      <c r="J133" s="329">
        <v>140404.94</v>
      </c>
      <c r="K133" s="329">
        <v>224647.91</v>
      </c>
      <c r="L133" s="329">
        <v>180520.64</v>
      </c>
      <c r="M133" s="329">
        <v>288833.03000000003</v>
      </c>
      <c r="N133" s="329">
        <v>240694.19</v>
      </c>
      <c r="O133" s="329">
        <v>385110.7</v>
      </c>
      <c r="P133" s="329">
        <v>300867.73</v>
      </c>
      <c r="Q133" s="329">
        <v>481388.38</v>
      </c>
      <c r="R133" s="329">
        <v>340983.43</v>
      </c>
      <c r="S133" s="329">
        <v>545573.49</v>
      </c>
      <c r="T133" s="329">
        <v>381099.13</v>
      </c>
      <c r="U133" s="329">
        <v>609758.61</v>
      </c>
    </row>
    <row r="134" spans="1:21" ht="14.4" x14ac:dyDescent="0.3">
      <c r="A134" s="328">
        <v>10</v>
      </c>
      <c r="B134" s="328" t="s">
        <v>342</v>
      </c>
      <c r="C134" s="328" t="s">
        <v>343</v>
      </c>
      <c r="D134" s="328" t="s">
        <v>344</v>
      </c>
      <c r="E134" s="328" t="s">
        <v>346</v>
      </c>
      <c r="F134" s="328">
        <v>1</v>
      </c>
      <c r="G134" s="328" t="s">
        <v>11</v>
      </c>
      <c r="H134" s="329">
        <v>122289.47</v>
      </c>
      <c r="I134" s="329">
        <v>214006.58</v>
      </c>
      <c r="J134" s="329">
        <v>158300.29999999999</v>
      </c>
      <c r="K134" s="329">
        <v>277025.53000000003</v>
      </c>
      <c r="L134" s="329">
        <v>189401</v>
      </c>
      <c r="M134" s="329">
        <v>331451.75</v>
      </c>
      <c r="N134" s="329">
        <v>225888.83</v>
      </c>
      <c r="O134" s="329">
        <v>395305.46</v>
      </c>
      <c r="P134" s="329">
        <v>265575.44</v>
      </c>
      <c r="Q134" s="329">
        <v>464757.02</v>
      </c>
      <c r="R134" s="329">
        <v>290958.08000000002</v>
      </c>
      <c r="S134" s="329">
        <v>509176.65</v>
      </c>
      <c r="T134" s="329">
        <v>314951.24</v>
      </c>
      <c r="U134" s="329">
        <v>551164.67000000004</v>
      </c>
    </row>
    <row r="135" spans="1:21" ht="14.4" x14ac:dyDescent="0.3">
      <c r="A135" s="328">
        <v>10</v>
      </c>
      <c r="B135" s="328" t="s">
        <v>342</v>
      </c>
      <c r="C135" s="328" t="s">
        <v>343</v>
      </c>
      <c r="D135" s="328" t="s">
        <v>344</v>
      </c>
      <c r="E135" s="328" t="s">
        <v>346</v>
      </c>
      <c r="F135" s="328">
        <v>2</v>
      </c>
      <c r="G135" s="328" t="s">
        <v>5</v>
      </c>
      <c r="H135" s="329">
        <v>107337.78</v>
      </c>
      <c r="I135" s="329">
        <v>187841.11</v>
      </c>
      <c r="J135" s="329">
        <v>140464.29999999999</v>
      </c>
      <c r="K135" s="329">
        <v>245812.53</v>
      </c>
      <c r="L135" s="329">
        <v>170452.61</v>
      </c>
      <c r="M135" s="329">
        <v>298292.08</v>
      </c>
      <c r="N135" s="329">
        <v>208591.55</v>
      </c>
      <c r="O135" s="329">
        <v>365035.22</v>
      </c>
      <c r="P135" s="329">
        <v>247199.26</v>
      </c>
      <c r="Q135" s="329">
        <v>432598.71</v>
      </c>
      <c r="R135" s="329">
        <v>272232.7</v>
      </c>
      <c r="S135" s="329">
        <v>476407.23</v>
      </c>
      <c r="T135" s="329">
        <v>295378.40000000002</v>
      </c>
      <c r="U135" s="329">
        <v>516912.21</v>
      </c>
    </row>
    <row r="136" spans="1:21" ht="14.4" x14ac:dyDescent="0.3">
      <c r="A136" s="328">
        <v>10</v>
      </c>
      <c r="B136" s="328" t="s">
        <v>342</v>
      </c>
      <c r="C136" s="328" t="s">
        <v>343</v>
      </c>
      <c r="D136" s="328" t="s">
        <v>344</v>
      </c>
      <c r="E136" s="328" t="s">
        <v>346</v>
      </c>
      <c r="F136" s="328">
        <v>3</v>
      </c>
      <c r="G136" s="328" t="s">
        <v>6</v>
      </c>
      <c r="H136" s="329">
        <v>93597.08</v>
      </c>
      <c r="I136" s="329">
        <v>163794.9</v>
      </c>
      <c r="J136" s="329">
        <v>127563.3</v>
      </c>
      <c r="K136" s="329">
        <v>223235.77</v>
      </c>
      <c r="L136" s="329">
        <v>161321.01</v>
      </c>
      <c r="M136" s="329">
        <v>282311.77</v>
      </c>
      <c r="N136" s="329">
        <v>212438.94</v>
      </c>
      <c r="O136" s="329">
        <v>371768.15</v>
      </c>
      <c r="P136" s="329">
        <v>263189.96000000002</v>
      </c>
      <c r="Q136" s="329">
        <v>460582.42</v>
      </c>
      <c r="R136" s="329">
        <v>296499.81</v>
      </c>
      <c r="S136" s="329">
        <v>518874.66</v>
      </c>
      <c r="T136" s="329">
        <v>329390.33</v>
      </c>
      <c r="U136" s="329">
        <v>576433.06999999995</v>
      </c>
    </row>
    <row r="137" spans="1:21" ht="14.4" x14ac:dyDescent="0.3">
      <c r="A137" s="328">
        <v>10</v>
      </c>
      <c r="B137" s="328" t="s">
        <v>342</v>
      </c>
      <c r="C137" s="328" t="s">
        <v>343</v>
      </c>
      <c r="D137" s="328" t="s">
        <v>344</v>
      </c>
      <c r="E137" s="328" t="s">
        <v>346</v>
      </c>
      <c r="F137" s="328">
        <v>4</v>
      </c>
      <c r="G137" s="328" t="s">
        <v>4</v>
      </c>
      <c r="H137" s="329">
        <v>103624.06</v>
      </c>
      <c r="I137" s="329">
        <v>165798.5</v>
      </c>
      <c r="J137" s="329">
        <v>145073.68</v>
      </c>
      <c r="K137" s="329">
        <v>232117.9</v>
      </c>
      <c r="L137" s="329">
        <v>186523.31</v>
      </c>
      <c r="M137" s="329">
        <v>298437.3</v>
      </c>
      <c r="N137" s="329">
        <v>248697.74</v>
      </c>
      <c r="O137" s="329">
        <v>397916.4</v>
      </c>
      <c r="P137" s="329">
        <v>310872.18</v>
      </c>
      <c r="Q137" s="329">
        <v>497395.5</v>
      </c>
      <c r="R137" s="329">
        <v>352321.81</v>
      </c>
      <c r="S137" s="329">
        <v>563714.9</v>
      </c>
      <c r="T137" s="329">
        <v>393771.43</v>
      </c>
      <c r="U137" s="329">
        <v>630034.30000000005</v>
      </c>
    </row>
    <row r="138" spans="1:21" ht="14.4" x14ac:dyDescent="0.3">
      <c r="A138" s="328">
        <v>10</v>
      </c>
      <c r="B138" s="328" t="s">
        <v>342</v>
      </c>
      <c r="C138" s="328" t="s">
        <v>343</v>
      </c>
      <c r="D138" s="328" t="s">
        <v>344</v>
      </c>
      <c r="E138" s="328" t="s">
        <v>347</v>
      </c>
      <c r="F138" s="328">
        <v>1</v>
      </c>
      <c r="G138" s="328" t="s">
        <v>11</v>
      </c>
      <c r="H138" s="329">
        <v>125005.49</v>
      </c>
      <c r="I138" s="329">
        <v>218759.6</v>
      </c>
      <c r="J138" s="329">
        <v>161899.20000000001</v>
      </c>
      <c r="K138" s="329">
        <v>283323.59000000003</v>
      </c>
      <c r="L138" s="329">
        <v>193766.48</v>
      </c>
      <c r="M138" s="329">
        <v>339091.34</v>
      </c>
      <c r="N138" s="329">
        <v>231186.13</v>
      </c>
      <c r="O138" s="329">
        <v>404575.73</v>
      </c>
      <c r="P138" s="329">
        <v>271869.87</v>
      </c>
      <c r="Q138" s="329">
        <v>475772.27</v>
      </c>
      <c r="R138" s="329">
        <v>297891.19</v>
      </c>
      <c r="S138" s="329">
        <v>521309.58</v>
      </c>
      <c r="T138" s="329">
        <v>322527.53000000003</v>
      </c>
      <c r="U138" s="329">
        <v>564423.18000000005</v>
      </c>
    </row>
    <row r="139" spans="1:21" ht="14.4" x14ac:dyDescent="0.3">
      <c r="A139" s="328">
        <v>10</v>
      </c>
      <c r="B139" s="328" t="s">
        <v>342</v>
      </c>
      <c r="C139" s="328" t="s">
        <v>343</v>
      </c>
      <c r="D139" s="328" t="s">
        <v>344</v>
      </c>
      <c r="E139" s="328" t="s">
        <v>347</v>
      </c>
      <c r="F139" s="328">
        <v>2</v>
      </c>
      <c r="G139" s="328" t="s">
        <v>5</v>
      </c>
      <c r="H139" s="329">
        <v>109352.86</v>
      </c>
      <c r="I139" s="329">
        <v>191367.5</v>
      </c>
      <c r="J139" s="329">
        <v>143227.13</v>
      </c>
      <c r="K139" s="329">
        <v>250647.48</v>
      </c>
      <c r="L139" s="329">
        <v>173929.89</v>
      </c>
      <c r="M139" s="329">
        <v>304377.3</v>
      </c>
      <c r="N139" s="329">
        <v>213078.04</v>
      </c>
      <c r="O139" s="329">
        <v>372886.57</v>
      </c>
      <c r="P139" s="329">
        <v>252632.31</v>
      </c>
      <c r="Q139" s="329">
        <v>442106.54</v>
      </c>
      <c r="R139" s="329">
        <v>278288.05</v>
      </c>
      <c r="S139" s="329">
        <v>487004.09</v>
      </c>
      <c r="T139" s="329">
        <v>302037.21999999997</v>
      </c>
      <c r="U139" s="329">
        <v>528565.14</v>
      </c>
    </row>
    <row r="140" spans="1:21" ht="14.4" x14ac:dyDescent="0.3">
      <c r="A140" s="328">
        <v>10</v>
      </c>
      <c r="B140" s="328" t="s">
        <v>342</v>
      </c>
      <c r="C140" s="328" t="s">
        <v>343</v>
      </c>
      <c r="D140" s="328" t="s">
        <v>344</v>
      </c>
      <c r="E140" s="328" t="s">
        <v>347</v>
      </c>
      <c r="F140" s="328">
        <v>3</v>
      </c>
      <c r="G140" s="328" t="s">
        <v>6</v>
      </c>
      <c r="H140" s="329">
        <v>95073.3</v>
      </c>
      <c r="I140" s="329">
        <v>166378.28</v>
      </c>
      <c r="J140" s="329">
        <v>129467.23</v>
      </c>
      <c r="K140" s="329">
        <v>226567.65</v>
      </c>
      <c r="L140" s="329">
        <v>163642.88</v>
      </c>
      <c r="M140" s="329">
        <v>286375.03999999998</v>
      </c>
      <c r="N140" s="329">
        <v>215410.28</v>
      </c>
      <c r="O140" s="329">
        <v>376967.98</v>
      </c>
      <c r="P140" s="329">
        <v>266793.56</v>
      </c>
      <c r="Q140" s="329">
        <v>466888.73</v>
      </c>
      <c r="R140" s="329">
        <v>300500.34999999998</v>
      </c>
      <c r="S140" s="329">
        <v>525875.62</v>
      </c>
      <c r="T140" s="329">
        <v>333768.15999999997</v>
      </c>
      <c r="U140" s="329">
        <v>584094.28</v>
      </c>
    </row>
    <row r="141" spans="1:21" ht="14.4" x14ac:dyDescent="0.3">
      <c r="A141" s="328">
        <v>10</v>
      </c>
      <c r="B141" s="328" t="s">
        <v>342</v>
      </c>
      <c r="C141" s="328" t="s">
        <v>343</v>
      </c>
      <c r="D141" s="328" t="s">
        <v>344</v>
      </c>
      <c r="E141" s="328" t="s">
        <v>347</v>
      </c>
      <c r="F141" s="328">
        <v>4</v>
      </c>
      <c r="G141" s="328" t="s">
        <v>4</v>
      </c>
      <c r="H141" s="329">
        <v>105977.71</v>
      </c>
      <c r="I141" s="329">
        <v>169564.34</v>
      </c>
      <c r="J141" s="329">
        <v>148368.79999999999</v>
      </c>
      <c r="K141" s="329">
        <v>237390.07999999999</v>
      </c>
      <c r="L141" s="329">
        <v>190759.88</v>
      </c>
      <c r="M141" s="329">
        <v>305215.82</v>
      </c>
      <c r="N141" s="329">
        <v>254346.51</v>
      </c>
      <c r="O141" s="329">
        <v>406954.42</v>
      </c>
      <c r="P141" s="329">
        <v>317933.14</v>
      </c>
      <c r="Q141" s="329">
        <v>508693.03</v>
      </c>
      <c r="R141" s="329">
        <v>360324.22</v>
      </c>
      <c r="S141" s="329">
        <v>576518.77</v>
      </c>
      <c r="T141" s="329">
        <v>402715.31</v>
      </c>
      <c r="U141" s="329">
        <v>644344.51</v>
      </c>
    </row>
    <row r="142" spans="1:21" ht="14.4" x14ac:dyDescent="0.3">
      <c r="A142" s="328">
        <v>10</v>
      </c>
      <c r="B142" s="328" t="s">
        <v>342</v>
      </c>
      <c r="C142" s="328" t="s">
        <v>343</v>
      </c>
      <c r="D142" s="328" t="s">
        <v>344</v>
      </c>
      <c r="E142" s="328" t="s">
        <v>348</v>
      </c>
      <c r="F142" s="328">
        <v>1</v>
      </c>
      <c r="G142" s="328" t="s">
        <v>11</v>
      </c>
      <c r="H142" s="329">
        <v>124631.95</v>
      </c>
      <c r="I142" s="329">
        <v>218105.91</v>
      </c>
      <c r="J142" s="329">
        <v>161373.32</v>
      </c>
      <c r="K142" s="329">
        <v>282403.31</v>
      </c>
      <c r="L142" s="329">
        <v>193106.95</v>
      </c>
      <c r="M142" s="329">
        <v>337937.16</v>
      </c>
      <c r="N142" s="329">
        <v>230353.26</v>
      </c>
      <c r="O142" s="329">
        <v>403118.2</v>
      </c>
      <c r="P142" s="329">
        <v>270856.81</v>
      </c>
      <c r="Q142" s="329">
        <v>473999.41</v>
      </c>
      <c r="R142" s="329">
        <v>296762.40999999997</v>
      </c>
      <c r="S142" s="329">
        <v>519334.21</v>
      </c>
      <c r="T142" s="329">
        <v>321269.24</v>
      </c>
      <c r="U142" s="329">
        <v>562221.18000000005</v>
      </c>
    </row>
    <row r="143" spans="1:21" ht="14.4" x14ac:dyDescent="0.3">
      <c r="A143" s="328">
        <v>10</v>
      </c>
      <c r="B143" s="328" t="s">
        <v>342</v>
      </c>
      <c r="C143" s="328" t="s">
        <v>343</v>
      </c>
      <c r="D143" s="328" t="s">
        <v>344</v>
      </c>
      <c r="E143" s="328" t="s">
        <v>348</v>
      </c>
      <c r="F143" s="328">
        <v>2</v>
      </c>
      <c r="G143" s="328" t="s">
        <v>5</v>
      </c>
      <c r="H143" s="329">
        <v>109212.98</v>
      </c>
      <c r="I143" s="329">
        <v>191122.71</v>
      </c>
      <c r="J143" s="329">
        <v>142979.94</v>
      </c>
      <c r="K143" s="329">
        <v>250214.9</v>
      </c>
      <c r="L143" s="329">
        <v>173566.42</v>
      </c>
      <c r="M143" s="329">
        <v>303741.24</v>
      </c>
      <c r="N143" s="329">
        <v>212515.44</v>
      </c>
      <c r="O143" s="329">
        <v>371902.02</v>
      </c>
      <c r="P143" s="329">
        <v>251906.37</v>
      </c>
      <c r="Q143" s="329">
        <v>440836.15</v>
      </c>
      <c r="R143" s="329">
        <v>277451.84999999998</v>
      </c>
      <c r="S143" s="329">
        <v>485540.74</v>
      </c>
      <c r="T143" s="329">
        <v>301084.76</v>
      </c>
      <c r="U143" s="329">
        <v>526898.32999999996</v>
      </c>
    </row>
    <row r="144" spans="1:21" ht="14.4" x14ac:dyDescent="0.3">
      <c r="A144" s="328">
        <v>10</v>
      </c>
      <c r="B144" s="328" t="s">
        <v>342</v>
      </c>
      <c r="C144" s="328" t="s">
        <v>343</v>
      </c>
      <c r="D144" s="328" t="s">
        <v>344</v>
      </c>
      <c r="E144" s="328" t="s">
        <v>348</v>
      </c>
      <c r="F144" s="328">
        <v>3</v>
      </c>
      <c r="G144" s="328" t="s">
        <v>6</v>
      </c>
      <c r="H144" s="329">
        <v>95094.49</v>
      </c>
      <c r="I144" s="329">
        <v>166415.35999999999</v>
      </c>
      <c r="J144" s="329">
        <v>129551.15</v>
      </c>
      <c r="K144" s="329">
        <v>226714.51</v>
      </c>
      <c r="L144" s="329">
        <v>163792.79</v>
      </c>
      <c r="M144" s="329">
        <v>286637.39</v>
      </c>
      <c r="N144" s="329">
        <v>215651.65</v>
      </c>
      <c r="O144" s="329">
        <v>377390.39</v>
      </c>
      <c r="P144" s="329">
        <v>267132.14</v>
      </c>
      <c r="Q144" s="329">
        <v>467481.24</v>
      </c>
      <c r="R144" s="329">
        <v>300911.92</v>
      </c>
      <c r="S144" s="329">
        <v>526595.86</v>
      </c>
      <c r="T144" s="329">
        <v>334259.27</v>
      </c>
      <c r="U144" s="329">
        <v>584953.72</v>
      </c>
    </row>
    <row r="145" spans="1:21" ht="14.4" x14ac:dyDescent="0.3">
      <c r="A145" s="328">
        <v>10</v>
      </c>
      <c r="B145" s="328" t="s">
        <v>342</v>
      </c>
      <c r="C145" s="328" t="s">
        <v>343</v>
      </c>
      <c r="D145" s="328" t="s">
        <v>344</v>
      </c>
      <c r="E145" s="328" t="s">
        <v>348</v>
      </c>
      <c r="F145" s="328">
        <v>4</v>
      </c>
      <c r="G145" s="328" t="s">
        <v>4</v>
      </c>
      <c r="H145" s="329">
        <v>105634.59</v>
      </c>
      <c r="I145" s="329">
        <v>169015.35</v>
      </c>
      <c r="J145" s="329">
        <v>147888.43</v>
      </c>
      <c r="K145" s="329">
        <v>236621.49</v>
      </c>
      <c r="L145" s="329">
        <v>190142.27</v>
      </c>
      <c r="M145" s="329">
        <v>304227.63</v>
      </c>
      <c r="N145" s="329">
        <v>253523.02</v>
      </c>
      <c r="O145" s="329">
        <v>405636.84</v>
      </c>
      <c r="P145" s="329">
        <v>316903.78000000003</v>
      </c>
      <c r="Q145" s="329">
        <v>507046.05</v>
      </c>
      <c r="R145" s="329">
        <v>359157.61</v>
      </c>
      <c r="S145" s="329">
        <v>574652.18999999994</v>
      </c>
      <c r="T145" s="329">
        <v>401411.45</v>
      </c>
      <c r="U145" s="329">
        <v>642258.32999999996</v>
      </c>
    </row>
    <row r="146" spans="1:21" ht="14.4" x14ac:dyDescent="0.3">
      <c r="A146" s="328">
        <v>10</v>
      </c>
      <c r="B146" s="328" t="s">
        <v>342</v>
      </c>
      <c r="C146" s="328" t="s">
        <v>349</v>
      </c>
      <c r="D146" s="328" t="s">
        <v>350</v>
      </c>
      <c r="E146" s="328" t="s">
        <v>351</v>
      </c>
      <c r="F146" s="328">
        <v>1</v>
      </c>
      <c r="G146" s="328" t="s">
        <v>11</v>
      </c>
      <c r="H146" s="329">
        <v>97069.09</v>
      </c>
      <c r="I146" s="329">
        <v>169870.9</v>
      </c>
      <c r="J146" s="329">
        <v>125871.06</v>
      </c>
      <c r="K146" s="329">
        <v>220274.36</v>
      </c>
      <c r="L146" s="329">
        <v>150756.56</v>
      </c>
      <c r="M146" s="329">
        <v>263823.96999999997</v>
      </c>
      <c r="N146" s="329">
        <v>180037.68</v>
      </c>
      <c r="O146" s="329">
        <v>315065.95</v>
      </c>
      <c r="P146" s="329">
        <v>211842.87</v>
      </c>
      <c r="Q146" s="329">
        <v>370725.02</v>
      </c>
      <c r="R146" s="329">
        <v>232187.17</v>
      </c>
      <c r="S146" s="329">
        <v>406327.55</v>
      </c>
      <c r="T146" s="329">
        <v>251521.3</v>
      </c>
      <c r="U146" s="329">
        <v>440162.27</v>
      </c>
    </row>
    <row r="147" spans="1:21" ht="14.4" x14ac:dyDescent="0.3">
      <c r="A147" s="328">
        <v>10</v>
      </c>
      <c r="B147" s="328" t="s">
        <v>342</v>
      </c>
      <c r="C147" s="328" t="s">
        <v>349</v>
      </c>
      <c r="D147" s="328" t="s">
        <v>350</v>
      </c>
      <c r="E147" s="328" t="s">
        <v>351</v>
      </c>
      <c r="F147" s="328">
        <v>2</v>
      </c>
      <c r="G147" s="328" t="s">
        <v>5</v>
      </c>
      <c r="H147" s="329">
        <v>84233.919999999998</v>
      </c>
      <c r="I147" s="329">
        <v>147409.35</v>
      </c>
      <c r="J147" s="329">
        <v>110560.09</v>
      </c>
      <c r="K147" s="329">
        <v>193480.17</v>
      </c>
      <c r="L147" s="329">
        <v>134490.68</v>
      </c>
      <c r="M147" s="329">
        <v>235358.7</v>
      </c>
      <c r="N147" s="329">
        <v>165189.17000000001</v>
      </c>
      <c r="O147" s="329">
        <v>289081.05</v>
      </c>
      <c r="P147" s="329">
        <v>196068.2</v>
      </c>
      <c r="Q147" s="329">
        <v>343119.34</v>
      </c>
      <c r="R147" s="329">
        <v>216112.73</v>
      </c>
      <c r="S147" s="329">
        <v>378197.28</v>
      </c>
      <c r="T147" s="329">
        <v>234719.38</v>
      </c>
      <c r="U147" s="329">
        <v>410758.91</v>
      </c>
    </row>
    <row r="148" spans="1:21" ht="14.4" x14ac:dyDescent="0.3">
      <c r="A148" s="328">
        <v>10</v>
      </c>
      <c r="B148" s="328" t="s">
        <v>342</v>
      </c>
      <c r="C148" s="328" t="s">
        <v>349</v>
      </c>
      <c r="D148" s="328" t="s">
        <v>350</v>
      </c>
      <c r="E148" s="328" t="s">
        <v>351</v>
      </c>
      <c r="F148" s="328">
        <v>3</v>
      </c>
      <c r="G148" s="328" t="s">
        <v>6</v>
      </c>
      <c r="H148" s="329">
        <v>72714.38</v>
      </c>
      <c r="I148" s="329">
        <v>127250.16</v>
      </c>
      <c r="J148" s="329">
        <v>98819.13</v>
      </c>
      <c r="K148" s="329">
        <v>172933.48</v>
      </c>
      <c r="L148" s="329">
        <v>124744.9</v>
      </c>
      <c r="M148" s="329">
        <v>218303.57</v>
      </c>
      <c r="N148" s="329">
        <v>164046.76</v>
      </c>
      <c r="O148" s="329">
        <v>287081.82</v>
      </c>
      <c r="P148" s="329">
        <v>203033.65</v>
      </c>
      <c r="Q148" s="329">
        <v>355308.88</v>
      </c>
      <c r="R148" s="329">
        <v>228574.95</v>
      </c>
      <c r="S148" s="329">
        <v>400006.17</v>
      </c>
      <c r="T148" s="329">
        <v>253756.3</v>
      </c>
      <c r="U148" s="329">
        <v>444073.52</v>
      </c>
    </row>
    <row r="149" spans="1:21" ht="14.4" x14ac:dyDescent="0.3">
      <c r="A149" s="328">
        <v>10</v>
      </c>
      <c r="B149" s="328" t="s">
        <v>342</v>
      </c>
      <c r="C149" s="328" t="s">
        <v>349</v>
      </c>
      <c r="D149" s="328" t="s">
        <v>350</v>
      </c>
      <c r="E149" s="328" t="s">
        <v>351</v>
      </c>
      <c r="F149" s="328">
        <v>4</v>
      </c>
      <c r="G149" s="328" t="s">
        <v>4</v>
      </c>
      <c r="H149" s="329">
        <v>82389.98</v>
      </c>
      <c r="I149" s="329">
        <v>131823.96</v>
      </c>
      <c r="J149" s="329">
        <v>115345.97</v>
      </c>
      <c r="K149" s="329">
        <v>184553.55</v>
      </c>
      <c r="L149" s="329">
        <v>148301.96</v>
      </c>
      <c r="M149" s="329">
        <v>237283.14</v>
      </c>
      <c r="N149" s="329">
        <v>197735.94</v>
      </c>
      <c r="O149" s="329">
        <v>316377.51</v>
      </c>
      <c r="P149" s="329">
        <v>247169.93</v>
      </c>
      <c r="Q149" s="329">
        <v>395471.89</v>
      </c>
      <c r="R149" s="329">
        <v>280125.92</v>
      </c>
      <c r="S149" s="329">
        <v>448201.48</v>
      </c>
      <c r="T149" s="329">
        <v>313081.90999999997</v>
      </c>
      <c r="U149" s="329">
        <v>500931.06</v>
      </c>
    </row>
    <row r="150" spans="1:21" ht="14.4" x14ac:dyDescent="0.3">
      <c r="A150" s="328">
        <v>10</v>
      </c>
      <c r="B150" s="328" t="s">
        <v>342</v>
      </c>
      <c r="C150" s="328" t="s">
        <v>349</v>
      </c>
      <c r="D150" s="328" t="s">
        <v>350</v>
      </c>
      <c r="E150" s="328" t="s">
        <v>352</v>
      </c>
      <c r="F150" s="328">
        <v>1</v>
      </c>
      <c r="G150" s="328" t="s">
        <v>11</v>
      </c>
      <c r="H150" s="329">
        <v>101815.96</v>
      </c>
      <c r="I150" s="329">
        <v>178177.93</v>
      </c>
      <c r="J150" s="329">
        <v>131913.63</v>
      </c>
      <c r="K150" s="329">
        <v>230848.84</v>
      </c>
      <c r="L150" s="329">
        <v>157913.12</v>
      </c>
      <c r="M150" s="329">
        <v>276347.95</v>
      </c>
      <c r="N150" s="329">
        <v>188461.32</v>
      </c>
      <c r="O150" s="329">
        <v>329807.31</v>
      </c>
      <c r="P150" s="329">
        <v>221664.79</v>
      </c>
      <c r="Q150" s="329">
        <v>387913.38</v>
      </c>
      <c r="R150" s="329">
        <v>242902.26</v>
      </c>
      <c r="S150" s="329">
        <v>425078.96</v>
      </c>
      <c r="T150" s="329">
        <v>263032.13</v>
      </c>
      <c r="U150" s="329">
        <v>460306.23</v>
      </c>
    </row>
    <row r="151" spans="1:21" ht="14.4" x14ac:dyDescent="0.3">
      <c r="A151" s="328">
        <v>10</v>
      </c>
      <c r="B151" s="328" t="s">
        <v>342</v>
      </c>
      <c r="C151" s="328" t="s">
        <v>349</v>
      </c>
      <c r="D151" s="328" t="s">
        <v>350</v>
      </c>
      <c r="E151" s="328" t="s">
        <v>352</v>
      </c>
      <c r="F151" s="328">
        <v>2</v>
      </c>
      <c r="G151" s="328" t="s">
        <v>5</v>
      </c>
      <c r="H151" s="329">
        <v>88853.79</v>
      </c>
      <c r="I151" s="329">
        <v>155494.14000000001</v>
      </c>
      <c r="J151" s="329">
        <v>116451.06</v>
      </c>
      <c r="K151" s="329">
        <v>203789.36</v>
      </c>
      <c r="L151" s="329">
        <v>141486.20000000001</v>
      </c>
      <c r="M151" s="329">
        <v>247600.84</v>
      </c>
      <c r="N151" s="329">
        <v>173465.79</v>
      </c>
      <c r="O151" s="329">
        <v>303565.14</v>
      </c>
      <c r="P151" s="329">
        <v>205733.93</v>
      </c>
      <c r="Q151" s="329">
        <v>360034.38</v>
      </c>
      <c r="R151" s="329">
        <v>226668.66</v>
      </c>
      <c r="S151" s="329">
        <v>396670.16</v>
      </c>
      <c r="T151" s="329">
        <v>246063.86</v>
      </c>
      <c r="U151" s="329">
        <v>430611.75</v>
      </c>
    </row>
    <row r="152" spans="1:21" ht="14.4" x14ac:dyDescent="0.3">
      <c r="A152" s="328">
        <v>10</v>
      </c>
      <c r="B152" s="328" t="s">
        <v>342</v>
      </c>
      <c r="C152" s="328" t="s">
        <v>349</v>
      </c>
      <c r="D152" s="328" t="s">
        <v>350</v>
      </c>
      <c r="E152" s="328" t="s">
        <v>352</v>
      </c>
      <c r="F152" s="328">
        <v>3</v>
      </c>
      <c r="G152" s="328" t="s">
        <v>6</v>
      </c>
      <c r="H152" s="329">
        <v>77088.12</v>
      </c>
      <c r="I152" s="329">
        <v>134904.21</v>
      </c>
      <c r="J152" s="329">
        <v>104912.85</v>
      </c>
      <c r="K152" s="329">
        <v>183597.5</v>
      </c>
      <c r="L152" s="329">
        <v>132556.82999999999</v>
      </c>
      <c r="M152" s="329">
        <v>231974.46</v>
      </c>
      <c r="N152" s="329">
        <v>174440.1</v>
      </c>
      <c r="O152" s="329">
        <v>305270.17</v>
      </c>
      <c r="P152" s="329">
        <v>216005.28</v>
      </c>
      <c r="Q152" s="329">
        <v>378009.24</v>
      </c>
      <c r="R152" s="329">
        <v>243260.99</v>
      </c>
      <c r="S152" s="329">
        <v>425706.73</v>
      </c>
      <c r="T152" s="329">
        <v>270153.17</v>
      </c>
      <c r="U152" s="329">
        <v>472768.05</v>
      </c>
    </row>
    <row r="153" spans="1:21" ht="14.4" x14ac:dyDescent="0.3">
      <c r="A153" s="328">
        <v>10</v>
      </c>
      <c r="B153" s="328" t="s">
        <v>342</v>
      </c>
      <c r="C153" s="328" t="s">
        <v>349</v>
      </c>
      <c r="D153" s="328" t="s">
        <v>350</v>
      </c>
      <c r="E153" s="328" t="s">
        <v>352</v>
      </c>
      <c r="F153" s="328">
        <v>4</v>
      </c>
      <c r="G153" s="328" t="s">
        <v>4</v>
      </c>
      <c r="H153" s="329">
        <v>86348.17</v>
      </c>
      <c r="I153" s="329">
        <v>138157.07</v>
      </c>
      <c r="J153" s="329">
        <v>120887.43</v>
      </c>
      <c r="K153" s="329">
        <v>193419.9</v>
      </c>
      <c r="L153" s="329">
        <v>155426.70000000001</v>
      </c>
      <c r="M153" s="329">
        <v>248682.72</v>
      </c>
      <c r="N153" s="329">
        <v>207235.6</v>
      </c>
      <c r="O153" s="329">
        <v>331576.96000000002</v>
      </c>
      <c r="P153" s="329">
        <v>259044.5</v>
      </c>
      <c r="Q153" s="329">
        <v>414471.21</v>
      </c>
      <c r="R153" s="329">
        <v>293583.77</v>
      </c>
      <c r="S153" s="329">
        <v>469734.03</v>
      </c>
      <c r="T153" s="329">
        <v>328123.03000000003</v>
      </c>
      <c r="U153" s="329">
        <v>524996.86</v>
      </c>
    </row>
    <row r="154" spans="1:21" ht="14.4" x14ac:dyDescent="0.3">
      <c r="A154" s="328">
        <v>10</v>
      </c>
      <c r="B154" s="328" t="s">
        <v>342</v>
      </c>
      <c r="C154" s="328" t="s">
        <v>349</v>
      </c>
      <c r="D154" s="328" t="s">
        <v>350</v>
      </c>
      <c r="E154" s="328" t="s">
        <v>353</v>
      </c>
      <c r="F154" s="328">
        <v>1</v>
      </c>
      <c r="G154" s="328" t="s">
        <v>11</v>
      </c>
      <c r="H154" s="329">
        <v>94941.88</v>
      </c>
      <c r="I154" s="329">
        <v>166148.29999999999</v>
      </c>
      <c r="J154" s="329">
        <v>123176.06</v>
      </c>
      <c r="K154" s="329">
        <v>215558.1</v>
      </c>
      <c r="L154" s="329">
        <v>147574.04999999999</v>
      </c>
      <c r="M154" s="329">
        <v>258254.59</v>
      </c>
      <c r="N154" s="329">
        <v>176306.12</v>
      </c>
      <c r="O154" s="329">
        <v>308535.71000000002</v>
      </c>
      <c r="P154" s="329">
        <v>207502.56</v>
      </c>
      <c r="Q154" s="329">
        <v>363129.48</v>
      </c>
      <c r="R154" s="329">
        <v>227458.18</v>
      </c>
      <c r="S154" s="329">
        <v>398051.82</v>
      </c>
      <c r="T154" s="329">
        <v>246452.75</v>
      </c>
      <c r="U154" s="329">
        <v>431292.31</v>
      </c>
    </row>
    <row r="155" spans="1:21" ht="14.4" x14ac:dyDescent="0.3">
      <c r="A155" s="328">
        <v>10</v>
      </c>
      <c r="B155" s="328" t="s">
        <v>342</v>
      </c>
      <c r="C155" s="328" t="s">
        <v>349</v>
      </c>
      <c r="D155" s="328" t="s">
        <v>350</v>
      </c>
      <c r="E155" s="328" t="s">
        <v>353</v>
      </c>
      <c r="F155" s="328">
        <v>2</v>
      </c>
      <c r="G155" s="328" t="s">
        <v>5</v>
      </c>
      <c r="H155" s="329">
        <v>82106.67</v>
      </c>
      <c r="I155" s="329">
        <v>143686.66</v>
      </c>
      <c r="J155" s="329">
        <v>107865.09</v>
      </c>
      <c r="K155" s="329">
        <v>188763.91</v>
      </c>
      <c r="L155" s="329">
        <v>131308.18</v>
      </c>
      <c r="M155" s="329">
        <v>229789.31</v>
      </c>
      <c r="N155" s="329">
        <v>161457.60999999999</v>
      </c>
      <c r="O155" s="329">
        <v>282550.81</v>
      </c>
      <c r="P155" s="329">
        <v>191727.89</v>
      </c>
      <c r="Q155" s="329">
        <v>335523.81</v>
      </c>
      <c r="R155" s="329">
        <v>211383.74</v>
      </c>
      <c r="S155" s="329">
        <v>369921.55</v>
      </c>
      <c r="T155" s="329">
        <v>229650.83</v>
      </c>
      <c r="U155" s="329">
        <v>401888.95</v>
      </c>
    </row>
    <row r="156" spans="1:21" ht="14.4" x14ac:dyDescent="0.3">
      <c r="A156" s="328">
        <v>10</v>
      </c>
      <c r="B156" s="328" t="s">
        <v>342</v>
      </c>
      <c r="C156" s="328" t="s">
        <v>349</v>
      </c>
      <c r="D156" s="328" t="s">
        <v>350</v>
      </c>
      <c r="E156" s="328" t="s">
        <v>353</v>
      </c>
      <c r="F156" s="328">
        <v>3</v>
      </c>
      <c r="G156" s="328" t="s">
        <v>6</v>
      </c>
      <c r="H156" s="329">
        <v>70661.34</v>
      </c>
      <c r="I156" s="329">
        <v>123657.35</v>
      </c>
      <c r="J156" s="329">
        <v>95944.88</v>
      </c>
      <c r="K156" s="329">
        <v>167903.54</v>
      </c>
      <c r="L156" s="329">
        <v>121049.43</v>
      </c>
      <c r="M156" s="329">
        <v>211836.51</v>
      </c>
      <c r="N156" s="329">
        <v>159119.47</v>
      </c>
      <c r="O156" s="329">
        <v>278459.07</v>
      </c>
      <c r="P156" s="329">
        <v>196874.54</v>
      </c>
      <c r="Q156" s="329">
        <v>344530.45</v>
      </c>
      <c r="R156" s="329">
        <v>221594.63</v>
      </c>
      <c r="S156" s="329">
        <v>387790.61</v>
      </c>
      <c r="T156" s="329">
        <v>245954.76</v>
      </c>
      <c r="U156" s="329">
        <v>430420.83</v>
      </c>
    </row>
    <row r="157" spans="1:21" ht="14.4" x14ac:dyDescent="0.3">
      <c r="A157" s="328">
        <v>10</v>
      </c>
      <c r="B157" s="328" t="s">
        <v>342</v>
      </c>
      <c r="C157" s="328" t="s">
        <v>349</v>
      </c>
      <c r="D157" s="328" t="s">
        <v>350</v>
      </c>
      <c r="E157" s="328" t="s">
        <v>353</v>
      </c>
      <c r="F157" s="328">
        <v>4</v>
      </c>
      <c r="G157" s="328" t="s">
        <v>4</v>
      </c>
      <c r="H157" s="329">
        <v>80624.259999999995</v>
      </c>
      <c r="I157" s="329">
        <v>128998.82</v>
      </c>
      <c r="J157" s="329">
        <v>112873.97</v>
      </c>
      <c r="K157" s="329">
        <v>180598.35</v>
      </c>
      <c r="L157" s="329">
        <v>145123.67000000001</v>
      </c>
      <c r="M157" s="329">
        <v>232197.88</v>
      </c>
      <c r="N157" s="329">
        <v>193498.23</v>
      </c>
      <c r="O157" s="329">
        <v>309597.18</v>
      </c>
      <c r="P157" s="329">
        <v>241872.79</v>
      </c>
      <c r="Q157" s="329">
        <v>386996.47</v>
      </c>
      <c r="R157" s="329">
        <v>274122.5</v>
      </c>
      <c r="S157" s="329">
        <v>438596</v>
      </c>
      <c r="T157" s="329">
        <v>306372.2</v>
      </c>
      <c r="U157" s="329">
        <v>490195.53</v>
      </c>
    </row>
    <row r="158" spans="1:21" ht="14.4" x14ac:dyDescent="0.3">
      <c r="A158" s="328">
        <v>10</v>
      </c>
      <c r="B158" s="328" t="s">
        <v>342</v>
      </c>
      <c r="C158" s="328" t="s">
        <v>349</v>
      </c>
      <c r="D158" s="328" t="s">
        <v>350</v>
      </c>
      <c r="E158" s="328" t="s">
        <v>594</v>
      </c>
      <c r="F158" s="328">
        <v>1</v>
      </c>
      <c r="G158" s="328" t="s">
        <v>11</v>
      </c>
      <c r="H158" s="329">
        <v>99846.11</v>
      </c>
      <c r="I158" s="329">
        <v>174730.69</v>
      </c>
      <c r="J158" s="329">
        <v>129303.44</v>
      </c>
      <c r="K158" s="329">
        <v>226281.03</v>
      </c>
      <c r="L158" s="329">
        <v>154746.95000000001</v>
      </c>
      <c r="M158" s="329">
        <v>270807.17</v>
      </c>
      <c r="N158" s="329">
        <v>184619.33</v>
      </c>
      <c r="O158" s="329">
        <v>323083.83</v>
      </c>
      <c r="P158" s="329">
        <v>217099.61</v>
      </c>
      <c r="Q158" s="329">
        <v>379924.31</v>
      </c>
      <c r="R158" s="329">
        <v>237873.86</v>
      </c>
      <c r="S158" s="329">
        <v>416279.26</v>
      </c>
      <c r="T158" s="329">
        <v>257537.25</v>
      </c>
      <c r="U158" s="329">
        <v>450690.18</v>
      </c>
    </row>
    <row r="159" spans="1:21" ht="14.4" x14ac:dyDescent="0.3">
      <c r="A159" s="328">
        <v>10</v>
      </c>
      <c r="B159" s="328" t="s">
        <v>342</v>
      </c>
      <c r="C159" s="328" t="s">
        <v>349</v>
      </c>
      <c r="D159" s="328" t="s">
        <v>350</v>
      </c>
      <c r="E159" s="328" t="s">
        <v>594</v>
      </c>
      <c r="F159" s="328">
        <v>2</v>
      </c>
      <c r="G159" s="328" t="s">
        <v>5</v>
      </c>
      <c r="H159" s="329">
        <v>87392.31</v>
      </c>
      <c r="I159" s="329">
        <v>152936.54</v>
      </c>
      <c r="J159" s="329">
        <v>114447.26</v>
      </c>
      <c r="K159" s="329">
        <v>200282.7</v>
      </c>
      <c r="L159" s="329">
        <v>138964.22</v>
      </c>
      <c r="M159" s="329">
        <v>243187.39</v>
      </c>
      <c r="N159" s="329">
        <v>170211.86</v>
      </c>
      <c r="O159" s="329">
        <v>297870.76</v>
      </c>
      <c r="P159" s="329">
        <v>201793.49</v>
      </c>
      <c r="Q159" s="329">
        <v>353138.6</v>
      </c>
      <c r="R159" s="329">
        <v>222276.88</v>
      </c>
      <c r="S159" s="329">
        <v>388984.54</v>
      </c>
      <c r="T159" s="329">
        <v>241234.4</v>
      </c>
      <c r="U159" s="329">
        <v>422160.19</v>
      </c>
    </row>
    <row r="160" spans="1:21" ht="14.4" x14ac:dyDescent="0.3">
      <c r="A160" s="328">
        <v>10</v>
      </c>
      <c r="B160" s="328" t="s">
        <v>342</v>
      </c>
      <c r="C160" s="328" t="s">
        <v>349</v>
      </c>
      <c r="D160" s="328" t="s">
        <v>350</v>
      </c>
      <c r="E160" s="328" t="s">
        <v>594</v>
      </c>
      <c r="F160" s="328">
        <v>3</v>
      </c>
      <c r="G160" s="328" t="s">
        <v>6</v>
      </c>
      <c r="H160" s="329">
        <v>76017.460000000006</v>
      </c>
      <c r="I160" s="329">
        <v>133030.54999999999</v>
      </c>
      <c r="J160" s="329">
        <v>103531.98</v>
      </c>
      <c r="K160" s="329">
        <v>181180.97</v>
      </c>
      <c r="L160" s="329">
        <v>130872.84</v>
      </c>
      <c r="M160" s="329">
        <v>229027.48</v>
      </c>
      <c r="N160" s="329">
        <v>172285.07</v>
      </c>
      <c r="O160" s="329">
        <v>301498.87</v>
      </c>
      <c r="P160" s="329">
        <v>213391.68</v>
      </c>
      <c r="Q160" s="329">
        <v>373435.44</v>
      </c>
      <c r="R160" s="329">
        <v>240359.5</v>
      </c>
      <c r="S160" s="329">
        <v>420629.12</v>
      </c>
      <c r="T160" s="329">
        <v>266978.05</v>
      </c>
      <c r="U160" s="329">
        <v>467211.58</v>
      </c>
    </row>
    <row r="161" spans="1:21" ht="14.4" x14ac:dyDescent="0.3">
      <c r="A161" s="328">
        <v>10</v>
      </c>
      <c r="B161" s="328" t="s">
        <v>342</v>
      </c>
      <c r="C161" s="328" t="s">
        <v>349</v>
      </c>
      <c r="D161" s="328" t="s">
        <v>350</v>
      </c>
      <c r="E161" s="328" t="s">
        <v>594</v>
      </c>
      <c r="F161" s="328">
        <v>4</v>
      </c>
      <c r="G161" s="328" t="s">
        <v>4</v>
      </c>
      <c r="H161" s="329">
        <v>84641.13</v>
      </c>
      <c r="I161" s="329">
        <v>135425.79999999999</v>
      </c>
      <c r="J161" s="329">
        <v>118497.58</v>
      </c>
      <c r="K161" s="329">
        <v>189596.12</v>
      </c>
      <c r="L161" s="329">
        <v>152354.03</v>
      </c>
      <c r="M161" s="329">
        <v>243766.44</v>
      </c>
      <c r="N161" s="329">
        <v>203138.7</v>
      </c>
      <c r="O161" s="329">
        <v>325021.93</v>
      </c>
      <c r="P161" s="329">
        <v>253923.38</v>
      </c>
      <c r="Q161" s="329">
        <v>406277.41</v>
      </c>
      <c r="R161" s="329">
        <v>287779.83</v>
      </c>
      <c r="S161" s="329">
        <v>460447.73</v>
      </c>
      <c r="T161" s="329">
        <v>321636.28000000003</v>
      </c>
      <c r="U161" s="329">
        <v>514618.05</v>
      </c>
    </row>
    <row r="162" spans="1:21" ht="14.4" x14ac:dyDescent="0.3">
      <c r="A162" s="328">
        <v>10</v>
      </c>
      <c r="B162" s="328" t="s">
        <v>342</v>
      </c>
      <c r="C162" s="328" t="s">
        <v>349</v>
      </c>
      <c r="D162" s="328" t="s">
        <v>350</v>
      </c>
      <c r="E162" s="328" t="s">
        <v>354</v>
      </c>
      <c r="F162" s="328">
        <v>1</v>
      </c>
      <c r="G162" s="328" t="s">
        <v>11</v>
      </c>
      <c r="H162" s="329">
        <v>95059.9</v>
      </c>
      <c r="I162" s="329">
        <v>166354.82</v>
      </c>
      <c r="J162" s="329">
        <v>123239.67999999999</v>
      </c>
      <c r="K162" s="329">
        <v>215669.43</v>
      </c>
      <c r="L162" s="329">
        <v>147586.31</v>
      </c>
      <c r="M162" s="329">
        <v>258276.04</v>
      </c>
      <c r="N162" s="329">
        <v>176223.3</v>
      </c>
      <c r="O162" s="329">
        <v>308390.78000000003</v>
      </c>
      <c r="P162" s="329">
        <v>207333.9</v>
      </c>
      <c r="Q162" s="329">
        <v>362834.33</v>
      </c>
      <c r="R162" s="329">
        <v>227233.63</v>
      </c>
      <c r="S162" s="329">
        <v>397658.85</v>
      </c>
      <c r="T162" s="329">
        <v>246133</v>
      </c>
      <c r="U162" s="329">
        <v>430732.75</v>
      </c>
    </row>
    <row r="163" spans="1:21" ht="14.4" x14ac:dyDescent="0.3">
      <c r="A163" s="328">
        <v>10</v>
      </c>
      <c r="B163" s="328" t="s">
        <v>342</v>
      </c>
      <c r="C163" s="328" t="s">
        <v>349</v>
      </c>
      <c r="D163" s="328" t="s">
        <v>350</v>
      </c>
      <c r="E163" s="328" t="s">
        <v>354</v>
      </c>
      <c r="F163" s="328">
        <v>2</v>
      </c>
      <c r="G163" s="328" t="s">
        <v>5</v>
      </c>
      <c r="H163" s="329">
        <v>82605.990000000005</v>
      </c>
      <c r="I163" s="329">
        <v>144560.48000000001</v>
      </c>
      <c r="J163" s="329">
        <v>108383.49</v>
      </c>
      <c r="K163" s="329">
        <v>189671.1</v>
      </c>
      <c r="L163" s="329">
        <v>131803.57999999999</v>
      </c>
      <c r="M163" s="329">
        <v>230656.26</v>
      </c>
      <c r="N163" s="329">
        <v>161815.82999999999</v>
      </c>
      <c r="O163" s="329">
        <v>283177.71000000002</v>
      </c>
      <c r="P163" s="329">
        <v>192027.79</v>
      </c>
      <c r="Q163" s="329">
        <v>336048.63</v>
      </c>
      <c r="R163" s="329">
        <v>211636.64</v>
      </c>
      <c r="S163" s="329">
        <v>370364.13</v>
      </c>
      <c r="T163" s="329">
        <v>229830.14</v>
      </c>
      <c r="U163" s="329">
        <v>402202.75</v>
      </c>
    </row>
    <row r="164" spans="1:21" ht="14.4" x14ac:dyDescent="0.3">
      <c r="A164" s="328">
        <v>10</v>
      </c>
      <c r="B164" s="328" t="s">
        <v>342</v>
      </c>
      <c r="C164" s="328" t="s">
        <v>349</v>
      </c>
      <c r="D164" s="328" t="s">
        <v>350</v>
      </c>
      <c r="E164" s="328" t="s">
        <v>354</v>
      </c>
      <c r="F164" s="328">
        <v>3</v>
      </c>
      <c r="G164" s="328" t="s">
        <v>6</v>
      </c>
      <c r="H164" s="329">
        <v>71398.12</v>
      </c>
      <c r="I164" s="329">
        <v>124946.71</v>
      </c>
      <c r="J164" s="329">
        <v>97064.91</v>
      </c>
      <c r="K164" s="329">
        <v>169863.6</v>
      </c>
      <c r="L164" s="329">
        <v>122558.04</v>
      </c>
      <c r="M164" s="329">
        <v>214476.57</v>
      </c>
      <c r="N164" s="329">
        <v>161198.66</v>
      </c>
      <c r="O164" s="329">
        <v>282097.65999999997</v>
      </c>
      <c r="P164" s="329">
        <v>199533.67</v>
      </c>
      <c r="Q164" s="329">
        <v>349183.93</v>
      </c>
      <c r="R164" s="329">
        <v>224653.76</v>
      </c>
      <c r="S164" s="329">
        <v>393144.08</v>
      </c>
      <c r="T164" s="329">
        <v>249424.57</v>
      </c>
      <c r="U164" s="329">
        <v>436493</v>
      </c>
    </row>
    <row r="165" spans="1:21" ht="14.4" x14ac:dyDescent="0.3">
      <c r="A165" s="328">
        <v>10</v>
      </c>
      <c r="B165" s="328" t="s">
        <v>342</v>
      </c>
      <c r="C165" s="328" t="s">
        <v>349</v>
      </c>
      <c r="D165" s="328" t="s">
        <v>350</v>
      </c>
      <c r="E165" s="328" t="s">
        <v>354</v>
      </c>
      <c r="F165" s="328">
        <v>4</v>
      </c>
      <c r="G165" s="328" t="s">
        <v>4</v>
      </c>
      <c r="H165" s="329">
        <v>80668.27</v>
      </c>
      <c r="I165" s="329">
        <v>129069.23</v>
      </c>
      <c r="J165" s="329">
        <v>112935.57</v>
      </c>
      <c r="K165" s="329">
        <v>180696.92</v>
      </c>
      <c r="L165" s="329">
        <v>145202.88</v>
      </c>
      <c r="M165" s="329">
        <v>232324.61</v>
      </c>
      <c r="N165" s="329">
        <v>193603.84</v>
      </c>
      <c r="O165" s="329">
        <v>309766.15000000002</v>
      </c>
      <c r="P165" s="329">
        <v>242004.8</v>
      </c>
      <c r="Q165" s="329">
        <v>387207.69</v>
      </c>
      <c r="R165" s="329">
        <v>274272.11</v>
      </c>
      <c r="S165" s="329">
        <v>438835.38</v>
      </c>
      <c r="T165" s="329">
        <v>306539.40999999997</v>
      </c>
      <c r="U165" s="329">
        <v>490463.07</v>
      </c>
    </row>
    <row r="166" spans="1:21" ht="14.4" x14ac:dyDescent="0.3">
      <c r="A166" s="328">
        <v>10</v>
      </c>
      <c r="B166" s="328" t="s">
        <v>342</v>
      </c>
      <c r="C166" s="328" t="s">
        <v>349</v>
      </c>
      <c r="D166" s="328" t="s">
        <v>350</v>
      </c>
      <c r="E166" s="328" t="s">
        <v>633</v>
      </c>
      <c r="F166" s="328">
        <v>1</v>
      </c>
      <c r="G166" s="328" t="s">
        <v>11</v>
      </c>
      <c r="H166" s="329">
        <v>97561.55</v>
      </c>
      <c r="I166" s="329">
        <v>170732.71</v>
      </c>
      <c r="J166" s="329">
        <v>126523.61</v>
      </c>
      <c r="K166" s="329">
        <v>221416.32000000001</v>
      </c>
      <c r="L166" s="329">
        <v>151548.1</v>
      </c>
      <c r="M166" s="329">
        <v>265209.17</v>
      </c>
      <c r="N166" s="329">
        <v>180998.18</v>
      </c>
      <c r="O166" s="329">
        <v>316746.82</v>
      </c>
      <c r="P166" s="329">
        <v>212984.16</v>
      </c>
      <c r="Q166" s="329">
        <v>372722.29</v>
      </c>
      <c r="R166" s="329">
        <v>233444.27</v>
      </c>
      <c r="S166" s="329">
        <v>408527.47</v>
      </c>
      <c r="T166" s="329">
        <v>252895.02</v>
      </c>
      <c r="U166" s="329">
        <v>442566.28</v>
      </c>
    </row>
    <row r="167" spans="1:21" ht="14.4" x14ac:dyDescent="0.3">
      <c r="A167" s="328">
        <v>10</v>
      </c>
      <c r="B167" s="328" t="s">
        <v>342</v>
      </c>
      <c r="C167" s="328" t="s">
        <v>349</v>
      </c>
      <c r="D167" s="328" t="s">
        <v>350</v>
      </c>
      <c r="E167" s="328" t="s">
        <v>633</v>
      </c>
      <c r="F167" s="328">
        <v>2</v>
      </c>
      <c r="G167" s="328" t="s">
        <v>5</v>
      </c>
      <c r="H167" s="329">
        <v>84599.29</v>
      </c>
      <c r="I167" s="329">
        <v>148048.75</v>
      </c>
      <c r="J167" s="329">
        <v>111061.05</v>
      </c>
      <c r="K167" s="329">
        <v>194356.83</v>
      </c>
      <c r="L167" s="329">
        <v>135121.18</v>
      </c>
      <c r="M167" s="329">
        <v>236462.06</v>
      </c>
      <c r="N167" s="329">
        <v>166002.65</v>
      </c>
      <c r="O167" s="329">
        <v>290504.64</v>
      </c>
      <c r="P167" s="329">
        <v>197053.31</v>
      </c>
      <c r="Q167" s="329">
        <v>344843.29</v>
      </c>
      <c r="R167" s="329">
        <v>217210.68</v>
      </c>
      <c r="S167" s="329">
        <v>380118.68</v>
      </c>
      <c r="T167" s="329">
        <v>235926.74</v>
      </c>
      <c r="U167" s="329">
        <v>412871.8</v>
      </c>
    </row>
    <row r="168" spans="1:21" ht="14.4" x14ac:dyDescent="0.3">
      <c r="A168" s="328">
        <v>10</v>
      </c>
      <c r="B168" s="328" t="s">
        <v>342</v>
      </c>
      <c r="C168" s="328" t="s">
        <v>349</v>
      </c>
      <c r="D168" s="328" t="s">
        <v>350</v>
      </c>
      <c r="E168" s="328" t="s">
        <v>633</v>
      </c>
      <c r="F168" s="328">
        <v>3</v>
      </c>
      <c r="G168" s="328" t="s">
        <v>6</v>
      </c>
      <c r="H168" s="329">
        <v>72982.05</v>
      </c>
      <c r="I168" s="329">
        <v>127718.58</v>
      </c>
      <c r="J168" s="329">
        <v>99164.35</v>
      </c>
      <c r="K168" s="329">
        <v>173537.61</v>
      </c>
      <c r="L168" s="329">
        <v>125165.89</v>
      </c>
      <c r="M168" s="329">
        <v>219040.31</v>
      </c>
      <c r="N168" s="329">
        <v>164585.51</v>
      </c>
      <c r="O168" s="329">
        <v>288024.65000000002</v>
      </c>
      <c r="P168" s="329">
        <v>203687.05</v>
      </c>
      <c r="Q168" s="329">
        <v>356452.33</v>
      </c>
      <c r="R168" s="329">
        <v>229300.33</v>
      </c>
      <c r="S168" s="329">
        <v>401275.57</v>
      </c>
      <c r="T168" s="329">
        <v>254550.08</v>
      </c>
      <c r="U168" s="329">
        <v>445462.64</v>
      </c>
    </row>
    <row r="169" spans="1:21" ht="14.4" x14ac:dyDescent="0.3">
      <c r="A169" s="328">
        <v>10</v>
      </c>
      <c r="B169" s="328" t="s">
        <v>342</v>
      </c>
      <c r="C169" s="328" t="s">
        <v>349</v>
      </c>
      <c r="D169" s="328" t="s">
        <v>350</v>
      </c>
      <c r="E169" s="328" t="s">
        <v>633</v>
      </c>
      <c r="F169" s="328">
        <v>4</v>
      </c>
      <c r="G169" s="328" t="s">
        <v>4</v>
      </c>
      <c r="H169" s="329">
        <v>82816.740000000005</v>
      </c>
      <c r="I169" s="329">
        <v>132506.78</v>
      </c>
      <c r="J169" s="329">
        <v>115943.43</v>
      </c>
      <c r="K169" s="329">
        <v>185509.49</v>
      </c>
      <c r="L169" s="329">
        <v>149070.13</v>
      </c>
      <c r="M169" s="329">
        <v>238512.21</v>
      </c>
      <c r="N169" s="329">
        <v>198760.17</v>
      </c>
      <c r="O169" s="329">
        <v>318016.27</v>
      </c>
      <c r="P169" s="329">
        <v>248450.21</v>
      </c>
      <c r="Q169" s="329">
        <v>397520.34</v>
      </c>
      <c r="R169" s="329">
        <v>281576.90000000002</v>
      </c>
      <c r="S169" s="329">
        <v>450523.05</v>
      </c>
      <c r="T169" s="329">
        <v>314703.59999999998</v>
      </c>
      <c r="U169" s="329">
        <v>503525.77</v>
      </c>
    </row>
    <row r="170" spans="1:21" ht="14.4" x14ac:dyDescent="0.3">
      <c r="A170" s="328">
        <v>10</v>
      </c>
      <c r="B170" s="328" t="s">
        <v>342</v>
      </c>
      <c r="C170" s="328" t="s">
        <v>355</v>
      </c>
      <c r="D170" s="328" t="s">
        <v>356</v>
      </c>
      <c r="E170" s="328" t="s">
        <v>357</v>
      </c>
      <c r="F170" s="328">
        <v>1</v>
      </c>
      <c r="G170" s="328" t="s">
        <v>11</v>
      </c>
      <c r="H170" s="329">
        <v>106300.56</v>
      </c>
      <c r="I170" s="329">
        <v>186025.98</v>
      </c>
      <c r="J170" s="329">
        <v>137701.42000000001</v>
      </c>
      <c r="K170" s="329">
        <v>240977.48</v>
      </c>
      <c r="L170" s="329">
        <v>164825.54999999999</v>
      </c>
      <c r="M170" s="329">
        <v>288444.71999999997</v>
      </c>
      <c r="N170" s="329">
        <v>196686.41</v>
      </c>
      <c r="O170" s="329">
        <v>344201.22</v>
      </c>
      <c r="P170" s="329">
        <v>231321.04</v>
      </c>
      <c r="Q170" s="329">
        <v>404811.82</v>
      </c>
      <c r="R170" s="329">
        <v>253473.66</v>
      </c>
      <c r="S170" s="329">
        <v>443578.9</v>
      </c>
      <c r="T170" s="329">
        <v>274460.31</v>
      </c>
      <c r="U170" s="329">
        <v>480305.54</v>
      </c>
    </row>
    <row r="171" spans="1:21" ht="14.4" x14ac:dyDescent="0.3">
      <c r="A171" s="328">
        <v>10</v>
      </c>
      <c r="B171" s="328" t="s">
        <v>342</v>
      </c>
      <c r="C171" s="328" t="s">
        <v>355</v>
      </c>
      <c r="D171" s="328" t="s">
        <v>356</v>
      </c>
      <c r="E171" s="328" t="s">
        <v>357</v>
      </c>
      <c r="F171" s="328">
        <v>2</v>
      </c>
      <c r="G171" s="328" t="s">
        <v>5</v>
      </c>
      <c r="H171" s="329">
        <v>92867.32</v>
      </c>
      <c r="I171" s="329">
        <v>162517.79999999999</v>
      </c>
      <c r="J171" s="329">
        <v>121676.89</v>
      </c>
      <c r="K171" s="329">
        <v>212934.55</v>
      </c>
      <c r="L171" s="329">
        <v>147801.60999999999</v>
      </c>
      <c r="M171" s="329">
        <v>258652.82</v>
      </c>
      <c r="N171" s="329">
        <v>181145.89</v>
      </c>
      <c r="O171" s="329">
        <v>317005.3</v>
      </c>
      <c r="P171" s="329">
        <v>214811.19</v>
      </c>
      <c r="Q171" s="329">
        <v>375919.59</v>
      </c>
      <c r="R171" s="329">
        <v>236650.07</v>
      </c>
      <c r="S171" s="329">
        <v>414137.62</v>
      </c>
      <c r="T171" s="329">
        <v>256875.34</v>
      </c>
      <c r="U171" s="329">
        <v>449531.85</v>
      </c>
    </row>
    <row r="172" spans="1:21" ht="14.4" x14ac:dyDescent="0.3">
      <c r="A172" s="328">
        <v>10</v>
      </c>
      <c r="B172" s="328" t="s">
        <v>342</v>
      </c>
      <c r="C172" s="328" t="s">
        <v>355</v>
      </c>
      <c r="D172" s="328" t="s">
        <v>356</v>
      </c>
      <c r="E172" s="328" t="s">
        <v>357</v>
      </c>
      <c r="F172" s="328">
        <v>3</v>
      </c>
      <c r="G172" s="328" t="s">
        <v>6</v>
      </c>
      <c r="H172" s="329">
        <v>80646.679999999993</v>
      </c>
      <c r="I172" s="329">
        <v>141131.68</v>
      </c>
      <c r="J172" s="329">
        <v>109785.41</v>
      </c>
      <c r="K172" s="329">
        <v>192124.48</v>
      </c>
      <c r="L172" s="329">
        <v>138736.82999999999</v>
      </c>
      <c r="M172" s="329">
        <v>242789.45</v>
      </c>
      <c r="N172" s="329">
        <v>182596.42</v>
      </c>
      <c r="O172" s="329">
        <v>319543.74</v>
      </c>
      <c r="P172" s="329">
        <v>226126.36</v>
      </c>
      <c r="Q172" s="329">
        <v>395721.14</v>
      </c>
      <c r="R172" s="329">
        <v>254675.4</v>
      </c>
      <c r="S172" s="329">
        <v>445681.95</v>
      </c>
      <c r="T172" s="329">
        <v>282847.7</v>
      </c>
      <c r="U172" s="329">
        <v>494983.47</v>
      </c>
    </row>
    <row r="173" spans="1:21" ht="14.4" x14ac:dyDescent="0.3">
      <c r="A173" s="328">
        <v>10</v>
      </c>
      <c r="B173" s="328" t="s">
        <v>342</v>
      </c>
      <c r="C173" s="328" t="s">
        <v>355</v>
      </c>
      <c r="D173" s="328" t="s">
        <v>356</v>
      </c>
      <c r="E173" s="328" t="s">
        <v>357</v>
      </c>
      <c r="F173" s="328">
        <v>4</v>
      </c>
      <c r="G173" s="328" t="s">
        <v>4</v>
      </c>
      <c r="H173" s="329">
        <v>90137.34</v>
      </c>
      <c r="I173" s="329">
        <v>144219.75</v>
      </c>
      <c r="J173" s="329">
        <v>126192.28</v>
      </c>
      <c r="K173" s="329">
        <v>201907.65</v>
      </c>
      <c r="L173" s="329">
        <v>162247.21</v>
      </c>
      <c r="M173" s="329">
        <v>259595.54</v>
      </c>
      <c r="N173" s="329">
        <v>216329.62</v>
      </c>
      <c r="O173" s="329">
        <v>346127.39</v>
      </c>
      <c r="P173" s="329">
        <v>270412.02</v>
      </c>
      <c r="Q173" s="329">
        <v>432659.24</v>
      </c>
      <c r="R173" s="329">
        <v>306466.96000000002</v>
      </c>
      <c r="S173" s="329">
        <v>490347.14</v>
      </c>
      <c r="T173" s="329">
        <v>342521.89</v>
      </c>
      <c r="U173" s="329">
        <v>548035.04</v>
      </c>
    </row>
    <row r="174" spans="1:21" ht="14.4" x14ac:dyDescent="0.3">
      <c r="A174" s="328">
        <v>10</v>
      </c>
      <c r="B174" s="328" t="s">
        <v>342</v>
      </c>
      <c r="C174" s="328" t="s">
        <v>355</v>
      </c>
      <c r="D174" s="328" t="s">
        <v>356</v>
      </c>
      <c r="E174" s="328" t="s">
        <v>358</v>
      </c>
      <c r="F174" s="328">
        <v>1</v>
      </c>
      <c r="G174" s="328" t="s">
        <v>11</v>
      </c>
      <c r="H174" s="329">
        <v>104037.22</v>
      </c>
      <c r="I174" s="329">
        <v>182065.14</v>
      </c>
      <c r="J174" s="329">
        <v>134702.34</v>
      </c>
      <c r="K174" s="329">
        <v>235729.1</v>
      </c>
      <c r="L174" s="329">
        <v>161187.66</v>
      </c>
      <c r="M174" s="329">
        <v>282078.40999999997</v>
      </c>
      <c r="N174" s="329">
        <v>192272.01</v>
      </c>
      <c r="O174" s="329">
        <v>336476.01</v>
      </c>
      <c r="P174" s="329">
        <v>226075.69</v>
      </c>
      <c r="Q174" s="329">
        <v>395632.46</v>
      </c>
      <c r="R174" s="329">
        <v>247696.08</v>
      </c>
      <c r="S174" s="329">
        <v>433468.14</v>
      </c>
      <c r="T174" s="329">
        <v>268146.74</v>
      </c>
      <c r="U174" s="329">
        <v>469256.8</v>
      </c>
    </row>
    <row r="175" spans="1:21" ht="14.4" x14ac:dyDescent="0.3">
      <c r="A175" s="328">
        <v>10</v>
      </c>
      <c r="B175" s="328" t="s">
        <v>342</v>
      </c>
      <c r="C175" s="328" t="s">
        <v>355</v>
      </c>
      <c r="D175" s="328" t="s">
        <v>356</v>
      </c>
      <c r="E175" s="328" t="s">
        <v>358</v>
      </c>
      <c r="F175" s="328">
        <v>2</v>
      </c>
      <c r="G175" s="328" t="s">
        <v>5</v>
      </c>
      <c r="H175" s="329">
        <v>91188.08</v>
      </c>
      <c r="I175" s="329">
        <v>159579.15</v>
      </c>
      <c r="J175" s="329">
        <v>119374.53</v>
      </c>
      <c r="K175" s="329">
        <v>208905.43</v>
      </c>
      <c r="L175" s="329">
        <v>144903.89000000001</v>
      </c>
      <c r="M175" s="329">
        <v>253581.81</v>
      </c>
      <c r="N175" s="329">
        <v>177407.16</v>
      </c>
      <c r="O175" s="329">
        <v>310462.52</v>
      </c>
      <c r="P175" s="329">
        <v>210283.66</v>
      </c>
      <c r="Q175" s="329">
        <v>367996.41</v>
      </c>
      <c r="R175" s="329">
        <v>231603.95</v>
      </c>
      <c r="S175" s="329">
        <v>405306.92</v>
      </c>
      <c r="T175" s="329">
        <v>251326.34</v>
      </c>
      <c r="U175" s="329">
        <v>439821.09</v>
      </c>
    </row>
    <row r="176" spans="1:21" ht="14.4" x14ac:dyDescent="0.3">
      <c r="A176" s="328">
        <v>10</v>
      </c>
      <c r="B176" s="328" t="s">
        <v>342</v>
      </c>
      <c r="C176" s="328" t="s">
        <v>355</v>
      </c>
      <c r="D176" s="328" t="s">
        <v>356</v>
      </c>
      <c r="E176" s="328" t="s">
        <v>358</v>
      </c>
      <c r="F176" s="328">
        <v>3</v>
      </c>
      <c r="G176" s="328" t="s">
        <v>6</v>
      </c>
      <c r="H176" s="329">
        <v>79416.490000000005</v>
      </c>
      <c r="I176" s="329">
        <v>138978.85999999999</v>
      </c>
      <c r="J176" s="329">
        <v>108198.81</v>
      </c>
      <c r="K176" s="329">
        <v>189347.91</v>
      </c>
      <c r="L176" s="329">
        <v>136801.94</v>
      </c>
      <c r="M176" s="329">
        <v>239403.4</v>
      </c>
      <c r="N176" s="329">
        <v>180120.31</v>
      </c>
      <c r="O176" s="329">
        <v>315210.55</v>
      </c>
      <c r="P176" s="329">
        <v>223123.37</v>
      </c>
      <c r="Q176" s="329">
        <v>390465.89</v>
      </c>
      <c r="R176" s="329">
        <v>251341.62</v>
      </c>
      <c r="S176" s="329">
        <v>439847.83</v>
      </c>
      <c r="T176" s="329">
        <v>279199.51</v>
      </c>
      <c r="U176" s="329">
        <v>488599.14</v>
      </c>
    </row>
    <row r="177" spans="1:21" ht="14.4" x14ac:dyDescent="0.3">
      <c r="A177" s="328">
        <v>10</v>
      </c>
      <c r="B177" s="328" t="s">
        <v>342</v>
      </c>
      <c r="C177" s="328" t="s">
        <v>355</v>
      </c>
      <c r="D177" s="328" t="s">
        <v>356</v>
      </c>
      <c r="E177" s="328" t="s">
        <v>358</v>
      </c>
      <c r="F177" s="328">
        <v>4</v>
      </c>
      <c r="G177" s="328" t="s">
        <v>4</v>
      </c>
      <c r="H177" s="329">
        <v>88175.97</v>
      </c>
      <c r="I177" s="329">
        <v>141081.54999999999</v>
      </c>
      <c r="J177" s="329">
        <v>123446.35</v>
      </c>
      <c r="K177" s="329">
        <v>197514.17</v>
      </c>
      <c r="L177" s="329">
        <v>158716.74</v>
      </c>
      <c r="M177" s="329">
        <v>253946.79</v>
      </c>
      <c r="N177" s="329">
        <v>211622.32</v>
      </c>
      <c r="O177" s="329">
        <v>338595.72</v>
      </c>
      <c r="P177" s="329">
        <v>264527.90000000002</v>
      </c>
      <c r="Q177" s="329">
        <v>423244.65</v>
      </c>
      <c r="R177" s="329">
        <v>299798.28999999998</v>
      </c>
      <c r="S177" s="329">
        <v>479677.27</v>
      </c>
      <c r="T177" s="329">
        <v>335068.67</v>
      </c>
      <c r="U177" s="329">
        <v>536109.89</v>
      </c>
    </row>
    <row r="178" spans="1:21" ht="14.4" x14ac:dyDescent="0.3">
      <c r="A178" s="328">
        <v>10</v>
      </c>
      <c r="B178" s="328" t="s">
        <v>342</v>
      </c>
      <c r="C178" s="328" t="s">
        <v>355</v>
      </c>
      <c r="D178" s="328" t="s">
        <v>356</v>
      </c>
      <c r="E178" s="328" t="s">
        <v>634</v>
      </c>
      <c r="F178" s="328">
        <v>1</v>
      </c>
      <c r="G178" s="328" t="s">
        <v>11</v>
      </c>
      <c r="H178" s="329">
        <v>100710.28</v>
      </c>
      <c r="I178" s="329">
        <v>176242.99</v>
      </c>
      <c r="J178" s="329">
        <v>130355.76</v>
      </c>
      <c r="K178" s="329">
        <v>228122.58</v>
      </c>
      <c r="L178" s="329">
        <v>155958.51</v>
      </c>
      <c r="M178" s="329">
        <v>272927.39</v>
      </c>
      <c r="N178" s="329">
        <v>185991.81</v>
      </c>
      <c r="O178" s="329">
        <v>325485.65999999997</v>
      </c>
      <c r="P178" s="329">
        <v>218660.18</v>
      </c>
      <c r="Q178" s="329">
        <v>382655.31</v>
      </c>
      <c r="R178" s="329">
        <v>239554</v>
      </c>
      <c r="S178" s="329">
        <v>419219.49</v>
      </c>
      <c r="T178" s="329">
        <v>259298.88</v>
      </c>
      <c r="U178" s="329">
        <v>453773.05</v>
      </c>
    </row>
    <row r="179" spans="1:21" ht="14.4" x14ac:dyDescent="0.3">
      <c r="A179" s="328">
        <v>10</v>
      </c>
      <c r="B179" s="328" t="s">
        <v>342</v>
      </c>
      <c r="C179" s="328" t="s">
        <v>355</v>
      </c>
      <c r="D179" s="328" t="s">
        <v>356</v>
      </c>
      <c r="E179" s="328" t="s">
        <v>634</v>
      </c>
      <c r="F179" s="328">
        <v>2</v>
      </c>
      <c r="G179" s="328" t="s">
        <v>5</v>
      </c>
      <c r="H179" s="329">
        <v>88445.22</v>
      </c>
      <c r="I179" s="329">
        <v>154779.14000000001</v>
      </c>
      <c r="J179" s="329">
        <v>115724.67</v>
      </c>
      <c r="K179" s="329">
        <v>202518.17</v>
      </c>
      <c r="L179" s="329">
        <v>140414.91</v>
      </c>
      <c r="M179" s="329">
        <v>245726.09</v>
      </c>
      <c r="N179" s="329">
        <v>171802.63</v>
      </c>
      <c r="O179" s="329">
        <v>300654.61</v>
      </c>
      <c r="P179" s="329">
        <v>203585.97</v>
      </c>
      <c r="Q179" s="329">
        <v>356275.45</v>
      </c>
      <c r="R179" s="329">
        <v>224193.33</v>
      </c>
      <c r="S179" s="329">
        <v>392338.33</v>
      </c>
      <c r="T179" s="329">
        <v>243243.04</v>
      </c>
      <c r="U179" s="329">
        <v>425675.33</v>
      </c>
    </row>
    <row r="180" spans="1:21" ht="14.4" x14ac:dyDescent="0.3">
      <c r="A180" s="328">
        <v>10</v>
      </c>
      <c r="B180" s="328" t="s">
        <v>342</v>
      </c>
      <c r="C180" s="328" t="s">
        <v>355</v>
      </c>
      <c r="D180" s="328" t="s">
        <v>356</v>
      </c>
      <c r="E180" s="328" t="s">
        <v>634</v>
      </c>
      <c r="F180" s="328">
        <v>3</v>
      </c>
      <c r="G180" s="328" t="s">
        <v>6</v>
      </c>
      <c r="H180" s="329">
        <v>77159.789999999994</v>
      </c>
      <c r="I180" s="329">
        <v>135029.63</v>
      </c>
      <c r="J180" s="329">
        <v>105175.07</v>
      </c>
      <c r="K180" s="329">
        <v>184056.38</v>
      </c>
      <c r="L180" s="329">
        <v>133019.32</v>
      </c>
      <c r="M180" s="329">
        <v>232783.81</v>
      </c>
      <c r="N180" s="329">
        <v>175180.56</v>
      </c>
      <c r="O180" s="329">
        <v>306565.96999999997</v>
      </c>
      <c r="P180" s="329">
        <v>217040.81</v>
      </c>
      <c r="Q180" s="329">
        <v>379821.41</v>
      </c>
      <c r="R180" s="329">
        <v>244517.67</v>
      </c>
      <c r="S180" s="329">
        <v>427905.92</v>
      </c>
      <c r="T180" s="329">
        <v>271650.55</v>
      </c>
      <c r="U180" s="329">
        <v>475388.46</v>
      </c>
    </row>
    <row r="181" spans="1:21" ht="14.4" x14ac:dyDescent="0.3">
      <c r="A181" s="328">
        <v>10</v>
      </c>
      <c r="B181" s="328" t="s">
        <v>342</v>
      </c>
      <c r="C181" s="328" t="s">
        <v>355</v>
      </c>
      <c r="D181" s="328" t="s">
        <v>356</v>
      </c>
      <c r="E181" s="328" t="s">
        <v>634</v>
      </c>
      <c r="F181" s="328">
        <v>4</v>
      </c>
      <c r="G181" s="328" t="s">
        <v>4</v>
      </c>
      <c r="H181" s="329">
        <v>85331.73</v>
      </c>
      <c r="I181" s="329">
        <v>136530.76999999999</v>
      </c>
      <c r="J181" s="329">
        <v>119464.43</v>
      </c>
      <c r="K181" s="329">
        <v>191143.08</v>
      </c>
      <c r="L181" s="329">
        <v>153597.12</v>
      </c>
      <c r="M181" s="329">
        <v>245755.39</v>
      </c>
      <c r="N181" s="329">
        <v>204796.16</v>
      </c>
      <c r="O181" s="329">
        <v>327673.86</v>
      </c>
      <c r="P181" s="329">
        <v>255995.2</v>
      </c>
      <c r="Q181" s="329">
        <v>409592.32000000001</v>
      </c>
      <c r="R181" s="329">
        <v>290127.89</v>
      </c>
      <c r="S181" s="329">
        <v>464204.63</v>
      </c>
      <c r="T181" s="329">
        <v>324260.58</v>
      </c>
      <c r="U181" s="329">
        <v>518816.94</v>
      </c>
    </row>
    <row r="182" spans="1:21" ht="14.4" x14ac:dyDescent="0.3">
      <c r="A182" s="328">
        <v>10</v>
      </c>
      <c r="B182" s="328" t="s">
        <v>342</v>
      </c>
      <c r="C182" s="328" t="s">
        <v>355</v>
      </c>
      <c r="D182" s="328" t="s">
        <v>356</v>
      </c>
      <c r="E182" s="328" t="s">
        <v>635</v>
      </c>
      <c r="F182" s="328">
        <v>1</v>
      </c>
      <c r="G182" s="328" t="s">
        <v>11</v>
      </c>
      <c r="H182" s="329">
        <v>100631.14</v>
      </c>
      <c r="I182" s="329">
        <v>176104.5</v>
      </c>
      <c r="J182" s="329">
        <v>130281.83</v>
      </c>
      <c r="K182" s="329">
        <v>227993.19</v>
      </c>
      <c r="L182" s="329">
        <v>155890.46</v>
      </c>
      <c r="M182" s="329">
        <v>272808.3</v>
      </c>
      <c r="N182" s="329">
        <v>185941.8</v>
      </c>
      <c r="O182" s="329">
        <v>325398.15000000002</v>
      </c>
      <c r="P182" s="329">
        <v>218624.17</v>
      </c>
      <c r="Q182" s="329">
        <v>382592.3</v>
      </c>
      <c r="R182" s="329">
        <v>239527.26</v>
      </c>
      <c r="S182" s="329">
        <v>419172.71</v>
      </c>
      <c r="T182" s="329">
        <v>259294.46</v>
      </c>
      <c r="U182" s="329">
        <v>453765.31</v>
      </c>
    </row>
    <row r="183" spans="1:21" ht="14.4" x14ac:dyDescent="0.3">
      <c r="A183" s="328">
        <v>10</v>
      </c>
      <c r="B183" s="328" t="s">
        <v>342</v>
      </c>
      <c r="C183" s="328" t="s">
        <v>355</v>
      </c>
      <c r="D183" s="328" t="s">
        <v>356</v>
      </c>
      <c r="E183" s="328" t="s">
        <v>635</v>
      </c>
      <c r="F183" s="328">
        <v>2</v>
      </c>
      <c r="G183" s="328" t="s">
        <v>5</v>
      </c>
      <c r="H183" s="329">
        <v>88249.26</v>
      </c>
      <c r="I183" s="329">
        <v>154436.20000000001</v>
      </c>
      <c r="J183" s="329">
        <v>115511.39</v>
      </c>
      <c r="K183" s="329">
        <v>202144.93</v>
      </c>
      <c r="L183" s="329">
        <v>140198.82999999999</v>
      </c>
      <c r="M183" s="329">
        <v>245347.95</v>
      </c>
      <c r="N183" s="329">
        <v>171617.49</v>
      </c>
      <c r="O183" s="329">
        <v>300330.61</v>
      </c>
      <c r="P183" s="329">
        <v>203406.4</v>
      </c>
      <c r="Q183" s="329">
        <v>355961.2</v>
      </c>
      <c r="R183" s="329">
        <v>224020.31</v>
      </c>
      <c r="S183" s="329">
        <v>392035.54</v>
      </c>
      <c r="T183" s="329">
        <v>243085.71</v>
      </c>
      <c r="U183" s="329">
        <v>425399.99</v>
      </c>
    </row>
    <row r="184" spans="1:21" ht="14.4" x14ac:dyDescent="0.3">
      <c r="A184" s="328">
        <v>10</v>
      </c>
      <c r="B184" s="328" t="s">
        <v>342</v>
      </c>
      <c r="C184" s="328" t="s">
        <v>355</v>
      </c>
      <c r="D184" s="328" t="s">
        <v>356</v>
      </c>
      <c r="E184" s="328" t="s">
        <v>635</v>
      </c>
      <c r="F184" s="328">
        <v>3</v>
      </c>
      <c r="G184" s="328" t="s">
        <v>6</v>
      </c>
      <c r="H184" s="329">
        <v>76892.570000000007</v>
      </c>
      <c r="I184" s="329">
        <v>134561.99</v>
      </c>
      <c r="J184" s="329">
        <v>104773.83</v>
      </c>
      <c r="K184" s="329">
        <v>183354.21</v>
      </c>
      <c r="L184" s="329">
        <v>132482.43</v>
      </c>
      <c r="M184" s="329">
        <v>231844.26</v>
      </c>
      <c r="N184" s="329">
        <v>174443.96</v>
      </c>
      <c r="O184" s="329">
        <v>305276.92</v>
      </c>
      <c r="P184" s="329">
        <v>216101.63</v>
      </c>
      <c r="Q184" s="329">
        <v>378177.85</v>
      </c>
      <c r="R184" s="329">
        <v>243439.34</v>
      </c>
      <c r="S184" s="329">
        <v>426018.85</v>
      </c>
      <c r="T184" s="329">
        <v>270429.8</v>
      </c>
      <c r="U184" s="329">
        <v>473252.15</v>
      </c>
    </row>
    <row r="185" spans="1:21" ht="14.4" x14ac:dyDescent="0.3">
      <c r="A185" s="328">
        <v>10</v>
      </c>
      <c r="B185" s="328" t="s">
        <v>342</v>
      </c>
      <c r="C185" s="328" t="s">
        <v>355</v>
      </c>
      <c r="D185" s="328" t="s">
        <v>356</v>
      </c>
      <c r="E185" s="328" t="s">
        <v>635</v>
      </c>
      <c r="F185" s="328">
        <v>4</v>
      </c>
      <c r="G185" s="328" t="s">
        <v>4</v>
      </c>
      <c r="H185" s="329">
        <v>85282.58</v>
      </c>
      <c r="I185" s="329">
        <v>136452.13</v>
      </c>
      <c r="J185" s="329">
        <v>119395.61</v>
      </c>
      <c r="K185" s="329">
        <v>191032.98</v>
      </c>
      <c r="L185" s="329">
        <v>153508.64000000001</v>
      </c>
      <c r="M185" s="329">
        <v>245613.83</v>
      </c>
      <c r="N185" s="329">
        <v>204678.19</v>
      </c>
      <c r="O185" s="329">
        <v>327485.11</v>
      </c>
      <c r="P185" s="329">
        <v>255847.74</v>
      </c>
      <c r="Q185" s="329">
        <v>409356.39</v>
      </c>
      <c r="R185" s="329">
        <v>289960.77</v>
      </c>
      <c r="S185" s="329">
        <v>463937.24</v>
      </c>
      <c r="T185" s="329">
        <v>324073.8</v>
      </c>
      <c r="U185" s="329">
        <v>518518.09</v>
      </c>
    </row>
    <row r="186" spans="1:21" ht="14.4" x14ac:dyDescent="0.3">
      <c r="A186" s="328">
        <v>10</v>
      </c>
      <c r="B186" s="328" t="s">
        <v>342</v>
      </c>
      <c r="C186" s="328" t="s">
        <v>355</v>
      </c>
      <c r="D186" s="328" t="s">
        <v>356</v>
      </c>
      <c r="E186" s="328" t="s">
        <v>636</v>
      </c>
      <c r="F186" s="328">
        <v>1</v>
      </c>
      <c r="G186" s="328" t="s">
        <v>11</v>
      </c>
      <c r="H186" s="329">
        <v>103347.16</v>
      </c>
      <c r="I186" s="329">
        <v>180857.52</v>
      </c>
      <c r="J186" s="329">
        <v>133880.72</v>
      </c>
      <c r="K186" s="329">
        <v>234291.26</v>
      </c>
      <c r="L186" s="329">
        <v>160255.94</v>
      </c>
      <c r="M186" s="329">
        <v>280447.89</v>
      </c>
      <c r="N186" s="329">
        <v>191239.1</v>
      </c>
      <c r="O186" s="329">
        <v>334668.42</v>
      </c>
      <c r="P186" s="329">
        <v>224918.6</v>
      </c>
      <c r="Q186" s="329">
        <v>393607.55</v>
      </c>
      <c r="R186" s="329">
        <v>246460.37</v>
      </c>
      <c r="S186" s="329">
        <v>431305.65</v>
      </c>
      <c r="T186" s="329">
        <v>266870.76</v>
      </c>
      <c r="U186" s="329">
        <v>467023.82</v>
      </c>
    </row>
    <row r="187" spans="1:21" ht="14.4" x14ac:dyDescent="0.3">
      <c r="A187" s="328">
        <v>10</v>
      </c>
      <c r="B187" s="328" t="s">
        <v>342</v>
      </c>
      <c r="C187" s="328" t="s">
        <v>355</v>
      </c>
      <c r="D187" s="328" t="s">
        <v>356</v>
      </c>
      <c r="E187" s="328" t="s">
        <v>636</v>
      </c>
      <c r="F187" s="328">
        <v>2</v>
      </c>
      <c r="G187" s="328" t="s">
        <v>5</v>
      </c>
      <c r="H187" s="329">
        <v>90264.34</v>
      </c>
      <c r="I187" s="329">
        <v>157962.59</v>
      </c>
      <c r="J187" s="329">
        <v>118274.22</v>
      </c>
      <c r="K187" s="329">
        <v>206979.88</v>
      </c>
      <c r="L187" s="329">
        <v>143676.1</v>
      </c>
      <c r="M187" s="329">
        <v>251433.18</v>
      </c>
      <c r="N187" s="329">
        <v>176103.98</v>
      </c>
      <c r="O187" s="329">
        <v>308181.96000000002</v>
      </c>
      <c r="P187" s="329">
        <v>208839.45</v>
      </c>
      <c r="Q187" s="329">
        <v>365469.03</v>
      </c>
      <c r="R187" s="329">
        <v>230075.66</v>
      </c>
      <c r="S187" s="329">
        <v>402632.4</v>
      </c>
      <c r="T187" s="329">
        <v>249744.53</v>
      </c>
      <c r="U187" s="329">
        <v>437052.92</v>
      </c>
    </row>
    <row r="188" spans="1:21" ht="14.4" x14ac:dyDescent="0.3">
      <c r="A188" s="328">
        <v>10</v>
      </c>
      <c r="B188" s="328" t="s">
        <v>342</v>
      </c>
      <c r="C188" s="328" t="s">
        <v>355</v>
      </c>
      <c r="D188" s="328" t="s">
        <v>356</v>
      </c>
      <c r="E188" s="328" t="s">
        <v>636</v>
      </c>
      <c r="F188" s="328">
        <v>3</v>
      </c>
      <c r="G188" s="328" t="s">
        <v>6</v>
      </c>
      <c r="H188" s="329">
        <v>78368.789999999994</v>
      </c>
      <c r="I188" s="329">
        <v>137145.38</v>
      </c>
      <c r="J188" s="329">
        <v>106677.75999999999</v>
      </c>
      <c r="K188" s="329">
        <v>186686.09</v>
      </c>
      <c r="L188" s="329">
        <v>134804.29999999999</v>
      </c>
      <c r="M188" s="329">
        <v>235907.53</v>
      </c>
      <c r="N188" s="329">
        <v>177415.29</v>
      </c>
      <c r="O188" s="329">
        <v>310476.76</v>
      </c>
      <c r="P188" s="329">
        <v>219705.24</v>
      </c>
      <c r="Q188" s="329">
        <v>384484.16</v>
      </c>
      <c r="R188" s="329">
        <v>247439.89</v>
      </c>
      <c r="S188" s="329">
        <v>433019.81</v>
      </c>
      <c r="T188" s="329">
        <v>274807.63</v>
      </c>
      <c r="U188" s="329">
        <v>480913.36</v>
      </c>
    </row>
    <row r="189" spans="1:21" ht="14.4" x14ac:dyDescent="0.3">
      <c r="A189" s="328">
        <v>10</v>
      </c>
      <c r="B189" s="328" t="s">
        <v>342</v>
      </c>
      <c r="C189" s="328" t="s">
        <v>355</v>
      </c>
      <c r="D189" s="328" t="s">
        <v>356</v>
      </c>
      <c r="E189" s="328" t="s">
        <v>636</v>
      </c>
      <c r="F189" s="328">
        <v>4</v>
      </c>
      <c r="G189" s="328" t="s">
        <v>4</v>
      </c>
      <c r="H189" s="329">
        <v>87636.23</v>
      </c>
      <c r="I189" s="329">
        <v>140217.97</v>
      </c>
      <c r="J189" s="329">
        <v>122690.72</v>
      </c>
      <c r="K189" s="329">
        <v>196305.16</v>
      </c>
      <c r="L189" s="329">
        <v>157745.22</v>
      </c>
      <c r="M189" s="329">
        <v>252392.35</v>
      </c>
      <c r="N189" s="329">
        <v>210326.96</v>
      </c>
      <c r="O189" s="329">
        <v>336523.14</v>
      </c>
      <c r="P189" s="329">
        <v>262908.7</v>
      </c>
      <c r="Q189" s="329">
        <v>420653.92</v>
      </c>
      <c r="R189" s="329">
        <v>297963.19</v>
      </c>
      <c r="S189" s="329">
        <v>476741.11</v>
      </c>
      <c r="T189" s="329">
        <v>333017.68</v>
      </c>
      <c r="U189" s="329">
        <v>532828.30000000005</v>
      </c>
    </row>
    <row r="190" spans="1:21" ht="14.4" x14ac:dyDescent="0.3">
      <c r="A190" s="328">
        <v>10</v>
      </c>
      <c r="B190" s="328" t="s">
        <v>342</v>
      </c>
      <c r="C190" s="328" t="s">
        <v>355</v>
      </c>
      <c r="D190" s="328" t="s">
        <v>356</v>
      </c>
      <c r="E190" s="328" t="s">
        <v>359</v>
      </c>
      <c r="F190" s="328">
        <v>1</v>
      </c>
      <c r="G190" s="328" t="s">
        <v>11</v>
      </c>
      <c r="H190" s="329">
        <v>104942.56</v>
      </c>
      <c r="I190" s="329">
        <v>183649.48</v>
      </c>
      <c r="J190" s="329">
        <v>135901.97</v>
      </c>
      <c r="K190" s="329">
        <v>237828.45</v>
      </c>
      <c r="L190" s="329">
        <v>162642.82</v>
      </c>
      <c r="M190" s="329">
        <v>284624.93</v>
      </c>
      <c r="N190" s="329">
        <v>194037.77</v>
      </c>
      <c r="O190" s="329">
        <v>339566.1</v>
      </c>
      <c r="P190" s="329">
        <v>228173.83</v>
      </c>
      <c r="Q190" s="329">
        <v>399304.2</v>
      </c>
      <c r="R190" s="329">
        <v>250007.11</v>
      </c>
      <c r="S190" s="329">
        <v>437512.44</v>
      </c>
      <c r="T190" s="329">
        <v>270672.17</v>
      </c>
      <c r="U190" s="329">
        <v>473676.29</v>
      </c>
    </row>
    <row r="191" spans="1:21" ht="14.4" x14ac:dyDescent="0.3">
      <c r="A191" s="328">
        <v>10</v>
      </c>
      <c r="B191" s="328" t="s">
        <v>342</v>
      </c>
      <c r="C191" s="328" t="s">
        <v>355</v>
      </c>
      <c r="D191" s="328" t="s">
        <v>356</v>
      </c>
      <c r="E191" s="328" t="s">
        <v>359</v>
      </c>
      <c r="F191" s="328">
        <v>2</v>
      </c>
      <c r="G191" s="328" t="s">
        <v>5</v>
      </c>
      <c r="H191" s="329">
        <v>91859.78</v>
      </c>
      <c r="I191" s="329">
        <v>160754.60999999999</v>
      </c>
      <c r="J191" s="329">
        <v>120295.47</v>
      </c>
      <c r="K191" s="329">
        <v>210517.08</v>
      </c>
      <c r="L191" s="329">
        <v>146062.98000000001</v>
      </c>
      <c r="M191" s="329">
        <v>255610.22</v>
      </c>
      <c r="N191" s="329">
        <v>178902.65</v>
      </c>
      <c r="O191" s="329">
        <v>313079.64</v>
      </c>
      <c r="P191" s="329">
        <v>212094.68</v>
      </c>
      <c r="Q191" s="329">
        <v>371165.68</v>
      </c>
      <c r="R191" s="329">
        <v>233622.39999999999</v>
      </c>
      <c r="S191" s="329">
        <v>408839.2</v>
      </c>
      <c r="T191" s="329">
        <v>253545.94</v>
      </c>
      <c r="U191" s="329">
        <v>443705.39</v>
      </c>
    </row>
    <row r="192" spans="1:21" ht="14.4" x14ac:dyDescent="0.3">
      <c r="A192" s="328">
        <v>10</v>
      </c>
      <c r="B192" s="328" t="s">
        <v>342</v>
      </c>
      <c r="C192" s="328" t="s">
        <v>355</v>
      </c>
      <c r="D192" s="328" t="s">
        <v>356</v>
      </c>
      <c r="E192" s="328" t="s">
        <v>359</v>
      </c>
      <c r="F192" s="328">
        <v>3</v>
      </c>
      <c r="G192" s="328" t="s">
        <v>6</v>
      </c>
      <c r="H192" s="329">
        <v>79908.570000000007</v>
      </c>
      <c r="I192" s="329">
        <v>139839.99</v>
      </c>
      <c r="J192" s="329">
        <v>108833.45</v>
      </c>
      <c r="K192" s="329">
        <v>190458.54</v>
      </c>
      <c r="L192" s="329">
        <v>137575.9</v>
      </c>
      <c r="M192" s="329">
        <v>240757.82</v>
      </c>
      <c r="N192" s="329">
        <v>181110.76</v>
      </c>
      <c r="O192" s="329">
        <v>316943.82</v>
      </c>
      <c r="P192" s="329">
        <v>224324.57</v>
      </c>
      <c r="Q192" s="329">
        <v>392567.99</v>
      </c>
      <c r="R192" s="329">
        <v>252675.13</v>
      </c>
      <c r="S192" s="329">
        <v>442181.48</v>
      </c>
      <c r="T192" s="329">
        <v>280658.78000000003</v>
      </c>
      <c r="U192" s="329">
        <v>491152.87</v>
      </c>
    </row>
    <row r="193" spans="1:21" ht="14.4" x14ac:dyDescent="0.3">
      <c r="A193" s="328">
        <v>10</v>
      </c>
      <c r="B193" s="328" t="s">
        <v>342</v>
      </c>
      <c r="C193" s="328" t="s">
        <v>355</v>
      </c>
      <c r="D193" s="328" t="s">
        <v>356</v>
      </c>
      <c r="E193" s="328" t="s">
        <v>359</v>
      </c>
      <c r="F193" s="328">
        <v>4</v>
      </c>
      <c r="G193" s="328" t="s">
        <v>4</v>
      </c>
      <c r="H193" s="329">
        <v>88960.52</v>
      </c>
      <c r="I193" s="329">
        <v>142336.82999999999</v>
      </c>
      <c r="J193" s="329">
        <v>124544.72</v>
      </c>
      <c r="K193" s="329">
        <v>199271.56</v>
      </c>
      <c r="L193" s="329">
        <v>160128.93</v>
      </c>
      <c r="M193" s="329">
        <v>256206.29</v>
      </c>
      <c r="N193" s="329">
        <v>213505.24</v>
      </c>
      <c r="O193" s="329">
        <v>341608.39</v>
      </c>
      <c r="P193" s="329">
        <v>266881.55</v>
      </c>
      <c r="Q193" s="329">
        <v>427010.48</v>
      </c>
      <c r="R193" s="329">
        <v>302465.75</v>
      </c>
      <c r="S193" s="329">
        <v>483945.21</v>
      </c>
      <c r="T193" s="329">
        <v>338049.96</v>
      </c>
      <c r="U193" s="329">
        <v>540879.94999999995</v>
      </c>
    </row>
    <row r="194" spans="1:21" ht="14.4" x14ac:dyDescent="0.3">
      <c r="A194" s="328">
        <v>10</v>
      </c>
      <c r="B194" s="328" t="s">
        <v>342</v>
      </c>
      <c r="C194" s="328" t="s">
        <v>355</v>
      </c>
      <c r="D194" s="328" t="s">
        <v>356</v>
      </c>
      <c r="E194" s="328" t="s">
        <v>637</v>
      </c>
      <c r="F194" s="328">
        <v>1</v>
      </c>
      <c r="G194" s="328" t="s">
        <v>11</v>
      </c>
      <c r="H194" s="329">
        <v>102068.29</v>
      </c>
      <c r="I194" s="329">
        <v>178619.5</v>
      </c>
      <c r="J194" s="329">
        <v>132155.21</v>
      </c>
      <c r="K194" s="329">
        <v>231271.62</v>
      </c>
      <c r="L194" s="329">
        <v>158141.25</v>
      </c>
      <c r="M194" s="329">
        <v>276747.19</v>
      </c>
      <c r="N194" s="329">
        <v>188640.46</v>
      </c>
      <c r="O194" s="329">
        <v>330120.81</v>
      </c>
      <c r="P194" s="329">
        <v>221807.4</v>
      </c>
      <c r="Q194" s="329">
        <v>388162.95</v>
      </c>
      <c r="R194" s="329">
        <v>243020.56</v>
      </c>
      <c r="S194" s="329">
        <v>425285.97</v>
      </c>
      <c r="T194" s="329">
        <v>263087.03999999998</v>
      </c>
      <c r="U194" s="329">
        <v>460402.32</v>
      </c>
    </row>
    <row r="195" spans="1:21" ht="14.4" x14ac:dyDescent="0.3">
      <c r="A195" s="328">
        <v>10</v>
      </c>
      <c r="B195" s="328" t="s">
        <v>342</v>
      </c>
      <c r="C195" s="328" t="s">
        <v>355</v>
      </c>
      <c r="D195" s="328" t="s">
        <v>356</v>
      </c>
      <c r="E195" s="328" t="s">
        <v>637</v>
      </c>
      <c r="F195" s="328">
        <v>2</v>
      </c>
      <c r="G195" s="328" t="s">
        <v>5</v>
      </c>
      <c r="H195" s="329">
        <v>89452.76</v>
      </c>
      <c r="I195" s="329">
        <v>156542.34</v>
      </c>
      <c r="J195" s="329">
        <v>117106.09</v>
      </c>
      <c r="K195" s="329">
        <v>204935.65</v>
      </c>
      <c r="L195" s="329">
        <v>142153.54999999999</v>
      </c>
      <c r="M195" s="329">
        <v>248768.71</v>
      </c>
      <c r="N195" s="329">
        <v>174045.88</v>
      </c>
      <c r="O195" s="329">
        <v>304580.28999999998</v>
      </c>
      <c r="P195" s="329">
        <v>206302.5</v>
      </c>
      <c r="Q195" s="329">
        <v>361029.37</v>
      </c>
      <c r="R195" s="329">
        <v>227221.01</v>
      </c>
      <c r="S195" s="329">
        <v>397636.77</v>
      </c>
      <c r="T195" s="329">
        <v>246572.46</v>
      </c>
      <c r="U195" s="329">
        <v>431501.81</v>
      </c>
    </row>
    <row r="196" spans="1:21" ht="14.4" x14ac:dyDescent="0.3">
      <c r="A196" s="328">
        <v>10</v>
      </c>
      <c r="B196" s="328" t="s">
        <v>342</v>
      </c>
      <c r="C196" s="328" t="s">
        <v>355</v>
      </c>
      <c r="D196" s="328" t="s">
        <v>356</v>
      </c>
      <c r="E196" s="328" t="s">
        <v>637</v>
      </c>
      <c r="F196" s="328">
        <v>3</v>
      </c>
      <c r="G196" s="328" t="s">
        <v>6</v>
      </c>
      <c r="H196" s="329">
        <v>77897.899999999994</v>
      </c>
      <c r="I196" s="329">
        <v>136321.32999999999</v>
      </c>
      <c r="J196" s="329">
        <v>106127.03999999999</v>
      </c>
      <c r="K196" s="329">
        <v>185722.32</v>
      </c>
      <c r="L196" s="329">
        <v>134180.26</v>
      </c>
      <c r="M196" s="329">
        <v>234815.45</v>
      </c>
      <c r="N196" s="329">
        <v>176666.23</v>
      </c>
      <c r="O196" s="329">
        <v>309165.90000000002</v>
      </c>
      <c r="P196" s="329">
        <v>218842.61</v>
      </c>
      <c r="Q196" s="329">
        <v>382974.57</v>
      </c>
      <c r="R196" s="329">
        <v>246517.95</v>
      </c>
      <c r="S196" s="329">
        <v>431406.4</v>
      </c>
      <c r="T196" s="329">
        <v>273839.46999999997</v>
      </c>
      <c r="U196" s="329">
        <v>479219.07</v>
      </c>
    </row>
    <row r="197" spans="1:21" ht="14.4" x14ac:dyDescent="0.3">
      <c r="A197" s="328">
        <v>10</v>
      </c>
      <c r="B197" s="328" t="s">
        <v>342</v>
      </c>
      <c r="C197" s="328" t="s">
        <v>355</v>
      </c>
      <c r="D197" s="328" t="s">
        <v>356</v>
      </c>
      <c r="E197" s="328" t="s">
        <v>637</v>
      </c>
      <c r="F197" s="328">
        <v>4</v>
      </c>
      <c r="G197" s="328" t="s">
        <v>4</v>
      </c>
      <c r="H197" s="329">
        <v>86508.56</v>
      </c>
      <c r="I197" s="329">
        <v>138413.70000000001</v>
      </c>
      <c r="J197" s="329">
        <v>121111.99</v>
      </c>
      <c r="K197" s="329">
        <v>193779.18</v>
      </c>
      <c r="L197" s="329">
        <v>155715.41</v>
      </c>
      <c r="M197" s="329">
        <v>249144.66</v>
      </c>
      <c r="N197" s="329">
        <v>207620.55</v>
      </c>
      <c r="O197" s="329">
        <v>332192.88</v>
      </c>
      <c r="P197" s="329">
        <v>259525.68</v>
      </c>
      <c r="Q197" s="329">
        <v>415241.1</v>
      </c>
      <c r="R197" s="329">
        <v>294129.11</v>
      </c>
      <c r="S197" s="329">
        <v>470606.58</v>
      </c>
      <c r="T197" s="329">
        <v>328732.53000000003</v>
      </c>
      <c r="U197" s="329">
        <v>525972.06000000006</v>
      </c>
    </row>
    <row r="198" spans="1:21" ht="14.4" x14ac:dyDescent="0.3">
      <c r="A198" s="328">
        <v>10</v>
      </c>
      <c r="B198" s="328" t="s">
        <v>342</v>
      </c>
      <c r="C198" s="328" t="s">
        <v>360</v>
      </c>
      <c r="D198" s="328" t="s">
        <v>361</v>
      </c>
      <c r="E198" s="328" t="s">
        <v>638</v>
      </c>
      <c r="F198" s="328">
        <v>1</v>
      </c>
      <c r="G198" s="328" t="s">
        <v>11</v>
      </c>
      <c r="H198" s="329">
        <v>111675.58</v>
      </c>
      <c r="I198" s="329">
        <v>195432.27</v>
      </c>
      <c r="J198" s="329">
        <v>144669.07999999999</v>
      </c>
      <c r="K198" s="329">
        <v>253170.88</v>
      </c>
      <c r="L198" s="329">
        <v>173169.17</v>
      </c>
      <c r="M198" s="329">
        <v>303046.05</v>
      </c>
      <c r="N198" s="329">
        <v>206648.18</v>
      </c>
      <c r="O198" s="329">
        <v>361634.31</v>
      </c>
      <c r="P198" s="329">
        <v>243040.87</v>
      </c>
      <c r="Q198" s="329">
        <v>425321.52</v>
      </c>
      <c r="R198" s="329">
        <v>266318.01</v>
      </c>
      <c r="S198" s="329">
        <v>466056.51</v>
      </c>
      <c r="T198" s="329">
        <v>288372.31</v>
      </c>
      <c r="U198" s="329">
        <v>504651.54</v>
      </c>
    </row>
    <row r="199" spans="1:21" ht="14.4" x14ac:dyDescent="0.3">
      <c r="A199" s="328">
        <v>10</v>
      </c>
      <c r="B199" s="328" t="s">
        <v>342</v>
      </c>
      <c r="C199" s="328" t="s">
        <v>360</v>
      </c>
      <c r="D199" s="328" t="s">
        <v>361</v>
      </c>
      <c r="E199" s="328" t="s">
        <v>638</v>
      </c>
      <c r="F199" s="328">
        <v>2</v>
      </c>
      <c r="G199" s="328" t="s">
        <v>5</v>
      </c>
      <c r="H199" s="329">
        <v>97541.47</v>
      </c>
      <c r="I199" s="329">
        <v>170697.57</v>
      </c>
      <c r="J199" s="329">
        <v>127808.48</v>
      </c>
      <c r="K199" s="329">
        <v>223664.84</v>
      </c>
      <c r="L199" s="329">
        <v>155257.03</v>
      </c>
      <c r="M199" s="329">
        <v>271699.8</v>
      </c>
      <c r="N199" s="329">
        <v>190296.84</v>
      </c>
      <c r="O199" s="329">
        <v>333019.46999999997</v>
      </c>
      <c r="P199" s="329">
        <v>225669.64</v>
      </c>
      <c r="Q199" s="329">
        <v>394921.86</v>
      </c>
      <c r="R199" s="329">
        <v>248616.67</v>
      </c>
      <c r="S199" s="329">
        <v>435079.17</v>
      </c>
      <c r="T199" s="329">
        <v>269869.86</v>
      </c>
      <c r="U199" s="329">
        <v>472272.26</v>
      </c>
    </row>
    <row r="200" spans="1:21" ht="14.4" x14ac:dyDescent="0.3">
      <c r="A200" s="328">
        <v>10</v>
      </c>
      <c r="B200" s="328" t="s">
        <v>342</v>
      </c>
      <c r="C200" s="328" t="s">
        <v>360</v>
      </c>
      <c r="D200" s="328" t="s">
        <v>361</v>
      </c>
      <c r="E200" s="328" t="s">
        <v>638</v>
      </c>
      <c r="F200" s="328">
        <v>3</v>
      </c>
      <c r="G200" s="328" t="s">
        <v>6</v>
      </c>
      <c r="H200" s="329">
        <v>84689.2</v>
      </c>
      <c r="I200" s="329">
        <v>148206.1</v>
      </c>
      <c r="J200" s="329">
        <v>115282.17</v>
      </c>
      <c r="K200" s="329">
        <v>201743.79</v>
      </c>
      <c r="L200" s="329">
        <v>145678.04</v>
      </c>
      <c r="M200" s="329">
        <v>254936.57</v>
      </c>
      <c r="N200" s="329">
        <v>191726.88</v>
      </c>
      <c r="O200" s="329">
        <v>335522.03000000003</v>
      </c>
      <c r="P200" s="329">
        <v>237428.87</v>
      </c>
      <c r="Q200" s="329">
        <v>415500.52</v>
      </c>
      <c r="R200" s="329">
        <v>267401.37</v>
      </c>
      <c r="S200" s="329">
        <v>467952.39</v>
      </c>
      <c r="T200" s="329">
        <v>296977.46999999997</v>
      </c>
      <c r="U200" s="329">
        <v>519710.57</v>
      </c>
    </row>
    <row r="201" spans="1:21" ht="14.4" x14ac:dyDescent="0.3">
      <c r="A201" s="328">
        <v>10</v>
      </c>
      <c r="B201" s="328" t="s">
        <v>342</v>
      </c>
      <c r="C201" s="328" t="s">
        <v>360</v>
      </c>
      <c r="D201" s="328" t="s">
        <v>361</v>
      </c>
      <c r="E201" s="328" t="s">
        <v>638</v>
      </c>
      <c r="F201" s="328">
        <v>4</v>
      </c>
      <c r="G201" s="328" t="s">
        <v>4</v>
      </c>
      <c r="H201" s="329">
        <v>94698.14</v>
      </c>
      <c r="I201" s="329">
        <v>151517.01999999999</v>
      </c>
      <c r="J201" s="329">
        <v>132577.39000000001</v>
      </c>
      <c r="K201" s="329">
        <v>212123.83</v>
      </c>
      <c r="L201" s="329">
        <v>170456.65</v>
      </c>
      <c r="M201" s="329">
        <v>272730.64</v>
      </c>
      <c r="N201" s="329">
        <v>227275.53</v>
      </c>
      <c r="O201" s="329">
        <v>363640.86</v>
      </c>
      <c r="P201" s="329">
        <v>284094.42</v>
      </c>
      <c r="Q201" s="329">
        <v>454551.07</v>
      </c>
      <c r="R201" s="329">
        <v>321973.67</v>
      </c>
      <c r="S201" s="329">
        <v>515157.88</v>
      </c>
      <c r="T201" s="329">
        <v>359852.93</v>
      </c>
      <c r="U201" s="329">
        <v>575764.68999999994</v>
      </c>
    </row>
    <row r="202" spans="1:21" ht="14.4" x14ac:dyDescent="0.3">
      <c r="A202" s="328">
        <v>10</v>
      </c>
      <c r="B202" s="328" t="s">
        <v>342</v>
      </c>
      <c r="C202" s="328" t="s">
        <v>360</v>
      </c>
      <c r="D202" s="328" t="s">
        <v>361</v>
      </c>
      <c r="E202" s="328" t="s">
        <v>364</v>
      </c>
      <c r="F202" s="328">
        <v>1</v>
      </c>
      <c r="G202" s="328" t="s">
        <v>11</v>
      </c>
      <c r="H202" s="329">
        <v>109469.24</v>
      </c>
      <c r="I202" s="329">
        <v>191571.17</v>
      </c>
      <c r="J202" s="329">
        <v>141900.13</v>
      </c>
      <c r="K202" s="329">
        <v>248325.22</v>
      </c>
      <c r="L202" s="329">
        <v>169918.61</v>
      </c>
      <c r="M202" s="329">
        <v>297357.57</v>
      </c>
      <c r="N202" s="329">
        <v>202866.59</v>
      </c>
      <c r="O202" s="329">
        <v>355016.54</v>
      </c>
      <c r="P202" s="329">
        <v>238664.54</v>
      </c>
      <c r="Q202" s="329">
        <v>417662.95</v>
      </c>
      <c r="R202" s="329">
        <v>261562.27</v>
      </c>
      <c r="S202" s="329">
        <v>457733.98</v>
      </c>
      <c r="T202" s="329">
        <v>283299.32</v>
      </c>
      <c r="U202" s="329">
        <v>495773.81</v>
      </c>
    </row>
    <row r="203" spans="1:21" ht="14.4" x14ac:dyDescent="0.3">
      <c r="A203" s="328">
        <v>10</v>
      </c>
      <c r="B203" s="328" t="s">
        <v>342</v>
      </c>
      <c r="C203" s="328" t="s">
        <v>360</v>
      </c>
      <c r="D203" s="328" t="s">
        <v>361</v>
      </c>
      <c r="E203" s="328" t="s">
        <v>364</v>
      </c>
      <c r="F203" s="328">
        <v>2</v>
      </c>
      <c r="G203" s="328" t="s">
        <v>5</v>
      </c>
      <c r="H203" s="329">
        <v>95218.25</v>
      </c>
      <c r="I203" s="329">
        <v>166631.93</v>
      </c>
      <c r="J203" s="329">
        <v>124900.19</v>
      </c>
      <c r="K203" s="329">
        <v>218575.33</v>
      </c>
      <c r="L203" s="329">
        <v>151858.43</v>
      </c>
      <c r="M203" s="329">
        <v>265752.25</v>
      </c>
      <c r="N203" s="329">
        <v>186380.12</v>
      </c>
      <c r="O203" s="329">
        <v>326165.21000000002</v>
      </c>
      <c r="P203" s="329">
        <v>221149.75</v>
      </c>
      <c r="Q203" s="329">
        <v>387012.06</v>
      </c>
      <c r="R203" s="329">
        <v>243714.64</v>
      </c>
      <c r="S203" s="329">
        <v>426500.63</v>
      </c>
      <c r="T203" s="329">
        <v>264643.96000000002</v>
      </c>
      <c r="U203" s="329">
        <v>463126.93</v>
      </c>
    </row>
    <row r="204" spans="1:21" ht="14.4" x14ac:dyDescent="0.3">
      <c r="A204" s="328">
        <v>10</v>
      </c>
      <c r="B204" s="328" t="s">
        <v>342</v>
      </c>
      <c r="C204" s="328" t="s">
        <v>360</v>
      </c>
      <c r="D204" s="328" t="s">
        <v>361</v>
      </c>
      <c r="E204" s="328" t="s">
        <v>364</v>
      </c>
      <c r="F204" s="328">
        <v>3</v>
      </c>
      <c r="G204" s="328" t="s">
        <v>6</v>
      </c>
      <c r="H204" s="329">
        <v>82368.929999999993</v>
      </c>
      <c r="I204" s="329">
        <v>144145.63</v>
      </c>
      <c r="J204" s="329">
        <v>112006.67</v>
      </c>
      <c r="K204" s="329">
        <v>196011.67</v>
      </c>
      <c r="L204" s="329">
        <v>141445.68</v>
      </c>
      <c r="M204" s="329">
        <v>247529.93</v>
      </c>
      <c r="N204" s="329">
        <v>186062.98</v>
      </c>
      <c r="O204" s="329">
        <v>325610.21000000002</v>
      </c>
      <c r="P204" s="329">
        <v>230330.57</v>
      </c>
      <c r="Q204" s="329">
        <v>403078.49</v>
      </c>
      <c r="R204" s="329">
        <v>259342.7</v>
      </c>
      <c r="S204" s="329">
        <v>453849.73</v>
      </c>
      <c r="T204" s="329">
        <v>287955.17</v>
      </c>
      <c r="U204" s="329">
        <v>503921.54</v>
      </c>
    </row>
    <row r="205" spans="1:21" ht="14.4" x14ac:dyDescent="0.3">
      <c r="A205" s="328">
        <v>10</v>
      </c>
      <c r="B205" s="328" t="s">
        <v>342</v>
      </c>
      <c r="C205" s="328" t="s">
        <v>360</v>
      </c>
      <c r="D205" s="328" t="s">
        <v>361</v>
      </c>
      <c r="E205" s="328" t="s">
        <v>364</v>
      </c>
      <c r="F205" s="328">
        <v>4</v>
      </c>
      <c r="G205" s="328" t="s">
        <v>4</v>
      </c>
      <c r="H205" s="329">
        <v>92883.27</v>
      </c>
      <c r="I205" s="329">
        <v>148613.23000000001</v>
      </c>
      <c r="J205" s="329">
        <v>130036.57</v>
      </c>
      <c r="K205" s="329">
        <v>208058.52</v>
      </c>
      <c r="L205" s="329">
        <v>167189.88</v>
      </c>
      <c r="M205" s="329">
        <v>267503.82</v>
      </c>
      <c r="N205" s="329">
        <v>222919.84</v>
      </c>
      <c r="O205" s="329">
        <v>356671.75</v>
      </c>
      <c r="P205" s="329">
        <v>278649.8</v>
      </c>
      <c r="Q205" s="329">
        <v>445839.69</v>
      </c>
      <c r="R205" s="329">
        <v>315803.11</v>
      </c>
      <c r="S205" s="329">
        <v>505284.98</v>
      </c>
      <c r="T205" s="329">
        <v>352956.42</v>
      </c>
      <c r="U205" s="329">
        <v>564730.28</v>
      </c>
    </row>
    <row r="206" spans="1:21" ht="14.4" x14ac:dyDescent="0.3">
      <c r="A206" s="328">
        <v>10</v>
      </c>
      <c r="B206" s="328" t="s">
        <v>342</v>
      </c>
      <c r="C206" s="328" t="s">
        <v>360</v>
      </c>
      <c r="D206" s="328" t="s">
        <v>361</v>
      </c>
      <c r="E206" s="328" t="s">
        <v>365</v>
      </c>
      <c r="F206" s="328">
        <v>1</v>
      </c>
      <c r="G206" s="328" t="s">
        <v>11</v>
      </c>
      <c r="H206" s="329">
        <v>111143.78</v>
      </c>
      <c r="I206" s="329">
        <v>194501.61</v>
      </c>
      <c r="J206" s="329">
        <v>143995.32</v>
      </c>
      <c r="K206" s="329">
        <v>251991.8</v>
      </c>
      <c r="L206" s="329">
        <v>172373.54</v>
      </c>
      <c r="M206" s="329">
        <v>301653.69</v>
      </c>
      <c r="N206" s="329">
        <v>205715.27</v>
      </c>
      <c r="O206" s="329">
        <v>360001.73</v>
      </c>
      <c r="P206" s="329">
        <v>241955.78</v>
      </c>
      <c r="Q206" s="329">
        <v>423422.61</v>
      </c>
      <c r="R206" s="329">
        <v>265135.75</v>
      </c>
      <c r="S206" s="329">
        <v>463987.56</v>
      </c>
      <c r="T206" s="329">
        <v>287105.15000000002</v>
      </c>
      <c r="U206" s="329">
        <v>502434.02</v>
      </c>
    </row>
    <row r="207" spans="1:21" ht="14.4" x14ac:dyDescent="0.3">
      <c r="A207" s="328">
        <v>10</v>
      </c>
      <c r="B207" s="328" t="s">
        <v>342</v>
      </c>
      <c r="C207" s="328" t="s">
        <v>360</v>
      </c>
      <c r="D207" s="328" t="s">
        <v>361</v>
      </c>
      <c r="E207" s="328" t="s">
        <v>365</v>
      </c>
      <c r="F207" s="328">
        <v>2</v>
      </c>
      <c r="G207" s="328" t="s">
        <v>5</v>
      </c>
      <c r="H207" s="329">
        <v>97009.65</v>
      </c>
      <c r="I207" s="329">
        <v>169766.89</v>
      </c>
      <c r="J207" s="329">
        <v>127134.72</v>
      </c>
      <c r="K207" s="329">
        <v>222485.76000000001</v>
      </c>
      <c r="L207" s="329">
        <v>154461.39000000001</v>
      </c>
      <c r="M207" s="329">
        <v>270307.43</v>
      </c>
      <c r="N207" s="329">
        <v>189363.94</v>
      </c>
      <c r="O207" s="329">
        <v>331386.89</v>
      </c>
      <c r="P207" s="329">
        <v>224584.55</v>
      </c>
      <c r="Q207" s="329">
        <v>393022.96</v>
      </c>
      <c r="R207" s="329">
        <v>247434.41</v>
      </c>
      <c r="S207" s="329">
        <v>433010.21</v>
      </c>
      <c r="T207" s="329">
        <v>268602.71000000002</v>
      </c>
      <c r="U207" s="329">
        <v>470054.74</v>
      </c>
    </row>
    <row r="208" spans="1:21" ht="14.4" x14ac:dyDescent="0.3">
      <c r="A208" s="328">
        <v>10</v>
      </c>
      <c r="B208" s="328" t="s">
        <v>342</v>
      </c>
      <c r="C208" s="328" t="s">
        <v>360</v>
      </c>
      <c r="D208" s="328" t="s">
        <v>361</v>
      </c>
      <c r="E208" s="328" t="s">
        <v>365</v>
      </c>
      <c r="F208" s="328">
        <v>3</v>
      </c>
      <c r="G208" s="328" t="s">
        <v>6</v>
      </c>
      <c r="H208" s="329">
        <v>84175.93</v>
      </c>
      <c r="I208" s="329">
        <v>147307.88</v>
      </c>
      <c r="J208" s="329">
        <v>114563.6</v>
      </c>
      <c r="K208" s="329">
        <v>200486.29</v>
      </c>
      <c r="L208" s="329">
        <v>144754.16</v>
      </c>
      <c r="M208" s="329">
        <v>253319.78</v>
      </c>
      <c r="N208" s="329">
        <v>190495.04</v>
      </c>
      <c r="O208" s="329">
        <v>333366.32</v>
      </c>
      <c r="P208" s="329">
        <v>235889.07</v>
      </c>
      <c r="Q208" s="329">
        <v>412805.88</v>
      </c>
      <c r="R208" s="329">
        <v>265656.27</v>
      </c>
      <c r="S208" s="329">
        <v>464898.47</v>
      </c>
      <c r="T208" s="329">
        <v>295027.06</v>
      </c>
      <c r="U208" s="329">
        <v>516297.36</v>
      </c>
    </row>
    <row r="209" spans="1:21" ht="14.4" x14ac:dyDescent="0.3">
      <c r="A209" s="328">
        <v>10</v>
      </c>
      <c r="B209" s="328" t="s">
        <v>342</v>
      </c>
      <c r="C209" s="328" t="s">
        <v>360</v>
      </c>
      <c r="D209" s="328" t="s">
        <v>361</v>
      </c>
      <c r="E209" s="328" t="s">
        <v>365</v>
      </c>
      <c r="F209" s="328">
        <v>4</v>
      </c>
      <c r="G209" s="328" t="s">
        <v>4</v>
      </c>
      <c r="H209" s="329">
        <v>94256.71</v>
      </c>
      <c r="I209" s="329">
        <v>150810.73000000001</v>
      </c>
      <c r="J209" s="329">
        <v>131959.39000000001</v>
      </c>
      <c r="K209" s="329">
        <v>211135.02</v>
      </c>
      <c r="L209" s="329">
        <v>169662.07</v>
      </c>
      <c r="M209" s="329">
        <v>271459.32</v>
      </c>
      <c r="N209" s="329">
        <v>226216.09</v>
      </c>
      <c r="O209" s="329">
        <v>361945.75</v>
      </c>
      <c r="P209" s="329">
        <v>282770.12</v>
      </c>
      <c r="Q209" s="329">
        <v>452432.19</v>
      </c>
      <c r="R209" s="329">
        <v>320472.8</v>
      </c>
      <c r="S209" s="329">
        <v>512756.49</v>
      </c>
      <c r="T209" s="329">
        <v>358175.48</v>
      </c>
      <c r="U209" s="329">
        <v>573080.78</v>
      </c>
    </row>
    <row r="210" spans="1:21" ht="14.4" x14ac:dyDescent="0.3">
      <c r="A210" s="328">
        <v>10</v>
      </c>
      <c r="B210" s="328" t="s">
        <v>342</v>
      </c>
      <c r="C210" s="328" t="s">
        <v>360</v>
      </c>
      <c r="D210" s="328" t="s">
        <v>361</v>
      </c>
      <c r="E210" s="328" t="s">
        <v>366</v>
      </c>
      <c r="F210" s="328">
        <v>1</v>
      </c>
      <c r="G210" s="328" t="s">
        <v>11</v>
      </c>
      <c r="H210" s="329">
        <v>100472.88</v>
      </c>
      <c r="I210" s="329">
        <v>175827.55</v>
      </c>
      <c r="J210" s="329">
        <v>130133.96</v>
      </c>
      <c r="K210" s="329">
        <v>227734.43</v>
      </c>
      <c r="L210" s="329">
        <v>155754.37</v>
      </c>
      <c r="M210" s="329">
        <v>272570.15000000002</v>
      </c>
      <c r="N210" s="329">
        <v>185841.79</v>
      </c>
      <c r="O210" s="329">
        <v>325223.13</v>
      </c>
      <c r="P210" s="329">
        <v>218552.17</v>
      </c>
      <c r="Q210" s="329">
        <v>382466.3</v>
      </c>
      <c r="R210" s="329">
        <v>239473.82</v>
      </c>
      <c r="S210" s="329">
        <v>419079.18</v>
      </c>
      <c r="T210" s="329">
        <v>259285.63</v>
      </c>
      <c r="U210" s="329">
        <v>453749.85</v>
      </c>
    </row>
    <row r="211" spans="1:21" ht="14.4" x14ac:dyDescent="0.3">
      <c r="A211" s="328">
        <v>10</v>
      </c>
      <c r="B211" s="328" t="s">
        <v>342</v>
      </c>
      <c r="C211" s="328" t="s">
        <v>360</v>
      </c>
      <c r="D211" s="328" t="s">
        <v>361</v>
      </c>
      <c r="E211" s="328" t="s">
        <v>366</v>
      </c>
      <c r="F211" s="328">
        <v>2</v>
      </c>
      <c r="G211" s="328" t="s">
        <v>5</v>
      </c>
      <c r="H211" s="329">
        <v>87857.33</v>
      </c>
      <c r="I211" s="329">
        <v>153750.32</v>
      </c>
      <c r="J211" s="329">
        <v>115084.83</v>
      </c>
      <c r="K211" s="329">
        <v>201398.46</v>
      </c>
      <c r="L211" s="329">
        <v>139766.67000000001</v>
      </c>
      <c r="M211" s="329">
        <v>244591.68</v>
      </c>
      <c r="N211" s="329">
        <v>171247.21</v>
      </c>
      <c r="O211" s="329">
        <v>299682.61</v>
      </c>
      <c r="P211" s="329">
        <v>203047.27</v>
      </c>
      <c r="Q211" s="329">
        <v>355332.72</v>
      </c>
      <c r="R211" s="329">
        <v>223674.27</v>
      </c>
      <c r="S211" s="329">
        <v>391429.98</v>
      </c>
      <c r="T211" s="329">
        <v>242771.05</v>
      </c>
      <c r="U211" s="329">
        <v>424849.34</v>
      </c>
    </row>
    <row r="212" spans="1:21" ht="14.4" x14ac:dyDescent="0.3">
      <c r="A212" s="328">
        <v>10</v>
      </c>
      <c r="B212" s="328" t="s">
        <v>342</v>
      </c>
      <c r="C212" s="328" t="s">
        <v>360</v>
      </c>
      <c r="D212" s="328" t="s">
        <v>361</v>
      </c>
      <c r="E212" s="328" t="s">
        <v>366</v>
      </c>
      <c r="F212" s="328">
        <v>3</v>
      </c>
      <c r="G212" s="328" t="s">
        <v>6</v>
      </c>
      <c r="H212" s="329">
        <v>76358.13</v>
      </c>
      <c r="I212" s="329">
        <v>133626.72</v>
      </c>
      <c r="J212" s="329">
        <v>103971.35</v>
      </c>
      <c r="K212" s="329">
        <v>181949.87</v>
      </c>
      <c r="L212" s="329">
        <v>131408.66</v>
      </c>
      <c r="M212" s="329">
        <v>229965.16</v>
      </c>
      <c r="N212" s="329">
        <v>172970.76</v>
      </c>
      <c r="O212" s="329">
        <v>302698.84000000003</v>
      </c>
      <c r="P212" s="329">
        <v>214223.28</v>
      </c>
      <c r="Q212" s="329">
        <v>374890.75</v>
      </c>
      <c r="R212" s="329">
        <v>241282.7</v>
      </c>
      <c r="S212" s="329">
        <v>422244.73</v>
      </c>
      <c r="T212" s="329">
        <v>267988.32</v>
      </c>
      <c r="U212" s="329">
        <v>468979.55</v>
      </c>
    </row>
    <row r="213" spans="1:21" ht="14.4" x14ac:dyDescent="0.3">
      <c r="A213" s="328">
        <v>10</v>
      </c>
      <c r="B213" s="328" t="s">
        <v>342</v>
      </c>
      <c r="C213" s="328" t="s">
        <v>360</v>
      </c>
      <c r="D213" s="328" t="s">
        <v>361</v>
      </c>
      <c r="E213" s="328" t="s">
        <v>366</v>
      </c>
      <c r="F213" s="328">
        <v>4</v>
      </c>
      <c r="G213" s="328" t="s">
        <v>4</v>
      </c>
      <c r="H213" s="329">
        <v>85184.28</v>
      </c>
      <c r="I213" s="329">
        <v>136294.85</v>
      </c>
      <c r="J213" s="329">
        <v>119257.99</v>
      </c>
      <c r="K213" s="329">
        <v>190812.78</v>
      </c>
      <c r="L213" s="329">
        <v>153331.70000000001</v>
      </c>
      <c r="M213" s="329">
        <v>245330.72</v>
      </c>
      <c r="N213" s="329">
        <v>204442.26</v>
      </c>
      <c r="O213" s="329">
        <v>327107.63</v>
      </c>
      <c r="P213" s="329">
        <v>255552.83</v>
      </c>
      <c r="Q213" s="329">
        <v>408884.54</v>
      </c>
      <c r="R213" s="329">
        <v>289626.53999999998</v>
      </c>
      <c r="S213" s="329">
        <v>463402.47</v>
      </c>
      <c r="T213" s="329">
        <v>323700.25</v>
      </c>
      <c r="U213" s="329">
        <v>517920.41</v>
      </c>
    </row>
    <row r="214" spans="1:21" ht="14.4" x14ac:dyDescent="0.3">
      <c r="A214" s="328">
        <v>10</v>
      </c>
      <c r="B214" s="328" t="s">
        <v>342</v>
      </c>
      <c r="C214" s="328" t="s">
        <v>360</v>
      </c>
      <c r="D214" s="328" t="s">
        <v>361</v>
      </c>
      <c r="E214" s="328" t="s">
        <v>639</v>
      </c>
      <c r="F214" s="328">
        <v>1</v>
      </c>
      <c r="G214" s="328" t="s">
        <v>11</v>
      </c>
      <c r="H214" s="329">
        <v>110611.98</v>
      </c>
      <c r="I214" s="329">
        <v>193570.96</v>
      </c>
      <c r="J214" s="329">
        <v>143321.56</v>
      </c>
      <c r="K214" s="329">
        <v>250812.74</v>
      </c>
      <c r="L214" s="329">
        <v>171577.91</v>
      </c>
      <c r="M214" s="329">
        <v>300261.34000000003</v>
      </c>
      <c r="N214" s="329">
        <v>204782.38</v>
      </c>
      <c r="O214" s="329">
        <v>358369.17</v>
      </c>
      <c r="P214" s="329">
        <v>240870.7</v>
      </c>
      <c r="Q214" s="329">
        <v>421523.73</v>
      </c>
      <c r="R214" s="329">
        <v>263953.5</v>
      </c>
      <c r="S214" s="329">
        <v>461918.63</v>
      </c>
      <c r="T214" s="329">
        <v>285838.02</v>
      </c>
      <c r="U214" s="329">
        <v>500216.53</v>
      </c>
    </row>
    <row r="215" spans="1:21" ht="14.4" x14ac:dyDescent="0.3">
      <c r="A215" s="328">
        <v>10</v>
      </c>
      <c r="B215" s="328" t="s">
        <v>342</v>
      </c>
      <c r="C215" s="328" t="s">
        <v>360</v>
      </c>
      <c r="D215" s="328" t="s">
        <v>361</v>
      </c>
      <c r="E215" s="328" t="s">
        <v>639</v>
      </c>
      <c r="F215" s="328">
        <v>2</v>
      </c>
      <c r="G215" s="328" t="s">
        <v>5</v>
      </c>
      <c r="H215" s="329">
        <v>96477.84</v>
      </c>
      <c r="I215" s="329">
        <v>168836.21</v>
      </c>
      <c r="J215" s="329">
        <v>126460.97</v>
      </c>
      <c r="K215" s="329">
        <v>221306.7</v>
      </c>
      <c r="L215" s="329">
        <v>153665.76999999999</v>
      </c>
      <c r="M215" s="329">
        <v>268915.09000000003</v>
      </c>
      <c r="N215" s="329">
        <v>188431.05</v>
      </c>
      <c r="O215" s="329">
        <v>329754.33</v>
      </c>
      <c r="P215" s="329">
        <v>223499.47</v>
      </c>
      <c r="Q215" s="329">
        <v>391124.07</v>
      </c>
      <c r="R215" s="329">
        <v>246252.16</v>
      </c>
      <c r="S215" s="329">
        <v>430941.28</v>
      </c>
      <c r="T215" s="329">
        <v>267335.57</v>
      </c>
      <c r="U215" s="329">
        <v>467837.25</v>
      </c>
    </row>
    <row r="216" spans="1:21" ht="14.4" x14ac:dyDescent="0.3">
      <c r="A216" s="328">
        <v>10</v>
      </c>
      <c r="B216" s="328" t="s">
        <v>342</v>
      </c>
      <c r="C216" s="328" t="s">
        <v>360</v>
      </c>
      <c r="D216" s="328" t="s">
        <v>361</v>
      </c>
      <c r="E216" s="328" t="s">
        <v>639</v>
      </c>
      <c r="F216" s="328">
        <v>3</v>
      </c>
      <c r="G216" s="328" t="s">
        <v>6</v>
      </c>
      <c r="H216" s="329">
        <v>83662.67</v>
      </c>
      <c r="I216" s="329">
        <v>146409.68</v>
      </c>
      <c r="J216" s="329">
        <v>113845.03</v>
      </c>
      <c r="K216" s="329">
        <v>199228.81</v>
      </c>
      <c r="L216" s="329">
        <v>143830.29999999999</v>
      </c>
      <c r="M216" s="329">
        <v>251703.02</v>
      </c>
      <c r="N216" s="329">
        <v>189263.22</v>
      </c>
      <c r="O216" s="329">
        <v>331210.63</v>
      </c>
      <c r="P216" s="329">
        <v>234349.3</v>
      </c>
      <c r="Q216" s="329">
        <v>410111.27</v>
      </c>
      <c r="R216" s="329">
        <v>263911.19</v>
      </c>
      <c r="S216" s="329">
        <v>461844.58</v>
      </c>
      <c r="T216" s="329">
        <v>293076.68</v>
      </c>
      <c r="U216" s="329">
        <v>512884.19</v>
      </c>
    </row>
    <row r="217" spans="1:21" ht="14.4" x14ac:dyDescent="0.3">
      <c r="A217" s="328">
        <v>10</v>
      </c>
      <c r="B217" s="328" t="s">
        <v>342</v>
      </c>
      <c r="C217" s="328" t="s">
        <v>360</v>
      </c>
      <c r="D217" s="328" t="s">
        <v>361</v>
      </c>
      <c r="E217" s="328" t="s">
        <v>639</v>
      </c>
      <c r="F217" s="328">
        <v>4</v>
      </c>
      <c r="G217" s="328" t="s">
        <v>4</v>
      </c>
      <c r="H217" s="329">
        <v>93815.28</v>
      </c>
      <c r="I217" s="329">
        <v>150104.45000000001</v>
      </c>
      <c r="J217" s="329">
        <v>131341.39000000001</v>
      </c>
      <c r="K217" s="329">
        <v>210146.22</v>
      </c>
      <c r="L217" s="329">
        <v>168867.5</v>
      </c>
      <c r="M217" s="329">
        <v>270188</v>
      </c>
      <c r="N217" s="329">
        <v>225156.67</v>
      </c>
      <c r="O217" s="329">
        <v>360250.67</v>
      </c>
      <c r="P217" s="329">
        <v>281445.83</v>
      </c>
      <c r="Q217" s="329">
        <v>450313.34</v>
      </c>
      <c r="R217" s="329">
        <v>318971.94</v>
      </c>
      <c r="S217" s="329">
        <v>510355.12</v>
      </c>
      <c r="T217" s="329">
        <v>356498.05</v>
      </c>
      <c r="U217" s="329">
        <v>570396.9</v>
      </c>
    </row>
    <row r="218" spans="1:21" ht="14.4" x14ac:dyDescent="0.3">
      <c r="A218" s="328">
        <v>10</v>
      </c>
      <c r="B218" s="328" t="s">
        <v>342</v>
      </c>
      <c r="C218" s="328" t="s">
        <v>360</v>
      </c>
      <c r="D218" s="328" t="s">
        <v>361</v>
      </c>
      <c r="E218" s="328" t="s">
        <v>640</v>
      </c>
      <c r="F218" s="328">
        <v>1</v>
      </c>
      <c r="G218" s="328" t="s">
        <v>11</v>
      </c>
      <c r="H218" s="329">
        <v>103505.42</v>
      </c>
      <c r="I218" s="329">
        <v>181134.49</v>
      </c>
      <c r="J218" s="329">
        <v>134028.59</v>
      </c>
      <c r="K218" s="329">
        <v>234550.04</v>
      </c>
      <c r="L218" s="329">
        <v>160392.03</v>
      </c>
      <c r="M218" s="329">
        <v>280686.06</v>
      </c>
      <c r="N218" s="329">
        <v>191339.12</v>
      </c>
      <c r="O218" s="329">
        <v>334843.45</v>
      </c>
      <c r="P218" s="329">
        <v>224990.61</v>
      </c>
      <c r="Q218" s="329">
        <v>393733.58</v>
      </c>
      <c r="R218" s="329">
        <v>246513.83</v>
      </c>
      <c r="S218" s="329">
        <v>431399.21</v>
      </c>
      <c r="T218" s="329">
        <v>266879.59999999998</v>
      </c>
      <c r="U218" s="329">
        <v>467039.31</v>
      </c>
    </row>
    <row r="219" spans="1:21" ht="14.4" x14ac:dyDescent="0.3">
      <c r="A219" s="328">
        <v>10</v>
      </c>
      <c r="B219" s="328" t="s">
        <v>342</v>
      </c>
      <c r="C219" s="328" t="s">
        <v>360</v>
      </c>
      <c r="D219" s="328" t="s">
        <v>361</v>
      </c>
      <c r="E219" s="328" t="s">
        <v>640</v>
      </c>
      <c r="F219" s="328">
        <v>2</v>
      </c>
      <c r="G219" s="328" t="s">
        <v>5</v>
      </c>
      <c r="H219" s="329">
        <v>90656.27</v>
      </c>
      <c r="I219" s="329">
        <v>158648.47</v>
      </c>
      <c r="J219" s="329">
        <v>118700.78</v>
      </c>
      <c r="K219" s="329">
        <v>207726.36</v>
      </c>
      <c r="L219" s="329">
        <v>144108.26999999999</v>
      </c>
      <c r="M219" s="329">
        <v>252189.46</v>
      </c>
      <c r="N219" s="329">
        <v>176474.27</v>
      </c>
      <c r="O219" s="329">
        <v>308829.96000000002</v>
      </c>
      <c r="P219" s="329">
        <v>209198.59</v>
      </c>
      <c r="Q219" s="329">
        <v>366097.53</v>
      </c>
      <c r="R219" s="329">
        <v>230421.71</v>
      </c>
      <c r="S219" s="329">
        <v>403237.99</v>
      </c>
      <c r="T219" s="329">
        <v>250059.2</v>
      </c>
      <c r="U219" s="329">
        <v>437603.6</v>
      </c>
    </row>
    <row r="220" spans="1:21" ht="14.4" x14ac:dyDescent="0.3">
      <c r="A220" s="328">
        <v>10</v>
      </c>
      <c r="B220" s="328" t="s">
        <v>342</v>
      </c>
      <c r="C220" s="328" t="s">
        <v>360</v>
      </c>
      <c r="D220" s="328" t="s">
        <v>361</v>
      </c>
      <c r="E220" s="328" t="s">
        <v>640</v>
      </c>
      <c r="F220" s="328">
        <v>3</v>
      </c>
      <c r="G220" s="328" t="s">
        <v>6</v>
      </c>
      <c r="H220" s="329">
        <v>78903.23</v>
      </c>
      <c r="I220" s="329">
        <v>138080.66</v>
      </c>
      <c r="J220" s="329">
        <v>107480.25</v>
      </c>
      <c r="K220" s="329">
        <v>188090.43</v>
      </c>
      <c r="L220" s="329">
        <v>135878.07999999999</v>
      </c>
      <c r="M220" s="329">
        <v>237786.64</v>
      </c>
      <c r="N220" s="329">
        <v>178888.49</v>
      </c>
      <c r="O220" s="329">
        <v>313054.86</v>
      </c>
      <c r="P220" s="329">
        <v>221583.59</v>
      </c>
      <c r="Q220" s="329">
        <v>387771.28</v>
      </c>
      <c r="R220" s="329">
        <v>249596.54</v>
      </c>
      <c r="S220" s="329">
        <v>436793.94</v>
      </c>
      <c r="T220" s="329">
        <v>277249.13</v>
      </c>
      <c r="U220" s="329">
        <v>485185.97</v>
      </c>
    </row>
    <row r="221" spans="1:21" ht="14.4" x14ac:dyDescent="0.3">
      <c r="A221" s="328">
        <v>10</v>
      </c>
      <c r="B221" s="328" t="s">
        <v>342</v>
      </c>
      <c r="C221" s="328" t="s">
        <v>360</v>
      </c>
      <c r="D221" s="328" t="s">
        <v>361</v>
      </c>
      <c r="E221" s="328" t="s">
        <v>640</v>
      </c>
      <c r="F221" s="328">
        <v>4</v>
      </c>
      <c r="G221" s="328" t="s">
        <v>4</v>
      </c>
      <c r="H221" s="329">
        <v>87734.54</v>
      </c>
      <c r="I221" s="329">
        <v>140375.26</v>
      </c>
      <c r="J221" s="329">
        <v>122828.35</v>
      </c>
      <c r="K221" s="329">
        <v>196525.37</v>
      </c>
      <c r="L221" s="329">
        <v>157922.17000000001</v>
      </c>
      <c r="M221" s="329">
        <v>252675.48</v>
      </c>
      <c r="N221" s="329">
        <v>210562.89</v>
      </c>
      <c r="O221" s="329">
        <v>336900.63</v>
      </c>
      <c r="P221" s="329">
        <v>263203.62</v>
      </c>
      <c r="Q221" s="329">
        <v>421125.79</v>
      </c>
      <c r="R221" s="329">
        <v>298297.43</v>
      </c>
      <c r="S221" s="329">
        <v>477275.9</v>
      </c>
      <c r="T221" s="329">
        <v>333391.25</v>
      </c>
      <c r="U221" s="329">
        <v>533426</v>
      </c>
    </row>
    <row r="222" spans="1:21" ht="14.4" x14ac:dyDescent="0.3">
      <c r="A222" s="328">
        <v>10</v>
      </c>
      <c r="B222" s="328" t="s">
        <v>342</v>
      </c>
      <c r="C222" s="328" t="s">
        <v>360</v>
      </c>
      <c r="D222" s="328" t="s">
        <v>361</v>
      </c>
      <c r="E222" s="328" t="s">
        <v>641</v>
      </c>
      <c r="F222" s="328">
        <v>1</v>
      </c>
      <c r="G222" s="328" t="s">
        <v>11</v>
      </c>
      <c r="H222" s="329">
        <v>99330.15</v>
      </c>
      <c r="I222" s="329">
        <v>173827.76</v>
      </c>
      <c r="J222" s="329">
        <v>128712.52</v>
      </c>
      <c r="K222" s="329">
        <v>225246.9</v>
      </c>
      <c r="L222" s="329">
        <v>154095.07</v>
      </c>
      <c r="M222" s="329">
        <v>269666.37</v>
      </c>
      <c r="N222" s="329">
        <v>183925.99</v>
      </c>
      <c r="O222" s="329">
        <v>321870.48</v>
      </c>
      <c r="P222" s="329">
        <v>216346</v>
      </c>
      <c r="Q222" s="329">
        <v>378605.51</v>
      </c>
      <c r="R222" s="329">
        <v>237082.58</v>
      </c>
      <c r="S222" s="329">
        <v>414894.52</v>
      </c>
      <c r="T222" s="329">
        <v>256746.92</v>
      </c>
      <c r="U222" s="329">
        <v>449307.11</v>
      </c>
    </row>
    <row r="223" spans="1:21" ht="14.4" x14ac:dyDescent="0.3">
      <c r="A223" s="328">
        <v>10</v>
      </c>
      <c r="B223" s="328" t="s">
        <v>342</v>
      </c>
      <c r="C223" s="328" t="s">
        <v>360</v>
      </c>
      <c r="D223" s="328" t="s">
        <v>361</v>
      </c>
      <c r="E223" s="328" t="s">
        <v>641</v>
      </c>
      <c r="F223" s="328">
        <v>2</v>
      </c>
      <c r="G223" s="328" t="s">
        <v>5</v>
      </c>
      <c r="H223" s="329">
        <v>86597.73</v>
      </c>
      <c r="I223" s="329">
        <v>151546.03</v>
      </c>
      <c r="J223" s="329">
        <v>113524.05</v>
      </c>
      <c r="K223" s="329">
        <v>198667.08</v>
      </c>
      <c r="L223" s="329">
        <v>137959.32999999999</v>
      </c>
      <c r="M223" s="329">
        <v>241428.83</v>
      </c>
      <c r="N223" s="329">
        <v>169196.28</v>
      </c>
      <c r="O223" s="329">
        <v>296093.48</v>
      </c>
      <c r="P223" s="329">
        <v>200697.54</v>
      </c>
      <c r="Q223" s="329">
        <v>351220.69</v>
      </c>
      <c r="R223" s="329">
        <v>221136.75</v>
      </c>
      <c r="S223" s="329">
        <v>386989.31</v>
      </c>
      <c r="T223" s="329">
        <v>240079.43</v>
      </c>
      <c r="U223" s="329">
        <v>420139</v>
      </c>
    </row>
    <row r="224" spans="1:21" ht="14.4" x14ac:dyDescent="0.3">
      <c r="A224" s="328">
        <v>10</v>
      </c>
      <c r="B224" s="328" t="s">
        <v>342</v>
      </c>
      <c r="C224" s="328" t="s">
        <v>360</v>
      </c>
      <c r="D224" s="328" t="s">
        <v>361</v>
      </c>
      <c r="E224" s="328" t="s">
        <v>641</v>
      </c>
      <c r="F224" s="328">
        <v>3</v>
      </c>
      <c r="G224" s="328" t="s">
        <v>6</v>
      </c>
      <c r="H224" s="329">
        <v>75064.38</v>
      </c>
      <c r="I224" s="329">
        <v>131362.67000000001</v>
      </c>
      <c r="J224" s="329">
        <v>102132.98</v>
      </c>
      <c r="K224" s="329">
        <v>178732.72</v>
      </c>
      <c r="L224" s="329">
        <v>129024.03</v>
      </c>
      <c r="M224" s="329">
        <v>225792.06</v>
      </c>
      <c r="N224" s="329">
        <v>169770.51</v>
      </c>
      <c r="O224" s="329">
        <v>297098.40000000002</v>
      </c>
      <c r="P224" s="329">
        <v>210204.54</v>
      </c>
      <c r="Q224" s="329">
        <v>367857.95</v>
      </c>
      <c r="R224" s="329">
        <v>236714.21</v>
      </c>
      <c r="S224" s="329">
        <v>414249.87</v>
      </c>
      <c r="T224" s="329">
        <v>262866.78999999998</v>
      </c>
      <c r="U224" s="329">
        <v>460016.89</v>
      </c>
    </row>
    <row r="225" spans="1:21" ht="14.4" x14ac:dyDescent="0.3">
      <c r="A225" s="328">
        <v>10</v>
      </c>
      <c r="B225" s="328" t="s">
        <v>342</v>
      </c>
      <c r="C225" s="328" t="s">
        <v>360</v>
      </c>
      <c r="D225" s="328" t="s">
        <v>361</v>
      </c>
      <c r="E225" s="328" t="s">
        <v>641</v>
      </c>
      <c r="F225" s="328">
        <v>4</v>
      </c>
      <c r="G225" s="328" t="s">
        <v>4</v>
      </c>
      <c r="H225" s="329">
        <v>84252.26</v>
      </c>
      <c r="I225" s="329">
        <v>134803.63</v>
      </c>
      <c r="J225" s="329">
        <v>117953.17</v>
      </c>
      <c r="K225" s="329">
        <v>188725.08</v>
      </c>
      <c r="L225" s="329">
        <v>151654.07999999999</v>
      </c>
      <c r="M225" s="329">
        <v>242646.53</v>
      </c>
      <c r="N225" s="329">
        <v>202205.44</v>
      </c>
      <c r="O225" s="329">
        <v>323528.7</v>
      </c>
      <c r="P225" s="329">
        <v>252756.79</v>
      </c>
      <c r="Q225" s="329">
        <v>404410.88</v>
      </c>
      <c r="R225" s="329">
        <v>286457.7</v>
      </c>
      <c r="S225" s="329">
        <v>458332.33</v>
      </c>
      <c r="T225" s="329">
        <v>320158.61</v>
      </c>
      <c r="U225" s="329">
        <v>512253.78</v>
      </c>
    </row>
    <row r="226" spans="1:21" ht="14.4" x14ac:dyDescent="0.3">
      <c r="A226" s="328">
        <v>10</v>
      </c>
      <c r="B226" s="328" t="s">
        <v>342</v>
      </c>
      <c r="C226" s="328" t="s">
        <v>360</v>
      </c>
      <c r="D226" s="328" t="s">
        <v>361</v>
      </c>
      <c r="E226" s="328" t="s">
        <v>367</v>
      </c>
      <c r="F226" s="328">
        <v>1</v>
      </c>
      <c r="G226" s="328" t="s">
        <v>11</v>
      </c>
      <c r="H226" s="329">
        <v>105021.69</v>
      </c>
      <c r="I226" s="329">
        <v>183787.96</v>
      </c>
      <c r="J226" s="329">
        <v>135975.91</v>
      </c>
      <c r="K226" s="329">
        <v>237957.84</v>
      </c>
      <c r="L226" s="329">
        <v>162710.85999999999</v>
      </c>
      <c r="M226" s="329">
        <v>284744.01</v>
      </c>
      <c r="N226" s="329">
        <v>194087.78</v>
      </c>
      <c r="O226" s="329">
        <v>339653.61</v>
      </c>
      <c r="P226" s="329">
        <v>228209.84</v>
      </c>
      <c r="Q226" s="329">
        <v>399367.22</v>
      </c>
      <c r="R226" s="329">
        <v>250033.84</v>
      </c>
      <c r="S226" s="329">
        <v>437559.22</v>
      </c>
      <c r="T226" s="329">
        <v>270676.59000000003</v>
      </c>
      <c r="U226" s="329">
        <v>473684.04</v>
      </c>
    </row>
    <row r="227" spans="1:21" ht="14.4" x14ac:dyDescent="0.3">
      <c r="A227" s="328">
        <v>10</v>
      </c>
      <c r="B227" s="328" t="s">
        <v>342</v>
      </c>
      <c r="C227" s="328" t="s">
        <v>360</v>
      </c>
      <c r="D227" s="328" t="s">
        <v>361</v>
      </c>
      <c r="E227" s="328" t="s">
        <v>367</v>
      </c>
      <c r="F227" s="328">
        <v>2</v>
      </c>
      <c r="G227" s="328" t="s">
        <v>5</v>
      </c>
      <c r="H227" s="329">
        <v>92055.74</v>
      </c>
      <c r="I227" s="329">
        <v>161097.54999999999</v>
      </c>
      <c r="J227" s="329">
        <v>120508.75</v>
      </c>
      <c r="K227" s="329">
        <v>210890.32</v>
      </c>
      <c r="L227" s="329">
        <v>146279.06</v>
      </c>
      <c r="M227" s="329">
        <v>255988.36</v>
      </c>
      <c r="N227" s="329">
        <v>179087.79</v>
      </c>
      <c r="O227" s="329">
        <v>313403.64</v>
      </c>
      <c r="P227" s="329">
        <v>212274.25</v>
      </c>
      <c r="Q227" s="329">
        <v>371479.93</v>
      </c>
      <c r="R227" s="329">
        <v>233795.42</v>
      </c>
      <c r="S227" s="329">
        <v>409141.99</v>
      </c>
      <c r="T227" s="329">
        <v>253703.27</v>
      </c>
      <c r="U227" s="329">
        <v>443980.73</v>
      </c>
    </row>
    <row r="228" spans="1:21" ht="14.4" x14ac:dyDescent="0.3">
      <c r="A228" s="328">
        <v>10</v>
      </c>
      <c r="B228" s="328" t="s">
        <v>342</v>
      </c>
      <c r="C228" s="328" t="s">
        <v>360</v>
      </c>
      <c r="D228" s="328" t="s">
        <v>361</v>
      </c>
      <c r="E228" s="328" t="s">
        <v>367</v>
      </c>
      <c r="F228" s="328">
        <v>3</v>
      </c>
      <c r="G228" s="328" t="s">
        <v>6</v>
      </c>
      <c r="H228" s="329">
        <v>80175.789999999994</v>
      </c>
      <c r="I228" s="329">
        <v>140307.63</v>
      </c>
      <c r="J228" s="329">
        <v>109234.69</v>
      </c>
      <c r="K228" s="329">
        <v>191160.71</v>
      </c>
      <c r="L228" s="329">
        <v>138112.79</v>
      </c>
      <c r="M228" s="329">
        <v>241697.38</v>
      </c>
      <c r="N228" s="329">
        <v>181847.36</v>
      </c>
      <c r="O228" s="329">
        <v>318232.87</v>
      </c>
      <c r="P228" s="329">
        <v>225263.74</v>
      </c>
      <c r="Q228" s="329">
        <v>394211.55</v>
      </c>
      <c r="R228" s="329">
        <v>253753.45</v>
      </c>
      <c r="S228" s="329">
        <v>444068.55</v>
      </c>
      <c r="T228" s="329">
        <v>281879.53000000003</v>
      </c>
      <c r="U228" s="329">
        <v>493289.18</v>
      </c>
    </row>
    <row r="229" spans="1:21" ht="14.4" x14ac:dyDescent="0.3">
      <c r="A229" s="328">
        <v>10</v>
      </c>
      <c r="B229" s="328" t="s">
        <v>342</v>
      </c>
      <c r="C229" s="328" t="s">
        <v>360</v>
      </c>
      <c r="D229" s="328" t="s">
        <v>361</v>
      </c>
      <c r="E229" s="328" t="s">
        <v>367</v>
      </c>
      <c r="F229" s="328">
        <v>4</v>
      </c>
      <c r="G229" s="328" t="s">
        <v>4</v>
      </c>
      <c r="H229" s="329">
        <v>89009.67</v>
      </c>
      <c r="I229" s="329">
        <v>142415.47</v>
      </c>
      <c r="J229" s="329">
        <v>124613.54</v>
      </c>
      <c r="K229" s="329">
        <v>199381.66</v>
      </c>
      <c r="L229" s="329">
        <v>160217.41</v>
      </c>
      <c r="M229" s="329">
        <v>256347.85</v>
      </c>
      <c r="N229" s="329">
        <v>213623.21</v>
      </c>
      <c r="O229" s="329">
        <v>341797.14</v>
      </c>
      <c r="P229" s="329">
        <v>267029.01</v>
      </c>
      <c r="Q229" s="329">
        <v>427246.42</v>
      </c>
      <c r="R229" s="329">
        <v>302632.88</v>
      </c>
      <c r="S229" s="329">
        <v>484212.61</v>
      </c>
      <c r="T229" s="329">
        <v>338236.74</v>
      </c>
      <c r="U229" s="329">
        <v>541178.80000000005</v>
      </c>
    </row>
    <row r="230" spans="1:21" ht="14.4" x14ac:dyDescent="0.3">
      <c r="A230" s="328">
        <v>2</v>
      </c>
      <c r="B230" s="328" t="s">
        <v>64</v>
      </c>
      <c r="C230" s="328" t="s">
        <v>336</v>
      </c>
      <c r="D230" s="328" t="s">
        <v>642</v>
      </c>
      <c r="E230" s="328" t="s">
        <v>336</v>
      </c>
      <c r="F230" s="328">
        <v>1</v>
      </c>
      <c r="G230" s="328" t="s">
        <v>11</v>
      </c>
      <c r="H230" s="329">
        <v>113096.93</v>
      </c>
      <c r="I230" s="329">
        <v>197919.63</v>
      </c>
      <c r="J230" s="329">
        <v>146799.81</v>
      </c>
      <c r="K230" s="329">
        <v>256899.68</v>
      </c>
      <c r="L230" s="329">
        <v>175926.87</v>
      </c>
      <c r="M230" s="329">
        <v>307872.03000000003</v>
      </c>
      <c r="N230" s="329">
        <v>210255.02</v>
      </c>
      <c r="O230" s="329">
        <v>367946.28</v>
      </c>
      <c r="P230" s="329">
        <v>247513.97</v>
      </c>
      <c r="Q230" s="329">
        <v>433149.45</v>
      </c>
      <c r="R230" s="329">
        <v>271348.40999999997</v>
      </c>
      <c r="S230" s="329">
        <v>474859.72</v>
      </c>
      <c r="T230" s="329">
        <v>294067.69</v>
      </c>
      <c r="U230" s="329">
        <v>514618.45</v>
      </c>
    </row>
    <row r="231" spans="1:21" ht="14.4" x14ac:dyDescent="0.3">
      <c r="A231" s="328">
        <v>2</v>
      </c>
      <c r="B231" s="328" t="s">
        <v>64</v>
      </c>
      <c r="C231" s="328" t="s">
        <v>336</v>
      </c>
      <c r="D231" s="328" t="s">
        <v>642</v>
      </c>
      <c r="E231" s="328" t="s">
        <v>336</v>
      </c>
      <c r="F231" s="328">
        <v>2</v>
      </c>
      <c r="G231" s="328" t="s">
        <v>5</v>
      </c>
      <c r="H231" s="329">
        <v>97497.96</v>
      </c>
      <c r="I231" s="329">
        <v>170621.44</v>
      </c>
      <c r="J231" s="329">
        <v>128192.06</v>
      </c>
      <c r="K231" s="329">
        <v>224336.11</v>
      </c>
      <c r="L231" s="329">
        <v>156158.60999999999</v>
      </c>
      <c r="M231" s="329">
        <v>273277.56</v>
      </c>
      <c r="N231" s="329">
        <v>192209.3</v>
      </c>
      <c r="O231" s="329">
        <v>336366.27</v>
      </c>
      <c r="P231" s="329">
        <v>228342.67</v>
      </c>
      <c r="Q231" s="329">
        <v>399599.68</v>
      </c>
      <c r="R231" s="329">
        <v>251812.79</v>
      </c>
      <c r="S231" s="329">
        <v>440672.39</v>
      </c>
      <c r="T231" s="329">
        <v>273647.95</v>
      </c>
      <c r="U231" s="329">
        <v>478883.92</v>
      </c>
    </row>
    <row r="232" spans="1:21" ht="14.4" x14ac:dyDescent="0.3">
      <c r="A232" s="328">
        <v>2</v>
      </c>
      <c r="B232" s="328" t="s">
        <v>64</v>
      </c>
      <c r="C232" s="328" t="s">
        <v>336</v>
      </c>
      <c r="D232" s="328" t="s">
        <v>642</v>
      </c>
      <c r="E232" s="328" t="s">
        <v>336</v>
      </c>
      <c r="F232" s="328">
        <v>3</v>
      </c>
      <c r="G232" s="328" t="s">
        <v>6</v>
      </c>
      <c r="H232" s="329">
        <v>83668.039999999994</v>
      </c>
      <c r="I232" s="329">
        <v>146419.07</v>
      </c>
      <c r="J232" s="329">
        <v>113512.38</v>
      </c>
      <c r="K232" s="329">
        <v>198646.67</v>
      </c>
      <c r="L232" s="329">
        <v>143139.20000000001</v>
      </c>
      <c r="M232" s="329">
        <v>250493.6</v>
      </c>
      <c r="N232" s="329">
        <v>188081.61</v>
      </c>
      <c r="O232" s="329">
        <v>329142.82</v>
      </c>
      <c r="P232" s="329">
        <v>232641.24</v>
      </c>
      <c r="Q232" s="329">
        <v>407122.16</v>
      </c>
      <c r="R232" s="329">
        <v>261800.81</v>
      </c>
      <c r="S232" s="329">
        <v>458151.42</v>
      </c>
      <c r="T232" s="329">
        <v>290522.90999999997</v>
      </c>
      <c r="U232" s="329">
        <v>508415.1</v>
      </c>
    </row>
    <row r="233" spans="1:21" ht="14.4" x14ac:dyDescent="0.3">
      <c r="A233" s="328">
        <v>2</v>
      </c>
      <c r="B233" s="328" t="s">
        <v>64</v>
      </c>
      <c r="C233" s="328" t="s">
        <v>336</v>
      </c>
      <c r="D233" s="328" t="s">
        <v>642</v>
      </c>
      <c r="E233" s="328" t="s">
        <v>336</v>
      </c>
      <c r="F233" s="328">
        <v>4</v>
      </c>
      <c r="G233" s="328" t="s">
        <v>4</v>
      </c>
      <c r="H233" s="329">
        <v>96085.23</v>
      </c>
      <c r="I233" s="329">
        <v>153736.38</v>
      </c>
      <c r="J233" s="329">
        <v>134519.32999999999</v>
      </c>
      <c r="K233" s="329">
        <v>215230.93</v>
      </c>
      <c r="L233" s="329">
        <v>172953.42</v>
      </c>
      <c r="M233" s="329">
        <v>276725.48</v>
      </c>
      <c r="N233" s="329">
        <v>230604.56</v>
      </c>
      <c r="O233" s="329">
        <v>368967.3</v>
      </c>
      <c r="P233" s="329">
        <v>288255.7</v>
      </c>
      <c r="Q233" s="329">
        <v>461209.13</v>
      </c>
      <c r="R233" s="329">
        <v>326689.78999999998</v>
      </c>
      <c r="S233" s="329">
        <v>522703.68</v>
      </c>
      <c r="T233" s="329">
        <v>365123.89</v>
      </c>
      <c r="U233" s="329">
        <v>584198.23</v>
      </c>
    </row>
    <row r="234" spans="1:21" ht="14.4" x14ac:dyDescent="0.3">
      <c r="A234" s="328">
        <v>2</v>
      </c>
      <c r="B234" s="328" t="s">
        <v>64</v>
      </c>
      <c r="C234" s="328" t="s">
        <v>65</v>
      </c>
      <c r="D234" s="328" t="s">
        <v>66</v>
      </c>
      <c r="E234" s="328" t="s">
        <v>606</v>
      </c>
      <c r="F234" s="328">
        <v>1</v>
      </c>
      <c r="G234" s="328" t="s">
        <v>11</v>
      </c>
      <c r="H234" s="329">
        <v>128740.78</v>
      </c>
      <c r="I234" s="329">
        <v>225296.36</v>
      </c>
      <c r="J234" s="329">
        <v>166817.79</v>
      </c>
      <c r="K234" s="329">
        <v>291931.12</v>
      </c>
      <c r="L234" s="329">
        <v>199711.12</v>
      </c>
      <c r="M234" s="329">
        <v>349494.46</v>
      </c>
      <c r="N234" s="329">
        <v>238367.1</v>
      </c>
      <c r="O234" s="329">
        <v>417142.42</v>
      </c>
      <c r="P234" s="329">
        <v>280379.13</v>
      </c>
      <c r="Q234" s="329">
        <v>490663.47</v>
      </c>
      <c r="R234" s="329">
        <v>307250.92</v>
      </c>
      <c r="S234" s="329">
        <v>537689.11</v>
      </c>
      <c r="T234" s="329">
        <v>332730.78999999998</v>
      </c>
      <c r="U234" s="329">
        <v>582278.88</v>
      </c>
    </row>
    <row r="235" spans="1:21" ht="14.4" x14ac:dyDescent="0.3">
      <c r="A235" s="328">
        <v>2</v>
      </c>
      <c r="B235" s="328" t="s">
        <v>64</v>
      </c>
      <c r="C235" s="328" t="s">
        <v>65</v>
      </c>
      <c r="D235" s="328" t="s">
        <v>66</v>
      </c>
      <c r="E235" s="328" t="s">
        <v>606</v>
      </c>
      <c r="F235" s="328">
        <v>2</v>
      </c>
      <c r="G235" s="328" t="s">
        <v>5</v>
      </c>
      <c r="H235" s="329">
        <v>112261.43</v>
      </c>
      <c r="I235" s="329">
        <v>196457.5</v>
      </c>
      <c r="J235" s="329">
        <v>147159.6</v>
      </c>
      <c r="K235" s="329">
        <v>257529.3</v>
      </c>
      <c r="L235" s="329">
        <v>178826.9</v>
      </c>
      <c r="M235" s="329">
        <v>312947.08</v>
      </c>
      <c r="N235" s="329">
        <v>219302.67</v>
      </c>
      <c r="O235" s="329">
        <v>383779.67</v>
      </c>
      <c r="P235" s="329">
        <v>260125.58</v>
      </c>
      <c r="Q235" s="329">
        <v>455219.76</v>
      </c>
      <c r="R235" s="329">
        <v>286612.49</v>
      </c>
      <c r="S235" s="329">
        <v>501571.86</v>
      </c>
      <c r="T235" s="329">
        <v>311158.33</v>
      </c>
      <c r="U235" s="329">
        <v>544527.07999999996</v>
      </c>
    </row>
    <row r="236" spans="1:21" ht="14.4" x14ac:dyDescent="0.3">
      <c r="A236" s="328">
        <v>2</v>
      </c>
      <c r="B236" s="328" t="s">
        <v>64</v>
      </c>
      <c r="C236" s="328" t="s">
        <v>65</v>
      </c>
      <c r="D236" s="328" t="s">
        <v>66</v>
      </c>
      <c r="E236" s="328" t="s">
        <v>606</v>
      </c>
      <c r="F236" s="328">
        <v>3</v>
      </c>
      <c r="G236" s="328" t="s">
        <v>6</v>
      </c>
      <c r="H236" s="329">
        <v>97327.74</v>
      </c>
      <c r="I236" s="329">
        <v>170323.55</v>
      </c>
      <c r="J236" s="329">
        <v>132431.45000000001</v>
      </c>
      <c r="K236" s="329">
        <v>231755.03</v>
      </c>
      <c r="L236" s="329">
        <v>167305.35</v>
      </c>
      <c r="M236" s="329">
        <v>292784.37</v>
      </c>
      <c r="N236" s="329">
        <v>220146.74</v>
      </c>
      <c r="O236" s="329">
        <v>385256.79</v>
      </c>
      <c r="P236" s="329">
        <v>272583.73</v>
      </c>
      <c r="Q236" s="329">
        <v>477021.53</v>
      </c>
      <c r="R236" s="329">
        <v>306964.01</v>
      </c>
      <c r="S236" s="329">
        <v>537187.02</v>
      </c>
      <c r="T236" s="329">
        <v>340882.13</v>
      </c>
      <c r="U236" s="329">
        <v>596543.73</v>
      </c>
    </row>
    <row r="237" spans="1:21" ht="14.4" x14ac:dyDescent="0.3">
      <c r="A237" s="328">
        <v>2</v>
      </c>
      <c r="B237" s="328" t="s">
        <v>64</v>
      </c>
      <c r="C237" s="328" t="s">
        <v>65</v>
      </c>
      <c r="D237" s="328" t="s">
        <v>66</v>
      </c>
      <c r="E237" s="328" t="s">
        <v>606</v>
      </c>
      <c r="F237" s="328">
        <v>4</v>
      </c>
      <c r="G237" s="328" t="s">
        <v>4</v>
      </c>
      <c r="H237" s="329">
        <v>109195.24</v>
      </c>
      <c r="I237" s="329">
        <v>174712.38</v>
      </c>
      <c r="J237" s="329">
        <v>152873.32999999999</v>
      </c>
      <c r="K237" s="329">
        <v>244597.34</v>
      </c>
      <c r="L237" s="329">
        <v>196551.43</v>
      </c>
      <c r="M237" s="329">
        <v>314482.28999999998</v>
      </c>
      <c r="N237" s="329">
        <v>262068.57</v>
      </c>
      <c r="O237" s="329">
        <v>419309.72</v>
      </c>
      <c r="P237" s="329">
        <v>327585.71000000002</v>
      </c>
      <c r="Q237" s="329">
        <v>524137.15</v>
      </c>
      <c r="R237" s="329">
        <v>371263.81</v>
      </c>
      <c r="S237" s="329">
        <v>594022.1</v>
      </c>
      <c r="T237" s="329">
        <v>414941.9</v>
      </c>
      <c r="U237" s="329">
        <v>663907.05000000005</v>
      </c>
    </row>
    <row r="238" spans="1:21" ht="14.4" x14ac:dyDescent="0.3">
      <c r="A238" s="328">
        <v>2</v>
      </c>
      <c r="B238" s="328" t="s">
        <v>64</v>
      </c>
      <c r="C238" s="328" t="s">
        <v>65</v>
      </c>
      <c r="D238" s="328" t="s">
        <v>66</v>
      </c>
      <c r="E238" s="328" t="s">
        <v>607</v>
      </c>
      <c r="F238" s="328">
        <v>1</v>
      </c>
      <c r="G238" s="328" t="s">
        <v>11</v>
      </c>
      <c r="H238" s="329">
        <v>121295.52</v>
      </c>
      <c r="I238" s="329">
        <v>212267.15</v>
      </c>
      <c r="J238" s="329">
        <v>157045.07999999999</v>
      </c>
      <c r="K238" s="329">
        <v>274828.89</v>
      </c>
      <c r="L238" s="329">
        <v>187921.69</v>
      </c>
      <c r="M238" s="329">
        <v>328862.95</v>
      </c>
      <c r="N238" s="329">
        <v>224158.88</v>
      </c>
      <c r="O238" s="329">
        <v>392278.05</v>
      </c>
      <c r="P238" s="329">
        <v>263566.69</v>
      </c>
      <c r="Q238" s="329">
        <v>461241.71</v>
      </c>
      <c r="R238" s="329">
        <v>288771.37</v>
      </c>
      <c r="S238" s="329">
        <v>505349.9</v>
      </c>
      <c r="T238" s="329">
        <v>312611.24</v>
      </c>
      <c r="U238" s="329">
        <v>547069.66</v>
      </c>
    </row>
    <row r="239" spans="1:21" ht="14.4" x14ac:dyDescent="0.3">
      <c r="A239" s="328">
        <v>2</v>
      </c>
      <c r="B239" s="328" t="s">
        <v>64</v>
      </c>
      <c r="C239" s="328" t="s">
        <v>65</v>
      </c>
      <c r="D239" s="328" t="s">
        <v>66</v>
      </c>
      <c r="E239" s="328" t="s">
        <v>607</v>
      </c>
      <c r="F239" s="328">
        <v>2</v>
      </c>
      <c r="G239" s="328" t="s">
        <v>5</v>
      </c>
      <c r="H239" s="329">
        <v>106325.82</v>
      </c>
      <c r="I239" s="329">
        <v>186070.19</v>
      </c>
      <c r="J239" s="329">
        <v>139187.64000000001</v>
      </c>
      <c r="K239" s="329">
        <v>243578.38</v>
      </c>
      <c r="L239" s="329">
        <v>168950.53</v>
      </c>
      <c r="M239" s="329">
        <v>295663.42</v>
      </c>
      <c r="N239" s="329">
        <v>206840.81</v>
      </c>
      <c r="O239" s="329">
        <v>361971.42</v>
      </c>
      <c r="P239" s="329">
        <v>245168.43</v>
      </c>
      <c r="Q239" s="329">
        <v>429044.74</v>
      </c>
      <c r="R239" s="329">
        <v>270023.48</v>
      </c>
      <c r="S239" s="329">
        <v>472541.09</v>
      </c>
      <c r="T239" s="329">
        <v>293014.88</v>
      </c>
      <c r="U239" s="329">
        <v>512776.03</v>
      </c>
    </row>
    <row r="240" spans="1:21" ht="14.4" x14ac:dyDescent="0.3">
      <c r="A240" s="328">
        <v>2</v>
      </c>
      <c r="B240" s="328" t="s">
        <v>64</v>
      </c>
      <c r="C240" s="328" t="s">
        <v>65</v>
      </c>
      <c r="D240" s="328" t="s">
        <v>66</v>
      </c>
      <c r="E240" s="328" t="s">
        <v>607</v>
      </c>
      <c r="F240" s="328">
        <v>3</v>
      </c>
      <c r="G240" s="328" t="s">
        <v>6</v>
      </c>
      <c r="H240" s="329">
        <v>92608.42</v>
      </c>
      <c r="I240" s="329">
        <v>162064.73000000001</v>
      </c>
      <c r="J240" s="329">
        <v>126174.99</v>
      </c>
      <c r="K240" s="329">
        <v>220806.24</v>
      </c>
      <c r="L240" s="329">
        <v>159532.82</v>
      </c>
      <c r="M240" s="329">
        <v>279182.43</v>
      </c>
      <c r="N240" s="329">
        <v>210051.49</v>
      </c>
      <c r="O240" s="329">
        <v>367590.11</v>
      </c>
      <c r="P240" s="329">
        <v>260202.81</v>
      </c>
      <c r="Q240" s="329">
        <v>455354.91</v>
      </c>
      <c r="R240" s="329">
        <v>293112.23</v>
      </c>
      <c r="S240" s="329">
        <v>512946.4</v>
      </c>
      <c r="T240" s="329">
        <v>325601.82</v>
      </c>
      <c r="U240" s="329">
        <v>569803.18000000005</v>
      </c>
    </row>
    <row r="241" spans="1:21" ht="14.4" x14ac:dyDescent="0.3">
      <c r="A241" s="328">
        <v>2</v>
      </c>
      <c r="B241" s="328" t="s">
        <v>64</v>
      </c>
      <c r="C241" s="328" t="s">
        <v>65</v>
      </c>
      <c r="D241" s="328" t="s">
        <v>66</v>
      </c>
      <c r="E241" s="328" t="s">
        <v>607</v>
      </c>
      <c r="F241" s="328">
        <v>4</v>
      </c>
      <c r="G241" s="328" t="s">
        <v>4</v>
      </c>
      <c r="H241" s="329">
        <v>102801.56</v>
      </c>
      <c r="I241" s="329">
        <v>164482.49</v>
      </c>
      <c r="J241" s="329">
        <v>143922.18</v>
      </c>
      <c r="K241" s="329">
        <v>230275.49</v>
      </c>
      <c r="L241" s="329">
        <v>185042.8</v>
      </c>
      <c r="M241" s="329">
        <v>296068.49</v>
      </c>
      <c r="N241" s="329">
        <v>246723.74</v>
      </c>
      <c r="O241" s="329">
        <v>394757.99</v>
      </c>
      <c r="P241" s="329">
        <v>308404.67</v>
      </c>
      <c r="Q241" s="329">
        <v>493447.48</v>
      </c>
      <c r="R241" s="329">
        <v>349525.29</v>
      </c>
      <c r="S241" s="329">
        <v>559240.48</v>
      </c>
      <c r="T241" s="329">
        <v>390645.92</v>
      </c>
      <c r="U241" s="329">
        <v>625033.48</v>
      </c>
    </row>
    <row r="242" spans="1:21" ht="14.4" x14ac:dyDescent="0.3">
      <c r="A242" s="328">
        <v>2</v>
      </c>
      <c r="B242" s="328" t="s">
        <v>64</v>
      </c>
      <c r="C242" s="328" t="s">
        <v>65</v>
      </c>
      <c r="D242" s="328" t="s">
        <v>66</v>
      </c>
      <c r="E242" s="328" t="s">
        <v>643</v>
      </c>
      <c r="F242" s="328">
        <v>1</v>
      </c>
      <c r="G242" s="328" t="s">
        <v>11</v>
      </c>
      <c r="H242" s="329">
        <v>127278.31</v>
      </c>
      <c r="I242" s="329">
        <v>222737.05</v>
      </c>
      <c r="J242" s="329">
        <v>164879.92000000001</v>
      </c>
      <c r="K242" s="329">
        <v>288539.87</v>
      </c>
      <c r="L242" s="329">
        <v>197360.48</v>
      </c>
      <c r="M242" s="329">
        <v>345380.84</v>
      </c>
      <c r="N242" s="329">
        <v>235514.71</v>
      </c>
      <c r="O242" s="329">
        <v>412150.75</v>
      </c>
      <c r="P242" s="329">
        <v>276989.83</v>
      </c>
      <c r="Q242" s="329">
        <v>484732.19</v>
      </c>
      <c r="R242" s="329">
        <v>303517.71999999997</v>
      </c>
      <c r="S242" s="329">
        <v>531156.01</v>
      </c>
      <c r="T242" s="329">
        <v>328651.26</v>
      </c>
      <c r="U242" s="329">
        <v>575139.69999999995</v>
      </c>
    </row>
    <row r="243" spans="1:21" ht="14.4" x14ac:dyDescent="0.3">
      <c r="A243" s="328">
        <v>2</v>
      </c>
      <c r="B243" s="328" t="s">
        <v>64</v>
      </c>
      <c r="C243" s="328" t="s">
        <v>65</v>
      </c>
      <c r="D243" s="328" t="s">
        <v>66</v>
      </c>
      <c r="E243" s="328" t="s">
        <v>643</v>
      </c>
      <c r="F243" s="328">
        <v>2</v>
      </c>
      <c r="G243" s="328" t="s">
        <v>5</v>
      </c>
      <c r="H243" s="329">
        <v>111176.39</v>
      </c>
      <c r="I243" s="329">
        <v>194558.68</v>
      </c>
      <c r="J243" s="329">
        <v>145671.92000000001</v>
      </c>
      <c r="K243" s="329">
        <v>254925.87</v>
      </c>
      <c r="L243" s="329">
        <v>176954.53</v>
      </c>
      <c r="M243" s="329">
        <v>309670.42</v>
      </c>
      <c r="N243" s="329">
        <v>216886.87</v>
      </c>
      <c r="O243" s="329">
        <v>379552.03</v>
      </c>
      <c r="P243" s="329">
        <v>257200.1</v>
      </c>
      <c r="Q243" s="329">
        <v>450100.17</v>
      </c>
      <c r="R243" s="329">
        <v>283351.92</v>
      </c>
      <c r="S243" s="329">
        <v>495865.86</v>
      </c>
      <c r="T243" s="329">
        <v>307572.82</v>
      </c>
      <c r="U243" s="329">
        <v>538252.43000000005</v>
      </c>
    </row>
    <row r="244" spans="1:21" ht="14.4" x14ac:dyDescent="0.3">
      <c r="A244" s="328">
        <v>2</v>
      </c>
      <c r="B244" s="328" t="s">
        <v>64</v>
      </c>
      <c r="C244" s="328" t="s">
        <v>65</v>
      </c>
      <c r="D244" s="328" t="s">
        <v>66</v>
      </c>
      <c r="E244" s="328" t="s">
        <v>643</v>
      </c>
      <c r="F244" s="328">
        <v>3</v>
      </c>
      <c r="G244" s="328" t="s">
        <v>6</v>
      </c>
      <c r="H244" s="329">
        <v>96532.86</v>
      </c>
      <c r="I244" s="329">
        <v>168932.5</v>
      </c>
      <c r="J244" s="329">
        <v>131406.26</v>
      </c>
      <c r="K244" s="329">
        <v>229960.95</v>
      </c>
      <c r="L244" s="329">
        <v>166055.12</v>
      </c>
      <c r="M244" s="329">
        <v>290596.46000000002</v>
      </c>
      <c r="N244" s="329">
        <v>218546.79</v>
      </c>
      <c r="O244" s="329">
        <v>382456.89</v>
      </c>
      <c r="P244" s="329">
        <v>270643.33</v>
      </c>
      <c r="Q244" s="329">
        <v>473625.83</v>
      </c>
      <c r="R244" s="329">
        <v>304809.88</v>
      </c>
      <c r="S244" s="329">
        <v>533417.29</v>
      </c>
      <c r="T244" s="329">
        <v>338524.84</v>
      </c>
      <c r="U244" s="329">
        <v>592418.47</v>
      </c>
    </row>
    <row r="245" spans="1:21" ht="14.4" x14ac:dyDescent="0.3">
      <c r="A245" s="328">
        <v>2</v>
      </c>
      <c r="B245" s="328" t="s">
        <v>64</v>
      </c>
      <c r="C245" s="328" t="s">
        <v>65</v>
      </c>
      <c r="D245" s="328" t="s">
        <v>66</v>
      </c>
      <c r="E245" s="328" t="s">
        <v>643</v>
      </c>
      <c r="F245" s="328">
        <v>4</v>
      </c>
      <c r="G245" s="328" t="s">
        <v>4</v>
      </c>
      <c r="H245" s="329">
        <v>107927.89</v>
      </c>
      <c r="I245" s="329">
        <v>172684.62</v>
      </c>
      <c r="J245" s="329">
        <v>151099.04</v>
      </c>
      <c r="K245" s="329">
        <v>241758.47</v>
      </c>
      <c r="L245" s="329">
        <v>194270.2</v>
      </c>
      <c r="M245" s="329">
        <v>310832.32</v>
      </c>
      <c r="N245" s="329">
        <v>259026.93</v>
      </c>
      <c r="O245" s="329">
        <v>414443.1</v>
      </c>
      <c r="P245" s="329">
        <v>323783.67</v>
      </c>
      <c r="Q245" s="329">
        <v>518053.87</v>
      </c>
      <c r="R245" s="329">
        <v>366954.82</v>
      </c>
      <c r="S245" s="329">
        <v>587127.72</v>
      </c>
      <c r="T245" s="329">
        <v>410125.98</v>
      </c>
      <c r="U245" s="329">
        <v>656201.56999999995</v>
      </c>
    </row>
    <row r="246" spans="1:21" ht="14.4" x14ac:dyDescent="0.3">
      <c r="A246" s="328">
        <v>2</v>
      </c>
      <c r="B246" s="328" t="s">
        <v>64</v>
      </c>
      <c r="C246" s="328" t="s">
        <v>65</v>
      </c>
      <c r="D246" s="328" t="s">
        <v>66</v>
      </c>
      <c r="E246" s="328" t="s">
        <v>644</v>
      </c>
      <c r="F246" s="328">
        <v>1</v>
      </c>
      <c r="G246" s="328" t="s">
        <v>11</v>
      </c>
      <c r="H246" s="329">
        <v>126126.08</v>
      </c>
      <c r="I246" s="329">
        <v>220720.64000000001</v>
      </c>
      <c r="J246" s="329">
        <v>163476.82</v>
      </c>
      <c r="K246" s="329">
        <v>286084.43</v>
      </c>
      <c r="L246" s="329">
        <v>195745.06</v>
      </c>
      <c r="M246" s="329">
        <v>342553.85</v>
      </c>
      <c r="N246" s="329">
        <v>233684.73</v>
      </c>
      <c r="O246" s="329">
        <v>408948.28</v>
      </c>
      <c r="P246" s="329">
        <v>274909.03999999998</v>
      </c>
      <c r="Q246" s="329">
        <v>481090.82</v>
      </c>
      <c r="R246" s="329">
        <v>301277.52</v>
      </c>
      <c r="S246" s="329">
        <v>527235.66</v>
      </c>
      <c r="T246" s="329">
        <v>326302.38</v>
      </c>
      <c r="U246" s="329">
        <v>571029.17000000004</v>
      </c>
    </row>
    <row r="247" spans="1:21" ht="14.4" x14ac:dyDescent="0.3">
      <c r="A247" s="328">
        <v>2</v>
      </c>
      <c r="B247" s="328" t="s">
        <v>64</v>
      </c>
      <c r="C247" s="328" t="s">
        <v>65</v>
      </c>
      <c r="D247" s="328" t="s">
        <v>66</v>
      </c>
      <c r="E247" s="328" t="s">
        <v>644</v>
      </c>
      <c r="F247" s="328">
        <v>2</v>
      </c>
      <c r="G247" s="328" t="s">
        <v>5</v>
      </c>
      <c r="H247" s="329">
        <v>109772.49</v>
      </c>
      <c r="I247" s="329">
        <v>192101.86</v>
      </c>
      <c r="J247" s="329">
        <v>143968.69</v>
      </c>
      <c r="K247" s="329">
        <v>251945.21</v>
      </c>
      <c r="L247" s="329">
        <v>175020.26</v>
      </c>
      <c r="M247" s="329">
        <v>306285.46000000002</v>
      </c>
      <c r="N247" s="329">
        <v>214765.83</v>
      </c>
      <c r="O247" s="329">
        <v>375840.2</v>
      </c>
      <c r="P247" s="329">
        <v>254810.1</v>
      </c>
      <c r="Q247" s="329">
        <v>445917.67</v>
      </c>
      <c r="R247" s="329">
        <v>280796.63</v>
      </c>
      <c r="S247" s="329">
        <v>491394.11</v>
      </c>
      <c r="T247" s="329">
        <v>304894.59999999998</v>
      </c>
      <c r="U247" s="329">
        <v>533565.54</v>
      </c>
    </row>
    <row r="248" spans="1:21" ht="14.4" x14ac:dyDescent="0.3">
      <c r="A248" s="328">
        <v>2</v>
      </c>
      <c r="B248" s="328" t="s">
        <v>64</v>
      </c>
      <c r="C248" s="328" t="s">
        <v>65</v>
      </c>
      <c r="D248" s="328" t="s">
        <v>66</v>
      </c>
      <c r="E248" s="328" t="s">
        <v>644</v>
      </c>
      <c r="F248" s="328">
        <v>3</v>
      </c>
      <c r="G248" s="328" t="s">
        <v>6</v>
      </c>
      <c r="H248" s="329">
        <v>95009.74</v>
      </c>
      <c r="I248" s="329">
        <v>166267.04</v>
      </c>
      <c r="J248" s="329">
        <v>129215.46</v>
      </c>
      <c r="K248" s="329">
        <v>226127.05</v>
      </c>
      <c r="L248" s="329">
        <v>163193.13</v>
      </c>
      <c r="M248" s="329">
        <v>285587.98</v>
      </c>
      <c r="N248" s="329">
        <v>214686.12</v>
      </c>
      <c r="O248" s="329">
        <v>375700.72</v>
      </c>
      <c r="P248" s="329">
        <v>265777.81</v>
      </c>
      <c r="Q248" s="329">
        <v>465111.16</v>
      </c>
      <c r="R248" s="329">
        <v>299265.63</v>
      </c>
      <c r="S248" s="329">
        <v>523714.85</v>
      </c>
      <c r="T248" s="329">
        <v>332294.81</v>
      </c>
      <c r="U248" s="329">
        <v>581515.91</v>
      </c>
    </row>
    <row r="249" spans="1:21" ht="14.4" x14ac:dyDescent="0.3">
      <c r="A249" s="328">
        <v>2</v>
      </c>
      <c r="B249" s="328" t="s">
        <v>64</v>
      </c>
      <c r="C249" s="328" t="s">
        <v>65</v>
      </c>
      <c r="D249" s="328" t="s">
        <v>66</v>
      </c>
      <c r="E249" s="328" t="s">
        <v>644</v>
      </c>
      <c r="F249" s="328">
        <v>4</v>
      </c>
      <c r="G249" s="328" t="s">
        <v>4</v>
      </c>
      <c r="H249" s="329">
        <v>107007.07</v>
      </c>
      <c r="I249" s="329">
        <v>171211.32</v>
      </c>
      <c r="J249" s="329">
        <v>149809.9</v>
      </c>
      <c r="K249" s="329">
        <v>239695.84</v>
      </c>
      <c r="L249" s="329">
        <v>192612.73</v>
      </c>
      <c r="M249" s="329">
        <v>308180.37</v>
      </c>
      <c r="N249" s="329">
        <v>256816.97</v>
      </c>
      <c r="O249" s="329">
        <v>410907.16</v>
      </c>
      <c r="P249" s="329">
        <v>321021.21000000002</v>
      </c>
      <c r="Q249" s="329">
        <v>513633.94</v>
      </c>
      <c r="R249" s="329">
        <v>363824.04</v>
      </c>
      <c r="S249" s="329">
        <v>582118.47</v>
      </c>
      <c r="T249" s="329">
        <v>406626.87</v>
      </c>
      <c r="U249" s="329">
        <v>650603</v>
      </c>
    </row>
    <row r="250" spans="1:21" ht="14.4" x14ac:dyDescent="0.3">
      <c r="A250" s="328">
        <v>2</v>
      </c>
      <c r="B250" s="328" t="s">
        <v>64</v>
      </c>
      <c r="C250" s="328" t="s">
        <v>65</v>
      </c>
      <c r="D250" s="328" t="s">
        <v>66</v>
      </c>
      <c r="E250" s="328" t="s">
        <v>645</v>
      </c>
      <c r="F250" s="328">
        <v>1</v>
      </c>
      <c r="G250" s="328" t="s">
        <v>11</v>
      </c>
      <c r="H250" s="329">
        <v>126613.57</v>
      </c>
      <c r="I250" s="329">
        <v>221573.75</v>
      </c>
      <c r="J250" s="329">
        <v>164122.76999999999</v>
      </c>
      <c r="K250" s="329">
        <v>287214.84999999998</v>
      </c>
      <c r="L250" s="329">
        <v>196528.6</v>
      </c>
      <c r="M250" s="329">
        <v>343925.06</v>
      </c>
      <c r="N250" s="329">
        <v>234635.51999999999</v>
      </c>
      <c r="O250" s="329">
        <v>410612.17</v>
      </c>
      <c r="P250" s="329">
        <v>276038.81</v>
      </c>
      <c r="Q250" s="329">
        <v>483067.92</v>
      </c>
      <c r="R250" s="329">
        <v>302521.92</v>
      </c>
      <c r="S250" s="329">
        <v>529413.36</v>
      </c>
      <c r="T250" s="329">
        <v>327662.23</v>
      </c>
      <c r="U250" s="329">
        <v>573408.9</v>
      </c>
    </row>
    <row r="251" spans="1:21" ht="14.4" x14ac:dyDescent="0.3">
      <c r="A251" s="328">
        <v>2</v>
      </c>
      <c r="B251" s="328" t="s">
        <v>64</v>
      </c>
      <c r="C251" s="328" t="s">
        <v>65</v>
      </c>
      <c r="D251" s="328" t="s">
        <v>66</v>
      </c>
      <c r="E251" s="328" t="s">
        <v>645</v>
      </c>
      <c r="F251" s="328">
        <v>2</v>
      </c>
      <c r="G251" s="328" t="s">
        <v>5</v>
      </c>
      <c r="H251" s="329">
        <v>110134.17</v>
      </c>
      <c r="I251" s="329">
        <v>192734.8</v>
      </c>
      <c r="J251" s="329">
        <v>144464.59</v>
      </c>
      <c r="K251" s="329">
        <v>252813.03</v>
      </c>
      <c r="L251" s="329">
        <v>175644.39</v>
      </c>
      <c r="M251" s="329">
        <v>307377.68</v>
      </c>
      <c r="N251" s="329">
        <v>215571.09</v>
      </c>
      <c r="O251" s="329">
        <v>377249.42</v>
      </c>
      <c r="P251" s="329">
        <v>255785.26</v>
      </c>
      <c r="Q251" s="329">
        <v>447624.2</v>
      </c>
      <c r="R251" s="329">
        <v>281883.49</v>
      </c>
      <c r="S251" s="329">
        <v>493296.1</v>
      </c>
      <c r="T251" s="329">
        <v>306089.77</v>
      </c>
      <c r="U251" s="329">
        <v>535657.09</v>
      </c>
    </row>
    <row r="252" spans="1:21" ht="14.4" x14ac:dyDescent="0.3">
      <c r="A252" s="328">
        <v>2</v>
      </c>
      <c r="B252" s="328" t="s">
        <v>64</v>
      </c>
      <c r="C252" s="328" t="s">
        <v>65</v>
      </c>
      <c r="D252" s="328" t="s">
        <v>66</v>
      </c>
      <c r="E252" s="328" t="s">
        <v>645</v>
      </c>
      <c r="F252" s="328">
        <v>3</v>
      </c>
      <c r="G252" s="328" t="s">
        <v>6</v>
      </c>
      <c r="H252" s="329">
        <v>95274.7</v>
      </c>
      <c r="I252" s="329">
        <v>166730.73000000001</v>
      </c>
      <c r="J252" s="329">
        <v>129557.19</v>
      </c>
      <c r="K252" s="329">
        <v>226725.08</v>
      </c>
      <c r="L252" s="329">
        <v>163609.88</v>
      </c>
      <c r="M252" s="329">
        <v>286317.28999999998</v>
      </c>
      <c r="N252" s="329">
        <v>215219.44</v>
      </c>
      <c r="O252" s="329">
        <v>376634.02</v>
      </c>
      <c r="P252" s="329">
        <v>266424.61</v>
      </c>
      <c r="Q252" s="329">
        <v>466243.06</v>
      </c>
      <c r="R252" s="329">
        <v>299983.67</v>
      </c>
      <c r="S252" s="329">
        <v>524971.43000000005</v>
      </c>
      <c r="T252" s="329">
        <v>333080.57</v>
      </c>
      <c r="U252" s="329">
        <v>582891</v>
      </c>
    </row>
    <row r="253" spans="1:21" ht="14.4" x14ac:dyDescent="0.3">
      <c r="A253" s="328">
        <v>2</v>
      </c>
      <c r="B253" s="328" t="s">
        <v>64</v>
      </c>
      <c r="C253" s="328" t="s">
        <v>65</v>
      </c>
      <c r="D253" s="328" t="s">
        <v>66</v>
      </c>
      <c r="E253" s="328" t="s">
        <v>645</v>
      </c>
      <c r="F253" s="328">
        <v>4</v>
      </c>
      <c r="G253" s="328" t="s">
        <v>4</v>
      </c>
      <c r="H253" s="329">
        <v>107429.52</v>
      </c>
      <c r="I253" s="329">
        <v>171887.23</v>
      </c>
      <c r="J253" s="329">
        <v>150401.32999999999</v>
      </c>
      <c r="K253" s="329">
        <v>240642.13</v>
      </c>
      <c r="L253" s="329">
        <v>193373.14</v>
      </c>
      <c r="M253" s="329">
        <v>309397.02</v>
      </c>
      <c r="N253" s="329">
        <v>257830.85</v>
      </c>
      <c r="O253" s="329">
        <v>412529.36</v>
      </c>
      <c r="P253" s="329">
        <v>322288.56</v>
      </c>
      <c r="Q253" s="329">
        <v>515661.7</v>
      </c>
      <c r="R253" s="329">
        <v>365260.37</v>
      </c>
      <c r="S253" s="329">
        <v>584416.6</v>
      </c>
      <c r="T253" s="329">
        <v>408232.18</v>
      </c>
      <c r="U253" s="329">
        <v>653171.49</v>
      </c>
    </row>
    <row r="254" spans="1:21" ht="14.4" x14ac:dyDescent="0.3">
      <c r="A254" s="328">
        <v>2</v>
      </c>
      <c r="B254" s="328" t="s">
        <v>64</v>
      </c>
      <c r="C254" s="328" t="s">
        <v>65</v>
      </c>
      <c r="D254" s="328" t="s">
        <v>66</v>
      </c>
      <c r="E254" s="328" t="s">
        <v>646</v>
      </c>
      <c r="F254" s="328">
        <v>1</v>
      </c>
      <c r="G254" s="328" t="s">
        <v>11</v>
      </c>
      <c r="H254" s="329">
        <v>127234</v>
      </c>
      <c r="I254" s="329">
        <v>222659.5</v>
      </c>
      <c r="J254" s="329">
        <v>164852.13</v>
      </c>
      <c r="K254" s="329">
        <v>288491.21999999997</v>
      </c>
      <c r="L254" s="329">
        <v>197348.4</v>
      </c>
      <c r="M254" s="329">
        <v>345359.7</v>
      </c>
      <c r="N254" s="329">
        <v>235532.62</v>
      </c>
      <c r="O254" s="329">
        <v>412182.08</v>
      </c>
      <c r="P254" s="329">
        <v>277034.52</v>
      </c>
      <c r="Q254" s="329">
        <v>484810.4</v>
      </c>
      <c r="R254" s="329">
        <v>303579.87</v>
      </c>
      <c r="S254" s="329">
        <v>531264.78</v>
      </c>
      <c r="T254" s="329">
        <v>328743.96000000002</v>
      </c>
      <c r="U254" s="329">
        <v>575301.93999999994</v>
      </c>
    </row>
    <row r="255" spans="1:21" ht="14.4" x14ac:dyDescent="0.3">
      <c r="A255" s="328">
        <v>2</v>
      </c>
      <c r="B255" s="328" t="s">
        <v>64</v>
      </c>
      <c r="C255" s="328" t="s">
        <v>65</v>
      </c>
      <c r="D255" s="328" t="s">
        <v>66</v>
      </c>
      <c r="E255" s="328" t="s">
        <v>646</v>
      </c>
      <c r="F255" s="328">
        <v>2</v>
      </c>
      <c r="G255" s="328" t="s">
        <v>5</v>
      </c>
      <c r="H255" s="329">
        <v>111006.26</v>
      </c>
      <c r="I255" s="329">
        <v>194260.95</v>
      </c>
      <c r="J255" s="329">
        <v>145494.06</v>
      </c>
      <c r="K255" s="329">
        <v>254614.61</v>
      </c>
      <c r="L255" s="329">
        <v>176783.03</v>
      </c>
      <c r="M255" s="329">
        <v>309370.3</v>
      </c>
      <c r="N255" s="329">
        <v>216759.25</v>
      </c>
      <c r="O255" s="329">
        <v>379328.68</v>
      </c>
      <c r="P255" s="329">
        <v>257090.18</v>
      </c>
      <c r="Q255" s="329">
        <v>449907.82</v>
      </c>
      <c r="R255" s="329">
        <v>283256.53000000003</v>
      </c>
      <c r="S255" s="329">
        <v>495698.93</v>
      </c>
      <c r="T255" s="329">
        <v>307500.84999999998</v>
      </c>
      <c r="U255" s="329">
        <v>538126.49</v>
      </c>
    </row>
    <row r="256" spans="1:21" ht="14.4" x14ac:dyDescent="0.3">
      <c r="A256" s="328">
        <v>2</v>
      </c>
      <c r="B256" s="328" t="s">
        <v>64</v>
      </c>
      <c r="C256" s="328" t="s">
        <v>65</v>
      </c>
      <c r="D256" s="328" t="s">
        <v>66</v>
      </c>
      <c r="E256" s="328" t="s">
        <v>646</v>
      </c>
      <c r="F256" s="328">
        <v>3</v>
      </c>
      <c r="G256" s="328" t="s">
        <v>6</v>
      </c>
      <c r="H256" s="329">
        <v>96284.56</v>
      </c>
      <c r="I256" s="329">
        <v>168497.98</v>
      </c>
      <c r="J256" s="329">
        <v>131029.42</v>
      </c>
      <c r="K256" s="329">
        <v>229301.49</v>
      </c>
      <c r="L256" s="329">
        <v>165548</v>
      </c>
      <c r="M256" s="329">
        <v>289709</v>
      </c>
      <c r="N256" s="329">
        <v>217848.29</v>
      </c>
      <c r="O256" s="329">
        <v>381234.5</v>
      </c>
      <c r="P256" s="329">
        <v>269750.34999999998</v>
      </c>
      <c r="Q256" s="329">
        <v>472063.12</v>
      </c>
      <c r="R256" s="329">
        <v>303782.84000000003</v>
      </c>
      <c r="S256" s="329">
        <v>531619.97</v>
      </c>
      <c r="T256" s="329">
        <v>337360.22</v>
      </c>
      <c r="U256" s="329">
        <v>590380.38</v>
      </c>
    </row>
    <row r="257" spans="1:21" ht="14.4" x14ac:dyDescent="0.3">
      <c r="A257" s="328">
        <v>2</v>
      </c>
      <c r="B257" s="328" t="s">
        <v>64</v>
      </c>
      <c r="C257" s="328" t="s">
        <v>65</v>
      </c>
      <c r="D257" s="328" t="s">
        <v>66</v>
      </c>
      <c r="E257" s="328" t="s">
        <v>646</v>
      </c>
      <c r="F257" s="328">
        <v>4</v>
      </c>
      <c r="G257" s="328" t="s">
        <v>4</v>
      </c>
      <c r="H257" s="329">
        <v>107908.91</v>
      </c>
      <c r="I257" s="329">
        <v>172654.26</v>
      </c>
      <c r="J257" s="329">
        <v>151072.47</v>
      </c>
      <c r="K257" s="329">
        <v>241715.96</v>
      </c>
      <c r="L257" s="329">
        <v>194236.04</v>
      </c>
      <c r="M257" s="329">
        <v>310777.67</v>
      </c>
      <c r="N257" s="329">
        <v>258981.38</v>
      </c>
      <c r="O257" s="329">
        <v>414370.22</v>
      </c>
      <c r="P257" s="329">
        <v>323726.73</v>
      </c>
      <c r="Q257" s="329">
        <v>517962.78</v>
      </c>
      <c r="R257" s="329">
        <v>366890.29</v>
      </c>
      <c r="S257" s="329">
        <v>587024.48</v>
      </c>
      <c r="T257" s="329">
        <v>410053.86</v>
      </c>
      <c r="U257" s="329">
        <v>656086.18000000005</v>
      </c>
    </row>
    <row r="258" spans="1:21" ht="14.4" x14ac:dyDescent="0.3">
      <c r="A258" s="328">
        <v>2</v>
      </c>
      <c r="B258" s="328" t="s">
        <v>64</v>
      </c>
      <c r="C258" s="328" t="s">
        <v>65</v>
      </c>
      <c r="D258" s="328" t="s">
        <v>66</v>
      </c>
      <c r="E258" s="328" t="s">
        <v>608</v>
      </c>
      <c r="F258" s="328">
        <v>1</v>
      </c>
      <c r="G258" s="328" t="s">
        <v>11</v>
      </c>
      <c r="H258" s="329">
        <v>128164.67</v>
      </c>
      <c r="I258" s="329">
        <v>224288.17</v>
      </c>
      <c r="J258" s="329">
        <v>166116.25</v>
      </c>
      <c r="K258" s="329">
        <v>290703.43</v>
      </c>
      <c r="L258" s="329">
        <v>198903.42</v>
      </c>
      <c r="M258" s="329">
        <v>348080.99</v>
      </c>
      <c r="N258" s="329">
        <v>237452.12</v>
      </c>
      <c r="O258" s="329">
        <v>415541.22</v>
      </c>
      <c r="P258" s="329">
        <v>279338.76</v>
      </c>
      <c r="Q258" s="329">
        <v>488842.82</v>
      </c>
      <c r="R258" s="329">
        <v>306130.84000000003</v>
      </c>
      <c r="S258" s="329">
        <v>535728.98</v>
      </c>
      <c r="T258" s="329">
        <v>331556.38</v>
      </c>
      <c r="U258" s="329">
        <v>580223.66</v>
      </c>
    </row>
    <row r="259" spans="1:21" ht="14.4" x14ac:dyDescent="0.3">
      <c r="A259" s="328">
        <v>2</v>
      </c>
      <c r="B259" s="328" t="s">
        <v>64</v>
      </c>
      <c r="C259" s="328" t="s">
        <v>65</v>
      </c>
      <c r="D259" s="328" t="s">
        <v>66</v>
      </c>
      <c r="E259" s="328" t="s">
        <v>608</v>
      </c>
      <c r="F259" s="328">
        <v>2</v>
      </c>
      <c r="G259" s="328" t="s">
        <v>5</v>
      </c>
      <c r="H259" s="329">
        <v>111559.49</v>
      </c>
      <c r="I259" s="329">
        <v>195229.11</v>
      </c>
      <c r="J259" s="329">
        <v>146307.99</v>
      </c>
      <c r="K259" s="329">
        <v>256038.99</v>
      </c>
      <c r="L259" s="329">
        <v>177859.78</v>
      </c>
      <c r="M259" s="329">
        <v>311254.62</v>
      </c>
      <c r="N259" s="329">
        <v>218242.16</v>
      </c>
      <c r="O259" s="329">
        <v>381923.78</v>
      </c>
      <c r="P259" s="329">
        <v>258930.6</v>
      </c>
      <c r="Q259" s="329">
        <v>453128.55</v>
      </c>
      <c r="R259" s="329">
        <v>285334.86</v>
      </c>
      <c r="S259" s="329">
        <v>499336.01</v>
      </c>
      <c r="T259" s="329">
        <v>309819.24</v>
      </c>
      <c r="U259" s="329">
        <v>542183.67000000004</v>
      </c>
    </row>
    <row r="260" spans="1:21" ht="14.4" x14ac:dyDescent="0.3">
      <c r="A260" s="328">
        <v>2</v>
      </c>
      <c r="B260" s="328" t="s">
        <v>64</v>
      </c>
      <c r="C260" s="328" t="s">
        <v>65</v>
      </c>
      <c r="D260" s="328" t="s">
        <v>66</v>
      </c>
      <c r="E260" s="328" t="s">
        <v>608</v>
      </c>
      <c r="F260" s="328">
        <v>3</v>
      </c>
      <c r="G260" s="328" t="s">
        <v>6</v>
      </c>
      <c r="H260" s="329">
        <v>96566.19</v>
      </c>
      <c r="I260" s="329">
        <v>168990.84</v>
      </c>
      <c r="J260" s="329">
        <v>131336.06</v>
      </c>
      <c r="K260" s="329">
        <v>229838.1</v>
      </c>
      <c r="L260" s="329">
        <v>165874.37</v>
      </c>
      <c r="M260" s="329">
        <v>290280.15000000002</v>
      </c>
      <c r="N260" s="329">
        <v>218216.42</v>
      </c>
      <c r="O260" s="329">
        <v>381878.73</v>
      </c>
      <c r="P260" s="329">
        <v>270150.98</v>
      </c>
      <c r="Q260" s="329">
        <v>472764.22</v>
      </c>
      <c r="R260" s="329">
        <v>304191.90999999997</v>
      </c>
      <c r="S260" s="329">
        <v>532335.84</v>
      </c>
      <c r="T260" s="329">
        <v>337767.13</v>
      </c>
      <c r="U260" s="329">
        <v>591092.47999999998</v>
      </c>
    </row>
    <row r="261" spans="1:21" ht="14.4" x14ac:dyDescent="0.3">
      <c r="A261" s="328">
        <v>2</v>
      </c>
      <c r="B261" s="328" t="s">
        <v>64</v>
      </c>
      <c r="C261" s="328" t="s">
        <v>65</v>
      </c>
      <c r="D261" s="328" t="s">
        <v>66</v>
      </c>
      <c r="E261" s="328" t="s">
        <v>608</v>
      </c>
      <c r="F261" s="328">
        <v>4</v>
      </c>
      <c r="G261" s="328" t="s">
        <v>4</v>
      </c>
      <c r="H261" s="329">
        <v>108734.84</v>
      </c>
      <c r="I261" s="329">
        <v>173975.74</v>
      </c>
      <c r="J261" s="329">
        <v>152228.76999999999</v>
      </c>
      <c r="K261" s="329">
        <v>243566.04</v>
      </c>
      <c r="L261" s="329">
        <v>195722.7</v>
      </c>
      <c r="M261" s="329">
        <v>313156.33</v>
      </c>
      <c r="N261" s="329">
        <v>260963.61</v>
      </c>
      <c r="O261" s="329">
        <v>417541.78</v>
      </c>
      <c r="P261" s="329">
        <v>326204.51</v>
      </c>
      <c r="Q261" s="329">
        <v>521927.22</v>
      </c>
      <c r="R261" s="329">
        <v>369698.44</v>
      </c>
      <c r="S261" s="329">
        <v>591517.52</v>
      </c>
      <c r="T261" s="329">
        <v>413192.38</v>
      </c>
      <c r="U261" s="329">
        <v>661107.81000000006</v>
      </c>
    </row>
    <row r="262" spans="1:21" ht="14.4" x14ac:dyDescent="0.3">
      <c r="A262" s="328">
        <v>2</v>
      </c>
      <c r="B262" s="328" t="s">
        <v>64</v>
      </c>
      <c r="C262" s="328" t="s">
        <v>65</v>
      </c>
      <c r="D262" s="328" t="s">
        <v>66</v>
      </c>
      <c r="E262" s="328" t="s">
        <v>647</v>
      </c>
      <c r="F262" s="328">
        <v>1</v>
      </c>
      <c r="G262" s="328" t="s">
        <v>11</v>
      </c>
      <c r="H262" s="329">
        <v>126170.4</v>
      </c>
      <c r="I262" s="329">
        <v>220798.2</v>
      </c>
      <c r="J262" s="329">
        <v>163504.62</v>
      </c>
      <c r="K262" s="329">
        <v>286133.09000000003</v>
      </c>
      <c r="L262" s="329">
        <v>195757.15</v>
      </c>
      <c r="M262" s="329">
        <v>342575.01</v>
      </c>
      <c r="N262" s="329">
        <v>233666.84</v>
      </c>
      <c r="O262" s="329">
        <v>408916.96</v>
      </c>
      <c r="P262" s="329">
        <v>274864.36</v>
      </c>
      <c r="Q262" s="329">
        <v>481012.64</v>
      </c>
      <c r="R262" s="329">
        <v>301215.38</v>
      </c>
      <c r="S262" s="329">
        <v>527126.92000000004</v>
      </c>
      <c r="T262" s="329">
        <v>326209.69</v>
      </c>
      <c r="U262" s="329">
        <v>570866.96</v>
      </c>
    </row>
    <row r="263" spans="1:21" ht="14.4" x14ac:dyDescent="0.3">
      <c r="A263" s="328">
        <v>2</v>
      </c>
      <c r="B263" s="328" t="s">
        <v>64</v>
      </c>
      <c r="C263" s="328" t="s">
        <v>65</v>
      </c>
      <c r="D263" s="328" t="s">
        <v>66</v>
      </c>
      <c r="E263" s="328" t="s">
        <v>647</v>
      </c>
      <c r="F263" s="328">
        <v>2</v>
      </c>
      <c r="G263" s="328" t="s">
        <v>5</v>
      </c>
      <c r="H263" s="329">
        <v>109942.63</v>
      </c>
      <c r="I263" s="329">
        <v>192399.6</v>
      </c>
      <c r="J263" s="329">
        <v>144146.56</v>
      </c>
      <c r="K263" s="329">
        <v>252256.48</v>
      </c>
      <c r="L263" s="329">
        <v>175191.77</v>
      </c>
      <c r="M263" s="329">
        <v>306585.59999999998</v>
      </c>
      <c r="N263" s="329">
        <v>214893.47</v>
      </c>
      <c r="O263" s="329">
        <v>376063.57</v>
      </c>
      <c r="P263" s="329">
        <v>254920.03</v>
      </c>
      <c r="Q263" s="329">
        <v>446110.05</v>
      </c>
      <c r="R263" s="329">
        <v>280892.03999999998</v>
      </c>
      <c r="S263" s="329">
        <v>491561.07</v>
      </c>
      <c r="T263" s="329">
        <v>304966.58</v>
      </c>
      <c r="U263" s="329">
        <v>533691.51</v>
      </c>
    </row>
    <row r="264" spans="1:21" ht="14.4" x14ac:dyDescent="0.3">
      <c r="A264" s="328">
        <v>2</v>
      </c>
      <c r="B264" s="328" t="s">
        <v>64</v>
      </c>
      <c r="C264" s="328" t="s">
        <v>65</v>
      </c>
      <c r="D264" s="328" t="s">
        <v>66</v>
      </c>
      <c r="E264" s="328" t="s">
        <v>647</v>
      </c>
      <c r="F264" s="328">
        <v>3</v>
      </c>
      <c r="G264" s="328" t="s">
        <v>6</v>
      </c>
      <c r="H264" s="329">
        <v>95258.04</v>
      </c>
      <c r="I264" s="329">
        <v>166701.57</v>
      </c>
      <c r="J264" s="329">
        <v>129592.3</v>
      </c>
      <c r="K264" s="329">
        <v>226786.53</v>
      </c>
      <c r="L264" s="329">
        <v>163700.26999999999</v>
      </c>
      <c r="M264" s="329">
        <v>286475.46999999997</v>
      </c>
      <c r="N264" s="329">
        <v>215384.65</v>
      </c>
      <c r="O264" s="329">
        <v>376923.13</v>
      </c>
      <c r="P264" s="329">
        <v>266670.8</v>
      </c>
      <c r="Q264" s="329">
        <v>466673.9</v>
      </c>
      <c r="R264" s="329">
        <v>300292.68</v>
      </c>
      <c r="S264" s="329">
        <v>525512.18999999994</v>
      </c>
      <c r="T264" s="329">
        <v>333459.45</v>
      </c>
      <c r="U264" s="329">
        <v>583554.04</v>
      </c>
    </row>
    <row r="265" spans="1:21" ht="14.4" x14ac:dyDescent="0.3">
      <c r="A265" s="328">
        <v>2</v>
      </c>
      <c r="B265" s="328" t="s">
        <v>64</v>
      </c>
      <c r="C265" s="328" t="s">
        <v>65</v>
      </c>
      <c r="D265" s="328" t="s">
        <v>66</v>
      </c>
      <c r="E265" s="328" t="s">
        <v>647</v>
      </c>
      <c r="F265" s="328">
        <v>4</v>
      </c>
      <c r="G265" s="328" t="s">
        <v>4</v>
      </c>
      <c r="H265" s="329">
        <v>107026.05</v>
      </c>
      <c r="I265" s="329">
        <v>171241.69</v>
      </c>
      <c r="J265" s="329">
        <v>149836.48000000001</v>
      </c>
      <c r="K265" s="329">
        <v>239738.36</v>
      </c>
      <c r="L265" s="329">
        <v>192646.9</v>
      </c>
      <c r="M265" s="329">
        <v>308235.03999999998</v>
      </c>
      <c r="N265" s="329">
        <v>256862.53</v>
      </c>
      <c r="O265" s="329">
        <v>410980.05</v>
      </c>
      <c r="P265" s="329">
        <v>321078.15999999997</v>
      </c>
      <c r="Q265" s="329">
        <v>513725.07</v>
      </c>
      <c r="R265" s="329">
        <v>363888.58</v>
      </c>
      <c r="S265" s="329">
        <v>582221.74</v>
      </c>
      <c r="T265" s="329">
        <v>406699</v>
      </c>
      <c r="U265" s="329">
        <v>650718.42000000004</v>
      </c>
    </row>
    <row r="266" spans="1:21" ht="14.4" x14ac:dyDescent="0.3">
      <c r="A266" s="328">
        <v>2</v>
      </c>
      <c r="B266" s="328" t="s">
        <v>64</v>
      </c>
      <c r="C266" s="328" t="s">
        <v>65</v>
      </c>
      <c r="D266" s="328" t="s">
        <v>66</v>
      </c>
      <c r="E266" s="328" t="s">
        <v>609</v>
      </c>
      <c r="F266" s="328">
        <v>1</v>
      </c>
      <c r="G266" s="328" t="s">
        <v>11</v>
      </c>
      <c r="H266" s="329">
        <v>122093.24</v>
      </c>
      <c r="I266" s="329">
        <v>213663.17</v>
      </c>
      <c r="J266" s="329">
        <v>158225.79</v>
      </c>
      <c r="K266" s="329">
        <v>276895.14</v>
      </c>
      <c r="L266" s="329">
        <v>189440.45</v>
      </c>
      <c r="M266" s="329">
        <v>331520.78999999998</v>
      </c>
      <c r="N266" s="329">
        <v>226132.08</v>
      </c>
      <c r="O266" s="329">
        <v>395731.14</v>
      </c>
      <c r="P266" s="329">
        <v>266004.96999999997</v>
      </c>
      <c r="Q266" s="329">
        <v>465508.71</v>
      </c>
      <c r="R266" s="329">
        <v>291508.77</v>
      </c>
      <c r="S266" s="329">
        <v>510140.36</v>
      </c>
      <c r="T266" s="329">
        <v>315701.74</v>
      </c>
      <c r="U266" s="329">
        <v>552478.05000000005</v>
      </c>
    </row>
    <row r="267" spans="1:21" ht="14.4" x14ac:dyDescent="0.3">
      <c r="A267" s="328">
        <v>2</v>
      </c>
      <c r="B267" s="328" t="s">
        <v>64</v>
      </c>
      <c r="C267" s="328" t="s">
        <v>65</v>
      </c>
      <c r="D267" s="328" t="s">
        <v>66</v>
      </c>
      <c r="E267" s="328" t="s">
        <v>609</v>
      </c>
      <c r="F267" s="328">
        <v>2</v>
      </c>
      <c r="G267" s="328" t="s">
        <v>5</v>
      </c>
      <c r="H267" s="329">
        <v>106368.65</v>
      </c>
      <c r="I267" s="329">
        <v>186145.14</v>
      </c>
      <c r="J267" s="329">
        <v>139467.98000000001</v>
      </c>
      <c r="K267" s="329">
        <v>244068.97</v>
      </c>
      <c r="L267" s="329">
        <v>169512.76</v>
      </c>
      <c r="M267" s="329">
        <v>296647.33</v>
      </c>
      <c r="N267" s="329">
        <v>207940.83</v>
      </c>
      <c r="O267" s="329">
        <v>363896.45</v>
      </c>
      <c r="P267" s="329">
        <v>246679.07</v>
      </c>
      <c r="Q267" s="329">
        <v>431688.37</v>
      </c>
      <c r="R267" s="329">
        <v>271815.61</v>
      </c>
      <c r="S267" s="329">
        <v>475677.32</v>
      </c>
      <c r="T267" s="329">
        <v>295117.33</v>
      </c>
      <c r="U267" s="329">
        <v>516455.33</v>
      </c>
    </row>
    <row r="268" spans="1:21" ht="14.4" x14ac:dyDescent="0.3">
      <c r="A268" s="328">
        <v>2</v>
      </c>
      <c r="B268" s="328" t="s">
        <v>64</v>
      </c>
      <c r="C268" s="328" t="s">
        <v>65</v>
      </c>
      <c r="D268" s="328" t="s">
        <v>66</v>
      </c>
      <c r="E268" s="328" t="s">
        <v>609</v>
      </c>
      <c r="F268" s="328">
        <v>3</v>
      </c>
      <c r="G268" s="328" t="s">
        <v>6</v>
      </c>
      <c r="H268" s="329">
        <v>92145.15</v>
      </c>
      <c r="I268" s="329">
        <v>161254.01999999999</v>
      </c>
      <c r="J268" s="329">
        <v>125351.12</v>
      </c>
      <c r="K268" s="329">
        <v>219364.46</v>
      </c>
      <c r="L268" s="329">
        <v>158337.81</v>
      </c>
      <c r="M268" s="329">
        <v>277091.17</v>
      </c>
      <c r="N268" s="329">
        <v>208324.08</v>
      </c>
      <c r="O268" s="329">
        <v>364567.15</v>
      </c>
      <c r="P268" s="329">
        <v>257924.48000000001</v>
      </c>
      <c r="Q268" s="329">
        <v>451367.84</v>
      </c>
      <c r="R268" s="329">
        <v>290440.15999999997</v>
      </c>
      <c r="S268" s="329">
        <v>508270.28</v>
      </c>
      <c r="T268" s="329">
        <v>322514.84000000003</v>
      </c>
      <c r="U268" s="329">
        <v>564400.97</v>
      </c>
    </row>
    <row r="269" spans="1:21" ht="14.4" x14ac:dyDescent="0.3">
      <c r="A269" s="328">
        <v>2</v>
      </c>
      <c r="B269" s="328" t="s">
        <v>64</v>
      </c>
      <c r="C269" s="328" t="s">
        <v>65</v>
      </c>
      <c r="D269" s="328" t="s">
        <v>66</v>
      </c>
      <c r="E269" s="328" t="s">
        <v>609</v>
      </c>
      <c r="F269" s="328">
        <v>4</v>
      </c>
      <c r="G269" s="328" t="s">
        <v>4</v>
      </c>
      <c r="H269" s="329">
        <v>103570.54</v>
      </c>
      <c r="I269" s="329">
        <v>165712.85999999999</v>
      </c>
      <c r="J269" s="329">
        <v>144998.75</v>
      </c>
      <c r="K269" s="329">
        <v>231998.01</v>
      </c>
      <c r="L269" s="329">
        <v>186426.97</v>
      </c>
      <c r="M269" s="329">
        <v>298283.15000000002</v>
      </c>
      <c r="N269" s="329">
        <v>248569.29</v>
      </c>
      <c r="O269" s="329">
        <v>397710.87</v>
      </c>
      <c r="P269" s="329">
        <v>310711.61</v>
      </c>
      <c r="Q269" s="329">
        <v>497138.59</v>
      </c>
      <c r="R269" s="329">
        <v>352139.83</v>
      </c>
      <c r="S269" s="329">
        <v>563423.73</v>
      </c>
      <c r="T269" s="329">
        <v>393568.04</v>
      </c>
      <c r="U269" s="329">
        <v>629708.88</v>
      </c>
    </row>
    <row r="270" spans="1:21" ht="14.4" x14ac:dyDescent="0.3">
      <c r="A270" s="328">
        <v>2</v>
      </c>
      <c r="B270" s="328" t="s">
        <v>64</v>
      </c>
      <c r="C270" s="328" t="s">
        <v>65</v>
      </c>
      <c r="D270" s="328" t="s">
        <v>66</v>
      </c>
      <c r="E270" s="328" t="s">
        <v>610</v>
      </c>
      <c r="F270" s="328">
        <v>1</v>
      </c>
      <c r="G270" s="328" t="s">
        <v>11</v>
      </c>
      <c r="H270" s="329">
        <v>117617.21</v>
      </c>
      <c r="I270" s="329">
        <v>205830.12</v>
      </c>
      <c r="J270" s="329">
        <v>152356.60999999999</v>
      </c>
      <c r="K270" s="329">
        <v>266624.06</v>
      </c>
      <c r="L270" s="329">
        <v>182364.36</v>
      </c>
      <c r="M270" s="329">
        <v>319137.64</v>
      </c>
      <c r="N270" s="329">
        <v>217610.72</v>
      </c>
      <c r="O270" s="329">
        <v>380818.76</v>
      </c>
      <c r="P270" s="329">
        <v>255926.44</v>
      </c>
      <c r="Q270" s="329">
        <v>447871.26</v>
      </c>
      <c r="R270" s="329">
        <v>280433.46000000002</v>
      </c>
      <c r="S270" s="329">
        <v>490758.56</v>
      </c>
      <c r="T270" s="329">
        <v>303648.53999999998</v>
      </c>
      <c r="U270" s="329">
        <v>531384.93999999994</v>
      </c>
    </row>
    <row r="271" spans="1:21" ht="14.4" x14ac:dyDescent="0.3">
      <c r="A271" s="328">
        <v>2</v>
      </c>
      <c r="B271" s="328" t="s">
        <v>64</v>
      </c>
      <c r="C271" s="328" t="s">
        <v>65</v>
      </c>
      <c r="D271" s="328" t="s">
        <v>66</v>
      </c>
      <c r="E271" s="328" t="s">
        <v>610</v>
      </c>
      <c r="F271" s="328">
        <v>2</v>
      </c>
      <c r="G271" s="328" t="s">
        <v>5</v>
      </c>
      <c r="H271" s="329">
        <v>102773.26</v>
      </c>
      <c r="I271" s="329">
        <v>179853.2</v>
      </c>
      <c r="J271" s="329">
        <v>134649.23000000001</v>
      </c>
      <c r="K271" s="329">
        <v>235636.15</v>
      </c>
      <c r="L271" s="329">
        <v>163552.63</v>
      </c>
      <c r="M271" s="329">
        <v>286217.09999999998</v>
      </c>
      <c r="N271" s="329">
        <v>200438.18</v>
      </c>
      <c r="O271" s="329">
        <v>350766.82</v>
      </c>
      <c r="P271" s="329">
        <v>237682.78</v>
      </c>
      <c r="Q271" s="329">
        <v>415944.87</v>
      </c>
      <c r="R271" s="329">
        <v>261843.12</v>
      </c>
      <c r="S271" s="329">
        <v>458225.45</v>
      </c>
      <c r="T271" s="329">
        <v>284216.84999999998</v>
      </c>
      <c r="U271" s="329">
        <v>497379.49</v>
      </c>
    </row>
    <row r="272" spans="1:21" ht="14.4" x14ac:dyDescent="0.3">
      <c r="A272" s="328">
        <v>2</v>
      </c>
      <c r="B272" s="328" t="s">
        <v>64</v>
      </c>
      <c r="C272" s="328" t="s">
        <v>65</v>
      </c>
      <c r="D272" s="328" t="s">
        <v>66</v>
      </c>
      <c r="E272" s="328" t="s">
        <v>610</v>
      </c>
      <c r="F272" s="328">
        <v>3</v>
      </c>
      <c r="G272" s="328" t="s">
        <v>6</v>
      </c>
      <c r="H272" s="329">
        <v>89263.89</v>
      </c>
      <c r="I272" s="329">
        <v>156211.81</v>
      </c>
      <c r="J272" s="329">
        <v>121521.88</v>
      </c>
      <c r="K272" s="329">
        <v>212663.28</v>
      </c>
      <c r="L272" s="329">
        <v>153572.85999999999</v>
      </c>
      <c r="M272" s="329">
        <v>268752.51</v>
      </c>
      <c r="N272" s="329">
        <v>202127.23</v>
      </c>
      <c r="O272" s="329">
        <v>353722.64</v>
      </c>
      <c r="P272" s="329">
        <v>250317.32</v>
      </c>
      <c r="Q272" s="329">
        <v>438055.31</v>
      </c>
      <c r="R272" s="329">
        <v>281923.67</v>
      </c>
      <c r="S272" s="329">
        <v>493366.43</v>
      </c>
      <c r="T272" s="329">
        <v>313113.71999999997</v>
      </c>
      <c r="U272" s="329">
        <v>547949.01</v>
      </c>
    </row>
    <row r="273" spans="1:21" ht="14.4" x14ac:dyDescent="0.3">
      <c r="A273" s="328">
        <v>2</v>
      </c>
      <c r="B273" s="328" t="s">
        <v>64</v>
      </c>
      <c r="C273" s="328" t="s">
        <v>65</v>
      </c>
      <c r="D273" s="328" t="s">
        <v>66</v>
      </c>
      <c r="E273" s="328" t="s">
        <v>610</v>
      </c>
      <c r="F273" s="328">
        <v>4</v>
      </c>
      <c r="G273" s="328" t="s">
        <v>4</v>
      </c>
      <c r="H273" s="329">
        <v>99730.53</v>
      </c>
      <c r="I273" s="329">
        <v>159568.85</v>
      </c>
      <c r="J273" s="329">
        <v>139622.74</v>
      </c>
      <c r="K273" s="329">
        <v>223396.39</v>
      </c>
      <c r="L273" s="329">
        <v>179514.95</v>
      </c>
      <c r="M273" s="329">
        <v>287223.93</v>
      </c>
      <c r="N273" s="329">
        <v>239353.27</v>
      </c>
      <c r="O273" s="329">
        <v>382965.24</v>
      </c>
      <c r="P273" s="329">
        <v>299191.59000000003</v>
      </c>
      <c r="Q273" s="329">
        <v>478706.54</v>
      </c>
      <c r="R273" s="329">
        <v>339083.8</v>
      </c>
      <c r="S273" s="329">
        <v>542534.07999999996</v>
      </c>
      <c r="T273" s="329">
        <v>378976.01</v>
      </c>
      <c r="U273" s="329">
        <v>606361.62</v>
      </c>
    </row>
    <row r="274" spans="1:21" ht="14.4" x14ac:dyDescent="0.3">
      <c r="A274" s="328">
        <v>2</v>
      </c>
      <c r="B274" s="328" t="s">
        <v>64</v>
      </c>
      <c r="C274" s="328" t="s">
        <v>67</v>
      </c>
      <c r="D274" s="328" t="s">
        <v>68</v>
      </c>
      <c r="E274" s="328" t="s">
        <v>127</v>
      </c>
      <c r="F274" s="328">
        <v>1</v>
      </c>
      <c r="G274" s="328" t="s">
        <v>11</v>
      </c>
      <c r="H274" s="329">
        <v>108354.98</v>
      </c>
      <c r="I274" s="329">
        <v>189621.21</v>
      </c>
      <c r="J274" s="329">
        <v>140423.66</v>
      </c>
      <c r="K274" s="329">
        <v>245741.4</v>
      </c>
      <c r="L274" s="329">
        <v>168127.64</v>
      </c>
      <c r="M274" s="329">
        <v>294223.38</v>
      </c>
      <c r="N274" s="329">
        <v>200693.34</v>
      </c>
      <c r="O274" s="329">
        <v>351213.35</v>
      </c>
      <c r="P274" s="329">
        <v>236082.21</v>
      </c>
      <c r="Q274" s="329">
        <v>413143.87</v>
      </c>
      <c r="R274" s="329">
        <v>258717.92</v>
      </c>
      <c r="S274" s="329">
        <v>452756.37</v>
      </c>
      <c r="T274" s="329">
        <v>280191.09000000003</v>
      </c>
      <c r="U274" s="329">
        <v>490334.41</v>
      </c>
    </row>
    <row r="275" spans="1:21" ht="14.4" x14ac:dyDescent="0.3">
      <c r="A275" s="328">
        <v>2</v>
      </c>
      <c r="B275" s="328" t="s">
        <v>64</v>
      </c>
      <c r="C275" s="328" t="s">
        <v>67</v>
      </c>
      <c r="D275" s="328" t="s">
        <v>68</v>
      </c>
      <c r="E275" s="328" t="s">
        <v>127</v>
      </c>
      <c r="F275" s="328">
        <v>2</v>
      </c>
      <c r="G275" s="328" t="s">
        <v>5</v>
      </c>
      <c r="H275" s="329">
        <v>94391.54</v>
      </c>
      <c r="I275" s="329">
        <v>165185.20000000001</v>
      </c>
      <c r="J275" s="329">
        <v>123766.72</v>
      </c>
      <c r="K275" s="329">
        <v>216591.76</v>
      </c>
      <c r="L275" s="329">
        <v>150431.85999999999</v>
      </c>
      <c r="M275" s="329">
        <v>263255.75</v>
      </c>
      <c r="N275" s="329">
        <v>184539.51</v>
      </c>
      <c r="O275" s="329">
        <v>322944.14</v>
      </c>
      <c r="P275" s="329">
        <v>218920.8</v>
      </c>
      <c r="Q275" s="329">
        <v>383111.41</v>
      </c>
      <c r="R275" s="329">
        <v>241230.4</v>
      </c>
      <c r="S275" s="329">
        <v>422153.19</v>
      </c>
      <c r="T275" s="329">
        <v>261912.14</v>
      </c>
      <c r="U275" s="329">
        <v>458346.23999999999</v>
      </c>
    </row>
    <row r="276" spans="1:21" ht="14.4" x14ac:dyDescent="0.3">
      <c r="A276" s="328">
        <v>2</v>
      </c>
      <c r="B276" s="328" t="s">
        <v>64</v>
      </c>
      <c r="C276" s="328" t="s">
        <v>67</v>
      </c>
      <c r="D276" s="328" t="s">
        <v>68</v>
      </c>
      <c r="E276" s="328" t="s">
        <v>127</v>
      </c>
      <c r="F276" s="328">
        <v>3</v>
      </c>
      <c r="G276" s="328" t="s">
        <v>6</v>
      </c>
      <c r="H276" s="329">
        <v>81763.3</v>
      </c>
      <c r="I276" s="329">
        <v>143085.78</v>
      </c>
      <c r="J276" s="329">
        <v>111225.57</v>
      </c>
      <c r="K276" s="329">
        <v>194644.74</v>
      </c>
      <c r="L276" s="329">
        <v>140493.10999999999</v>
      </c>
      <c r="M276" s="329">
        <v>245862.95</v>
      </c>
      <c r="N276" s="329">
        <v>184843.97</v>
      </c>
      <c r="O276" s="329">
        <v>323476.94</v>
      </c>
      <c r="P276" s="329">
        <v>228852.17</v>
      </c>
      <c r="Q276" s="329">
        <v>400491.29</v>
      </c>
      <c r="R276" s="329">
        <v>257701.45</v>
      </c>
      <c r="S276" s="329">
        <v>450977.54</v>
      </c>
      <c r="T276" s="329">
        <v>286159.13</v>
      </c>
      <c r="U276" s="329">
        <v>500778.48</v>
      </c>
    </row>
    <row r="277" spans="1:21" ht="14.4" x14ac:dyDescent="0.3">
      <c r="A277" s="328">
        <v>2</v>
      </c>
      <c r="B277" s="328" t="s">
        <v>64</v>
      </c>
      <c r="C277" s="328" t="s">
        <v>67</v>
      </c>
      <c r="D277" s="328" t="s">
        <v>68</v>
      </c>
      <c r="E277" s="328" t="s">
        <v>127</v>
      </c>
      <c r="F277" s="328">
        <v>4</v>
      </c>
      <c r="G277" s="328" t="s">
        <v>4</v>
      </c>
      <c r="H277" s="329">
        <v>91917.67</v>
      </c>
      <c r="I277" s="329">
        <v>147068.26999999999</v>
      </c>
      <c r="J277" s="329">
        <v>128684.73</v>
      </c>
      <c r="K277" s="329">
        <v>205895.58</v>
      </c>
      <c r="L277" s="329">
        <v>165451.79999999999</v>
      </c>
      <c r="M277" s="329">
        <v>264722.88</v>
      </c>
      <c r="N277" s="329">
        <v>220602.4</v>
      </c>
      <c r="O277" s="329">
        <v>352963.85</v>
      </c>
      <c r="P277" s="329">
        <v>275753</v>
      </c>
      <c r="Q277" s="329">
        <v>441204.81</v>
      </c>
      <c r="R277" s="329">
        <v>312520.07</v>
      </c>
      <c r="S277" s="329">
        <v>500032.11</v>
      </c>
      <c r="T277" s="329">
        <v>349287.13</v>
      </c>
      <c r="U277" s="329">
        <v>558859.42000000004</v>
      </c>
    </row>
    <row r="278" spans="1:21" ht="14.4" x14ac:dyDescent="0.3">
      <c r="A278" s="328">
        <v>2</v>
      </c>
      <c r="B278" s="328" t="s">
        <v>64</v>
      </c>
      <c r="C278" s="328" t="s">
        <v>67</v>
      </c>
      <c r="D278" s="328" t="s">
        <v>68</v>
      </c>
      <c r="E278" s="328" t="s">
        <v>611</v>
      </c>
      <c r="F278" s="328">
        <v>1</v>
      </c>
      <c r="G278" s="328" t="s">
        <v>11</v>
      </c>
      <c r="H278" s="329">
        <v>102372.18</v>
      </c>
      <c r="I278" s="329">
        <v>179151.31</v>
      </c>
      <c r="J278" s="329">
        <v>132588.81</v>
      </c>
      <c r="K278" s="329">
        <v>232030.41</v>
      </c>
      <c r="L278" s="329">
        <v>158688.84</v>
      </c>
      <c r="M278" s="329">
        <v>277705.46999999997</v>
      </c>
      <c r="N278" s="329">
        <v>189337.5</v>
      </c>
      <c r="O278" s="329">
        <v>331340.63</v>
      </c>
      <c r="P278" s="329">
        <v>222659.06</v>
      </c>
      <c r="Q278" s="329">
        <v>389653.36</v>
      </c>
      <c r="R278" s="329">
        <v>243971.56</v>
      </c>
      <c r="S278" s="329">
        <v>426950.23</v>
      </c>
      <c r="T278" s="329">
        <v>264151.06</v>
      </c>
      <c r="U278" s="329">
        <v>462264.35</v>
      </c>
    </row>
    <row r="279" spans="1:21" ht="14.4" x14ac:dyDescent="0.3">
      <c r="A279" s="328">
        <v>2</v>
      </c>
      <c r="B279" s="328" t="s">
        <v>64</v>
      </c>
      <c r="C279" s="328" t="s">
        <v>67</v>
      </c>
      <c r="D279" s="328" t="s">
        <v>68</v>
      </c>
      <c r="E279" s="328" t="s">
        <v>611</v>
      </c>
      <c r="F279" s="328">
        <v>2</v>
      </c>
      <c r="G279" s="328" t="s">
        <v>5</v>
      </c>
      <c r="H279" s="329">
        <v>89540.98</v>
      </c>
      <c r="I279" s="329">
        <v>156696.71</v>
      </c>
      <c r="J279" s="329">
        <v>117282.43</v>
      </c>
      <c r="K279" s="329">
        <v>205244.26</v>
      </c>
      <c r="L279" s="329">
        <v>142427.85</v>
      </c>
      <c r="M279" s="329">
        <v>249248.74</v>
      </c>
      <c r="N279" s="329">
        <v>174493.44</v>
      </c>
      <c r="O279" s="329">
        <v>305363.52</v>
      </c>
      <c r="P279" s="329">
        <v>206889.12</v>
      </c>
      <c r="Q279" s="329">
        <v>362055.96</v>
      </c>
      <c r="R279" s="329">
        <v>227901.94</v>
      </c>
      <c r="S279" s="329">
        <v>398828.4</v>
      </c>
      <c r="T279" s="329">
        <v>247354.18</v>
      </c>
      <c r="U279" s="329">
        <v>432869.82</v>
      </c>
    </row>
    <row r="280" spans="1:21" ht="14.4" x14ac:dyDescent="0.3">
      <c r="A280" s="328">
        <v>2</v>
      </c>
      <c r="B280" s="328" t="s">
        <v>64</v>
      </c>
      <c r="C280" s="328" t="s">
        <v>67</v>
      </c>
      <c r="D280" s="328" t="s">
        <v>68</v>
      </c>
      <c r="E280" s="328" t="s">
        <v>611</v>
      </c>
      <c r="F280" s="328">
        <v>3</v>
      </c>
      <c r="G280" s="328" t="s">
        <v>6</v>
      </c>
      <c r="H280" s="329">
        <v>77838.86</v>
      </c>
      <c r="I280" s="329">
        <v>136218.01</v>
      </c>
      <c r="J280" s="329">
        <v>105994.3</v>
      </c>
      <c r="K280" s="329">
        <v>185490.03</v>
      </c>
      <c r="L280" s="329">
        <v>133970.81</v>
      </c>
      <c r="M280" s="329">
        <v>234448.92</v>
      </c>
      <c r="N280" s="329">
        <v>176348.66</v>
      </c>
      <c r="O280" s="329">
        <v>308610.15000000002</v>
      </c>
      <c r="P280" s="329">
        <v>218411.63</v>
      </c>
      <c r="Q280" s="329">
        <v>382220.36</v>
      </c>
      <c r="R280" s="329">
        <v>246003.8</v>
      </c>
      <c r="S280" s="329">
        <v>430506.64</v>
      </c>
      <c r="T280" s="329">
        <v>273236.09999999998</v>
      </c>
      <c r="U280" s="329">
        <v>478163.18</v>
      </c>
    </row>
    <row r="281" spans="1:21" ht="14.4" x14ac:dyDescent="0.3">
      <c r="A281" s="328">
        <v>2</v>
      </c>
      <c r="B281" s="328" t="s">
        <v>64</v>
      </c>
      <c r="C281" s="328" t="s">
        <v>67</v>
      </c>
      <c r="D281" s="328" t="s">
        <v>68</v>
      </c>
      <c r="E281" s="328" t="s">
        <v>611</v>
      </c>
      <c r="F281" s="328">
        <v>4</v>
      </c>
      <c r="G281" s="328" t="s">
        <v>4</v>
      </c>
      <c r="H281" s="329">
        <v>86791.33</v>
      </c>
      <c r="I281" s="329">
        <v>138866.13</v>
      </c>
      <c r="J281" s="329">
        <v>121507.86</v>
      </c>
      <c r="K281" s="329">
        <v>194412.58</v>
      </c>
      <c r="L281" s="329">
        <v>156224.39000000001</v>
      </c>
      <c r="M281" s="329">
        <v>249959.04000000001</v>
      </c>
      <c r="N281" s="329">
        <v>208299.19</v>
      </c>
      <c r="O281" s="329">
        <v>333278.71000000002</v>
      </c>
      <c r="P281" s="329">
        <v>260373.99</v>
      </c>
      <c r="Q281" s="329">
        <v>416598.39</v>
      </c>
      <c r="R281" s="329">
        <v>295090.52</v>
      </c>
      <c r="S281" s="329">
        <v>472144.84</v>
      </c>
      <c r="T281" s="329">
        <v>329807.06</v>
      </c>
      <c r="U281" s="329">
        <v>527691.30000000005</v>
      </c>
    </row>
    <row r="282" spans="1:21" ht="14.4" x14ac:dyDescent="0.3">
      <c r="A282" s="328">
        <v>2</v>
      </c>
      <c r="B282" s="328" t="s">
        <v>64</v>
      </c>
      <c r="C282" s="328" t="s">
        <v>67</v>
      </c>
      <c r="D282" s="328" t="s">
        <v>68</v>
      </c>
      <c r="E282" s="328" t="s">
        <v>648</v>
      </c>
      <c r="F282" s="328">
        <v>1</v>
      </c>
      <c r="G282" s="328" t="s">
        <v>11</v>
      </c>
      <c r="H282" s="329">
        <v>141858.62</v>
      </c>
      <c r="I282" s="329">
        <v>248252.58</v>
      </c>
      <c r="J282" s="329">
        <v>183890.59</v>
      </c>
      <c r="K282" s="329">
        <v>321808.53000000003</v>
      </c>
      <c r="L282" s="329">
        <v>220204.14</v>
      </c>
      <c r="M282" s="329">
        <v>385357.25</v>
      </c>
      <c r="N282" s="329">
        <v>262908.77</v>
      </c>
      <c r="O282" s="329">
        <v>460090.34</v>
      </c>
      <c r="P282" s="329">
        <v>309306.21000000002</v>
      </c>
      <c r="Q282" s="329">
        <v>541285.87</v>
      </c>
      <c r="R282" s="329">
        <v>338983.85</v>
      </c>
      <c r="S282" s="329">
        <v>593221.74</v>
      </c>
      <c r="T282" s="329">
        <v>367159.74</v>
      </c>
      <c r="U282" s="329">
        <v>642529.54</v>
      </c>
    </row>
    <row r="283" spans="1:21" ht="14.4" x14ac:dyDescent="0.3">
      <c r="A283" s="328">
        <v>2</v>
      </c>
      <c r="B283" s="328" t="s">
        <v>64</v>
      </c>
      <c r="C283" s="328" t="s">
        <v>67</v>
      </c>
      <c r="D283" s="328" t="s">
        <v>68</v>
      </c>
      <c r="E283" s="328" t="s">
        <v>648</v>
      </c>
      <c r="F283" s="328">
        <v>2</v>
      </c>
      <c r="G283" s="328" t="s">
        <v>5</v>
      </c>
      <c r="H283" s="329">
        <v>123366.46</v>
      </c>
      <c r="I283" s="329">
        <v>215891.31</v>
      </c>
      <c r="J283" s="329">
        <v>161831.4</v>
      </c>
      <c r="K283" s="329">
        <v>283204.95</v>
      </c>
      <c r="L283" s="329">
        <v>196769.18</v>
      </c>
      <c r="M283" s="329">
        <v>344346.07</v>
      </c>
      <c r="N283" s="329">
        <v>241515.86</v>
      </c>
      <c r="O283" s="329">
        <v>422652.75</v>
      </c>
      <c r="P283" s="329">
        <v>286578.94</v>
      </c>
      <c r="Q283" s="329">
        <v>501513.15</v>
      </c>
      <c r="R283" s="329">
        <v>315824.69</v>
      </c>
      <c r="S283" s="329">
        <v>552693.21</v>
      </c>
      <c r="T283" s="329">
        <v>342952.47</v>
      </c>
      <c r="U283" s="329">
        <v>600166.81999999995</v>
      </c>
    </row>
    <row r="284" spans="1:21" ht="14.4" x14ac:dyDescent="0.3">
      <c r="A284" s="328">
        <v>2</v>
      </c>
      <c r="B284" s="328" t="s">
        <v>64</v>
      </c>
      <c r="C284" s="328" t="s">
        <v>67</v>
      </c>
      <c r="D284" s="328" t="s">
        <v>68</v>
      </c>
      <c r="E284" s="328" t="s">
        <v>648</v>
      </c>
      <c r="F284" s="328">
        <v>3</v>
      </c>
      <c r="G284" s="328" t="s">
        <v>6</v>
      </c>
      <c r="H284" s="329">
        <v>106699.74</v>
      </c>
      <c r="I284" s="329">
        <v>186724.55</v>
      </c>
      <c r="J284" s="329">
        <v>145084.78</v>
      </c>
      <c r="K284" s="329">
        <v>253898.36</v>
      </c>
      <c r="L284" s="329">
        <v>183211.95</v>
      </c>
      <c r="M284" s="329">
        <v>320620.90999999997</v>
      </c>
      <c r="N284" s="329">
        <v>240998.03</v>
      </c>
      <c r="O284" s="329">
        <v>421746.55</v>
      </c>
      <c r="P284" s="329">
        <v>298330.32</v>
      </c>
      <c r="Q284" s="329">
        <v>522078.06</v>
      </c>
      <c r="R284" s="329">
        <v>335903.58</v>
      </c>
      <c r="S284" s="329">
        <v>587831.26</v>
      </c>
      <c r="T284" s="329">
        <v>372958.22</v>
      </c>
      <c r="U284" s="329">
        <v>652676.89</v>
      </c>
    </row>
    <row r="285" spans="1:21" ht="14.4" x14ac:dyDescent="0.3">
      <c r="A285" s="328">
        <v>2</v>
      </c>
      <c r="B285" s="328" t="s">
        <v>64</v>
      </c>
      <c r="C285" s="328" t="s">
        <v>67</v>
      </c>
      <c r="D285" s="328" t="s">
        <v>68</v>
      </c>
      <c r="E285" s="328" t="s">
        <v>648</v>
      </c>
      <c r="F285" s="328">
        <v>4</v>
      </c>
      <c r="G285" s="328" t="s">
        <v>4</v>
      </c>
      <c r="H285" s="329">
        <v>120368.73</v>
      </c>
      <c r="I285" s="329">
        <v>192589.97</v>
      </c>
      <c r="J285" s="329">
        <v>168516.22</v>
      </c>
      <c r="K285" s="329">
        <v>269625.96000000002</v>
      </c>
      <c r="L285" s="329">
        <v>216663.71</v>
      </c>
      <c r="M285" s="329">
        <v>346661.94</v>
      </c>
      <c r="N285" s="329">
        <v>288884.95</v>
      </c>
      <c r="O285" s="329">
        <v>462215.92</v>
      </c>
      <c r="P285" s="329">
        <v>361106.19</v>
      </c>
      <c r="Q285" s="329">
        <v>577769.91</v>
      </c>
      <c r="R285" s="329">
        <v>409253.68</v>
      </c>
      <c r="S285" s="329">
        <v>654805.89</v>
      </c>
      <c r="T285" s="329">
        <v>457401.17</v>
      </c>
      <c r="U285" s="329">
        <v>731841.88</v>
      </c>
    </row>
    <row r="286" spans="1:21" ht="14.4" x14ac:dyDescent="0.3">
      <c r="A286" s="328">
        <v>2</v>
      </c>
      <c r="B286" s="328" t="s">
        <v>64</v>
      </c>
      <c r="C286" s="328" t="s">
        <v>67</v>
      </c>
      <c r="D286" s="328" t="s">
        <v>68</v>
      </c>
      <c r="E286" s="328" t="s">
        <v>649</v>
      </c>
      <c r="F286" s="328">
        <v>1</v>
      </c>
      <c r="G286" s="328" t="s">
        <v>11</v>
      </c>
      <c r="H286" s="329">
        <v>143542.64000000001</v>
      </c>
      <c r="I286" s="329">
        <v>251199.63</v>
      </c>
      <c r="J286" s="329">
        <v>185967.43</v>
      </c>
      <c r="K286" s="329">
        <v>325443.01</v>
      </c>
      <c r="L286" s="329">
        <v>222615.18</v>
      </c>
      <c r="M286" s="329">
        <v>389576.57</v>
      </c>
      <c r="N286" s="329">
        <v>265671.63</v>
      </c>
      <c r="O286" s="329">
        <v>464925.36</v>
      </c>
      <c r="P286" s="329">
        <v>312472.06</v>
      </c>
      <c r="Q286" s="329">
        <v>546826.1</v>
      </c>
      <c r="R286" s="329">
        <v>342406.28</v>
      </c>
      <c r="S286" s="329">
        <v>599210.99</v>
      </c>
      <c r="T286" s="329">
        <v>370775.73</v>
      </c>
      <c r="U286" s="329">
        <v>648857.53</v>
      </c>
    </row>
    <row r="287" spans="1:21" ht="14.4" x14ac:dyDescent="0.3">
      <c r="A287" s="328">
        <v>2</v>
      </c>
      <c r="B287" s="328" t="s">
        <v>64</v>
      </c>
      <c r="C287" s="328" t="s">
        <v>67</v>
      </c>
      <c r="D287" s="328" t="s">
        <v>68</v>
      </c>
      <c r="E287" s="328" t="s">
        <v>649</v>
      </c>
      <c r="F287" s="328">
        <v>2</v>
      </c>
      <c r="G287" s="328" t="s">
        <v>5</v>
      </c>
      <c r="H287" s="329">
        <v>125302.17</v>
      </c>
      <c r="I287" s="329">
        <v>219278.79</v>
      </c>
      <c r="J287" s="329">
        <v>164208.37</v>
      </c>
      <c r="K287" s="329">
        <v>287364.65000000002</v>
      </c>
      <c r="L287" s="329">
        <v>199499.07</v>
      </c>
      <c r="M287" s="329">
        <v>349123.36</v>
      </c>
      <c r="N287" s="329">
        <v>244569.78</v>
      </c>
      <c r="O287" s="329">
        <v>427997.12</v>
      </c>
      <c r="P287" s="329">
        <v>290054.01</v>
      </c>
      <c r="Q287" s="329">
        <v>507594.51</v>
      </c>
      <c r="R287" s="329">
        <v>319562.21000000002</v>
      </c>
      <c r="S287" s="329">
        <v>559233.87</v>
      </c>
      <c r="T287" s="329">
        <v>346897.82</v>
      </c>
      <c r="U287" s="329">
        <v>607071.18000000005</v>
      </c>
    </row>
    <row r="288" spans="1:21" ht="14.4" x14ac:dyDescent="0.3">
      <c r="A288" s="328">
        <v>2</v>
      </c>
      <c r="B288" s="328" t="s">
        <v>64</v>
      </c>
      <c r="C288" s="328" t="s">
        <v>67</v>
      </c>
      <c r="D288" s="328" t="s">
        <v>68</v>
      </c>
      <c r="E288" s="328" t="s">
        <v>649</v>
      </c>
      <c r="F288" s="328">
        <v>3</v>
      </c>
      <c r="G288" s="328" t="s">
        <v>6</v>
      </c>
      <c r="H288" s="329">
        <v>108736.11</v>
      </c>
      <c r="I288" s="329">
        <v>190288.2</v>
      </c>
      <c r="J288" s="329">
        <v>147994.13</v>
      </c>
      <c r="K288" s="329">
        <v>258989.73</v>
      </c>
      <c r="L288" s="329">
        <v>186997.79</v>
      </c>
      <c r="M288" s="329">
        <v>327246.13</v>
      </c>
      <c r="N288" s="329">
        <v>246090.5</v>
      </c>
      <c r="O288" s="329">
        <v>430658.38</v>
      </c>
      <c r="P288" s="329">
        <v>304735.59999999998</v>
      </c>
      <c r="Q288" s="329">
        <v>533287.31000000006</v>
      </c>
      <c r="R288" s="329">
        <v>343192.89</v>
      </c>
      <c r="S288" s="329">
        <v>600587.56000000006</v>
      </c>
      <c r="T288" s="329">
        <v>381138.61</v>
      </c>
      <c r="U288" s="329">
        <v>666992.56999999995</v>
      </c>
    </row>
    <row r="289" spans="1:21" ht="14.4" x14ac:dyDescent="0.3">
      <c r="A289" s="328">
        <v>2</v>
      </c>
      <c r="B289" s="328" t="s">
        <v>64</v>
      </c>
      <c r="C289" s="328" t="s">
        <v>67</v>
      </c>
      <c r="D289" s="328" t="s">
        <v>68</v>
      </c>
      <c r="E289" s="328" t="s">
        <v>649</v>
      </c>
      <c r="F289" s="328">
        <v>4</v>
      </c>
      <c r="G289" s="328" t="s">
        <v>4</v>
      </c>
      <c r="H289" s="329">
        <v>121730.97</v>
      </c>
      <c r="I289" s="329">
        <v>194769.55</v>
      </c>
      <c r="J289" s="329">
        <v>170423.36</v>
      </c>
      <c r="K289" s="329">
        <v>272677.38</v>
      </c>
      <c r="L289" s="329">
        <v>219115.75</v>
      </c>
      <c r="M289" s="329">
        <v>350585.2</v>
      </c>
      <c r="N289" s="329">
        <v>292154.33</v>
      </c>
      <c r="O289" s="329">
        <v>467446.93</v>
      </c>
      <c r="P289" s="329">
        <v>365192.91</v>
      </c>
      <c r="Q289" s="329">
        <v>584308.66</v>
      </c>
      <c r="R289" s="329">
        <v>413885.3</v>
      </c>
      <c r="S289" s="329">
        <v>662216.49</v>
      </c>
      <c r="T289" s="329">
        <v>462577.68</v>
      </c>
      <c r="U289" s="329">
        <v>740124.31</v>
      </c>
    </row>
    <row r="290" spans="1:21" ht="14.4" x14ac:dyDescent="0.3">
      <c r="A290" s="328">
        <v>2</v>
      </c>
      <c r="B290" s="328" t="s">
        <v>64</v>
      </c>
      <c r="C290" s="328" t="s">
        <v>67</v>
      </c>
      <c r="D290" s="328" t="s">
        <v>68</v>
      </c>
      <c r="E290" s="328" t="s">
        <v>612</v>
      </c>
      <c r="F290" s="328">
        <v>1</v>
      </c>
      <c r="G290" s="328" t="s">
        <v>11</v>
      </c>
      <c r="H290" s="329">
        <v>113983.23</v>
      </c>
      <c r="I290" s="329">
        <v>199470.66</v>
      </c>
      <c r="J290" s="329">
        <v>147695.94</v>
      </c>
      <c r="K290" s="329">
        <v>258467.9</v>
      </c>
      <c r="L290" s="329">
        <v>176819.14</v>
      </c>
      <c r="M290" s="329">
        <v>309433.5</v>
      </c>
      <c r="N290" s="329">
        <v>211044.67</v>
      </c>
      <c r="O290" s="329">
        <v>369328.18</v>
      </c>
      <c r="P290" s="329">
        <v>248241.52</v>
      </c>
      <c r="Q290" s="329">
        <v>434422.66</v>
      </c>
      <c r="R290" s="329">
        <v>272033.42</v>
      </c>
      <c r="S290" s="329">
        <v>476058.49</v>
      </c>
      <c r="T290" s="329">
        <v>294593.15999999997</v>
      </c>
      <c r="U290" s="329">
        <v>515538.03</v>
      </c>
    </row>
    <row r="291" spans="1:21" ht="14.4" x14ac:dyDescent="0.3">
      <c r="A291" s="328">
        <v>2</v>
      </c>
      <c r="B291" s="328" t="s">
        <v>64</v>
      </c>
      <c r="C291" s="328" t="s">
        <v>67</v>
      </c>
      <c r="D291" s="328" t="s">
        <v>68</v>
      </c>
      <c r="E291" s="328" t="s">
        <v>612</v>
      </c>
      <c r="F291" s="328">
        <v>2</v>
      </c>
      <c r="G291" s="328" t="s">
        <v>5</v>
      </c>
      <c r="H291" s="329">
        <v>99390.83</v>
      </c>
      <c r="I291" s="329">
        <v>173933.95</v>
      </c>
      <c r="J291" s="329">
        <v>130288.69</v>
      </c>
      <c r="K291" s="329">
        <v>228005.21</v>
      </c>
      <c r="L291" s="329">
        <v>158326.25</v>
      </c>
      <c r="M291" s="329">
        <v>277070.93</v>
      </c>
      <c r="N291" s="329">
        <v>194163.20000000001</v>
      </c>
      <c r="O291" s="329">
        <v>339785.59</v>
      </c>
      <c r="P291" s="329">
        <v>230307.08</v>
      </c>
      <c r="Q291" s="329">
        <v>403037.39</v>
      </c>
      <c r="R291" s="329">
        <v>253758.17</v>
      </c>
      <c r="S291" s="329">
        <v>444076.79999999999</v>
      </c>
      <c r="T291" s="329">
        <v>275490.83</v>
      </c>
      <c r="U291" s="329">
        <v>482108.95</v>
      </c>
    </row>
    <row r="292" spans="1:21" ht="14.4" x14ac:dyDescent="0.3">
      <c r="A292" s="328">
        <v>2</v>
      </c>
      <c r="B292" s="328" t="s">
        <v>64</v>
      </c>
      <c r="C292" s="328" t="s">
        <v>67</v>
      </c>
      <c r="D292" s="328" t="s">
        <v>68</v>
      </c>
      <c r="E292" s="328" t="s">
        <v>612</v>
      </c>
      <c r="F292" s="328">
        <v>3</v>
      </c>
      <c r="G292" s="328" t="s">
        <v>6</v>
      </c>
      <c r="H292" s="329">
        <v>86167.67</v>
      </c>
      <c r="I292" s="329">
        <v>150793.43</v>
      </c>
      <c r="J292" s="329">
        <v>117245.6</v>
      </c>
      <c r="K292" s="329">
        <v>205179.81</v>
      </c>
      <c r="L292" s="329">
        <v>148120.04</v>
      </c>
      <c r="M292" s="329">
        <v>259210.08</v>
      </c>
      <c r="N292" s="329">
        <v>194901.49</v>
      </c>
      <c r="O292" s="329">
        <v>341077.6</v>
      </c>
      <c r="P292" s="329">
        <v>241324.84</v>
      </c>
      <c r="Q292" s="329">
        <v>422318.47</v>
      </c>
      <c r="R292" s="329">
        <v>271762.18</v>
      </c>
      <c r="S292" s="329">
        <v>475583.82</v>
      </c>
      <c r="T292" s="329">
        <v>301790.27</v>
      </c>
      <c r="U292" s="329">
        <v>528132.98</v>
      </c>
    </row>
    <row r="293" spans="1:21" ht="14.4" x14ac:dyDescent="0.3">
      <c r="A293" s="328">
        <v>2</v>
      </c>
      <c r="B293" s="328" t="s">
        <v>64</v>
      </c>
      <c r="C293" s="328" t="s">
        <v>67</v>
      </c>
      <c r="D293" s="328" t="s">
        <v>68</v>
      </c>
      <c r="E293" s="328" t="s">
        <v>612</v>
      </c>
      <c r="F293" s="328">
        <v>4</v>
      </c>
      <c r="G293" s="328" t="s">
        <v>4</v>
      </c>
      <c r="H293" s="329">
        <v>96678.49</v>
      </c>
      <c r="I293" s="329">
        <v>154685.57999999999</v>
      </c>
      <c r="J293" s="329">
        <v>135349.88</v>
      </c>
      <c r="K293" s="329">
        <v>216559.82</v>
      </c>
      <c r="L293" s="329">
        <v>174021.28</v>
      </c>
      <c r="M293" s="329">
        <v>278434.05</v>
      </c>
      <c r="N293" s="329">
        <v>232028.37</v>
      </c>
      <c r="O293" s="329">
        <v>371245.4</v>
      </c>
      <c r="P293" s="329">
        <v>290035.46999999997</v>
      </c>
      <c r="Q293" s="329">
        <v>464056.75</v>
      </c>
      <c r="R293" s="329">
        <v>328706.86</v>
      </c>
      <c r="S293" s="329">
        <v>525930.99</v>
      </c>
      <c r="T293" s="329">
        <v>367378.26</v>
      </c>
      <c r="U293" s="329">
        <v>587805.22</v>
      </c>
    </row>
    <row r="294" spans="1:21" ht="14.4" x14ac:dyDescent="0.3">
      <c r="A294" s="328">
        <v>2</v>
      </c>
      <c r="B294" s="328" t="s">
        <v>64</v>
      </c>
      <c r="C294" s="328" t="s">
        <v>67</v>
      </c>
      <c r="D294" s="328" t="s">
        <v>68</v>
      </c>
      <c r="E294" s="328" t="s">
        <v>613</v>
      </c>
      <c r="F294" s="328">
        <v>1</v>
      </c>
      <c r="G294" s="328" t="s">
        <v>11</v>
      </c>
      <c r="H294" s="329">
        <v>101707.44</v>
      </c>
      <c r="I294" s="329">
        <v>177988.01</v>
      </c>
      <c r="J294" s="329">
        <v>131831.66</v>
      </c>
      <c r="K294" s="329">
        <v>230705.41</v>
      </c>
      <c r="L294" s="329">
        <v>157856.97</v>
      </c>
      <c r="M294" s="329">
        <v>276249.7</v>
      </c>
      <c r="N294" s="329">
        <v>188458.32</v>
      </c>
      <c r="O294" s="329">
        <v>329802.05</v>
      </c>
      <c r="P294" s="329">
        <v>221708.05</v>
      </c>
      <c r="Q294" s="329">
        <v>387989.09</v>
      </c>
      <c r="R294" s="329">
        <v>242975.77</v>
      </c>
      <c r="S294" s="329">
        <v>425207.6</v>
      </c>
      <c r="T294" s="329">
        <v>263162.03999999998</v>
      </c>
      <c r="U294" s="329">
        <v>460533.57</v>
      </c>
    </row>
    <row r="295" spans="1:21" ht="14.4" x14ac:dyDescent="0.3">
      <c r="A295" s="328">
        <v>2</v>
      </c>
      <c r="B295" s="328" t="s">
        <v>64</v>
      </c>
      <c r="C295" s="328" t="s">
        <v>67</v>
      </c>
      <c r="D295" s="328" t="s">
        <v>68</v>
      </c>
      <c r="E295" s="328" t="s">
        <v>613</v>
      </c>
      <c r="F295" s="328">
        <v>2</v>
      </c>
      <c r="G295" s="328" t="s">
        <v>5</v>
      </c>
      <c r="H295" s="329">
        <v>88498.76</v>
      </c>
      <c r="I295" s="329">
        <v>154872.84</v>
      </c>
      <c r="J295" s="329">
        <v>116075.1</v>
      </c>
      <c r="K295" s="329">
        <v>203131.43</v>
      </c>
      <c r="L295" s="329">
        <v>141117.71</v>
      </c>
      <c r="M295" s="329">
        <v>246956</v>
      </c>
      <c r="N295" s="329">
        <v>173177.67</v>
      </c>
      <c r="O295" s="329">
        <v>303060.92</v>
      </c>
      <c r="P295" s="329">
        <v>205474.29</v>
      </c>
      <c r="Q295" s="329">
        <v>359580.01</v>
      </c>
      <c r="R295" s="329">
        <v>226433.51</v>
      </c>
      <c r="S295" s="329">
        <v>396258.65</v>
      </c>
      <c r="T295" s="329">
        <v>245871.13</v>
      </c>
      <c r="U295" s="329">
        <v>430274.48</v>
      </c>
    </row>
    <row r="296" spans="1:21" ht="14.4" x14ac:dyDescent="0.3">
      <c r="A296" s="328">
        <v>2</v>
      </c>
      <c r="B296" s="328" t="s">
        <v>64</v>
      </c>
      <c r="C296" s="328" t="s">
        <v>67</v>
      </c>
      <c r="D296" s="328" t="s">
        <v>68</v>
      </c>
      <c r="E296" s="328" t="s">
        <v>613</v>
      </c>
      <c r="F296" s="328">
        <v>3</v>
      </c>
      <c r="G296" s="328" t="s">
        <v>6</v>
      </c>
      <c r="H296" s="329">
        <v>76580.710000000006</v>
      </c>
      <c r="I296" s="329">
        <v>134016.24</v>
      </c>
      <c r="J296" s="329">
        <v>104145.24</v>
      </c>
      <c r="K296" s="329">
        <v>182254.17</v>
      </c>
      <c r="L296" s="329">
        <v>131525.57</v>
      </c>
      <c r="M296" s="329">
        <v>230169.75</v>
      </c>
      <c r="N296" s="329">
        <v>173021.31</v>
      </c>
      <c r="O296" s="329">
        <v>302787.3</v>
      </c>
      <c r="P296" s="329">
        <v>214192.92</v>
      </c>
      <c r="Q296" s="329">
        <v>374837.6</v>
      </c>
      <c r="R296" s="329">
        <v>241177.60000000001</v>
      </c>
      <c r="S296" s="329">
        <v>422060.79999999999</v>
      </c>
      <c r="T296" s="329">
        <v>267791.84999999998</v>
      </c>
      <c r="U296" s="329">
        <v>468635.73</v>
      </c>
    </row>
    <row r="297" spans="1:21" ht="14.4" x14ac:dyDescent="0.3">
      <c r="A297" s="328">
        <v>2</v>
      </c>
      <c r="B297" s="328" t="s">
        <v>64</v>
      </c>
      <c r="C297" s="328" t="s">
        <v>67</v>
      </c>
      <c r="D297" s="328" t="s">
        <v>68</v>
      </c>
      <c r="E297" s="328" t="s">
        <v>613</v>
      </c>
      <c r="F297" s="328">
        <v>4</v>
      </c>
      <c r="G297" s="328" t="s">
        <v>4</v>
      </c>
      <c r="H297" s="329">
        <v>86292.96</v>
      </c>
      <c r="I297" s="329">
        <v>138068.74</v>
      </c>
      <c r="J297" s="329">
        <v>120810.15</v>
      </c>
      <c r="K297" s="329">
        <v>193296.24</v>
      </c>
      <c r="L297" s="329">
        <v>155327.34</v>
      </c>
      <c r="M297" s="329">
        <v>248523.74</v>
      </c>
      <c r="N297" s="329">
        <v>207103.11</v>
      </c>
      <c r="O297" s="329">
        <v>331364.99</v>
      </c>
      <c r="P297" s="329">
        <v>258878.89</v>
      </c>
      <c r="Q297" s="329">
        <v>414206.23</v>
      </c>
      <c r="R297" s="329">
        <v>293396.08</v>
      </c>
      <c r="S297" s="329">
        <v>469433.73</v>
      </c>
      <c r="T297" s="329">
        <v>327913.26</v>
      </c>
      <c r="U297" s="329">
        <v>524661.23</v>
      </c>
    </row>
    <row r="298" spans="1:21" ht="14.4" x14ac:dyDescent="0.3">
      <c r="A298" s="328">
        <v>2</v>
      </c>
      <c r="B298" s="328" t="s">
        <v>64</v>
      </c>
      <c r="C298" s="328" t="s">
        <v>67</v>
      </c>
      <c r="D298" s="328" t="s">
        <v>68</v>
      </c>
      <c r="E298" s="328" t="s">
        <v>614</v>
      </c>
      <c r="F298" s="328">
        <v>1</v>
      </c>
      <c r="G298" s="328" t="s">
        <v>11</v>
      </c>
      <c r="H298" s="329">
        <v>101131.32</v>
      </c>
      <c r="I298" s="329">
        <v>176979.81</v>
      </c>
      <c r="J298" s="329">
        <v>131130.10999999999</v>
      </c>
      <c r="K298" s="329">
        <v>229477.7</v>
      </c>
      <c r="L298" s="329">
        <v>157049.26</v>
      </c>
      <c r="M298" s="329">
        <v>274836.21000000002</v>
      </c>
      <c r="N298" s="329">
        <v>187543.33</v>
      </c>
      <c r="O298" s="329">
        <v>328200.83</v>
      </c>
      <c r="P298" s="329">
        <v>220667.66</v>
      </c>
      <c r="Q298" s="329">
        <v>386168.41</v>
      </c>
      <c r="R298" s="329">
        <v>241855.68</v>
      </c>
      <c r="S298" s="329">
        <v>423247.43</v>
      </c>
      <c r="T298" s="329">
        <v>261987.61</v>
      </c>
      <c r="U298" s="329">
        <v>458478.31</v>
      </c>
    </row>
    <row r="299" spans="1:21" ht="14.4" x14ac:dyDescent="0.3">
      <c r="A299" s="328">
        <v>2</v>
      </c>
      <c r="B299" s="328" t="s">
        <v>64</v>
      </c>
      <c r="C299" s="328" t="s">
        <v>67</v>
      </c>
      <c r="D299" s="328" t="s">
        <v>68</v>
      </c>
      <c r="E299" s="328" t="s">
        <v>614</v>
      </c>
      <c r="F299" s="328">
        <v>2</v>
      </c>
      <c r="G299" s="328" t="s">
        <v>5</v>
      </c>
      <c r="H299" s="329">
        <v>87796.82</v>
      </c>
      <c r="I299" s="329">
        <v>153644.44</v>
      </c>
      <c r="J299" s="329">
        <v>115223.49</v>
      </c>
      <c r="K299" s="329">
        <v>201641.11</v>
      </c>
      <c r="L299" s="329">
        <v>140150.59</v>
      </c>
      <c r="M299" s="329">
        <v>245263.52</v>
      </c>
      <c r="N299" s="329">
        <v>172117.15</v>
      </c>
      <c r="O299" s="329">
        <v>301205.01</v>
      </c>
      <c r="P299" s="329">
        <v>204279.3</v>
      </c>
      <c r="Q299" s="329">
        <v>357488.77</v>
      </c>
      <c r="R299" s="329">
        <v>225155.88</v>
      </c>
      <c r="S299" s="329">
        <v>394022.78</v>
      </c>
      <c r="T299" s="329">
        <v>244532.03</v>
      </c>
      <c r="U299" s="329">
        <v>427931.05</v>
      </c>
    </row>
    <row r="300" spans="1:21" ht="14.4" x14ac:dyDescent="0.3">
      <c r="A300" s="328">
        <v>2</v>
      </c>
      <c r="B300" s="328" t="s">
        <v>64</v>
      </c>
      <c r="C300" s="328" t="s">
        <v>67</v>
      </c>
      <c r="D300" s="328" t="s">
        <v>68</v>
      </c>
      <c r="E300" s="328" t="s">
        <v>614</v>
      </c>
      <c r="F300" s="328">
        <v>3</v>
      </c>
      <c r="G300" s="328" t="s">
        <v>6</v>
      </c>
      <c r="H300" s="329">
        <v>75819.16</v>
      </c>
      <c r="I300" s="329">
        <v>132683.51999999999</v>
      </c>
      <c r="J300" s="329">
        <v>103049.84</v>
      </c>
      <c r="K300" s="329">
        <v>180337.23</v>
      </c>
      <c r="L300" s="329">
        <v>130094.59</v>
      </c>
      <c r="M300" s="329">
        <v>227665.53</v>
      </c>
      <c r="N300" s="329">
        <v>171090.99</v>
      </c>
      <c r="O300" s="329">
        <v>299409.21999999997</v>
      </c>
      <c r="P300" s="329">
        <v>211760.16</v>
      </c>
      <c r="Q300" s="329">
        <v>370580.28</v>
      </c>
      <c r="R300" s="329">
        <v>238405.49</v>
      </c>
      <c r="S300" s="329">
        <v>417209.59999999998</v>
      </c>
      <c r="T300" s="329">
        <v>264676.84000000003</v>
      </c>
      <c r="U300" s="329">
        <v>463184.47</v>
      </c>
    </row>
    <row r="301" spans="1:21" ht="14.4" x14ac:dyDescent="0.3">
      <c r="A301" s="328">
        <v>2</v>
      </c>
      <c r="B301" s="328" t="s">
        <v>64</v>
      </c>
      <c r="C301" s="328" t="s">
        <v>67</v>
      </c>
      <c r="D301" s="328" t="s">
        <v>68</v>
      </c>
      <c r="E301" s="328" t="s">
        <v>614</v>
      </c>
      <c r="F301" s="328">
        <v>4</v>
      </c>
      <c r="G301" s="328" t="s">
        <v>4</v>
      </c>
      <c r="H301" s="329">
        <v>85832.56</v>
      </c>
      <c r="I301" s="329">
        <v>137332.09</v>
      </c>
      <c r="J301" s="329">
        <v>120165.58</v>
      </c>
      <c r="K301" s="329">
        <v>192264.93</v>
      </c>
      <c r="L301" s="329">
        <v>154498.6</v>
      </c>
      <c r="M301" s="329">
        <v>247197.77</v>
      </c>
      <c r="N301" s="329">
        <v>205998.14</v>
      </c>
      <c r="O301" s="329">
        <v>329597.03000000003</v>
      </c>
      <c r="P301" s="329">
        <v>257497.67</v>
      </c>
      <c r="Q301" s="329">
        <v>411996.28</v>
      </c>
      <c r="R301" s="329">
        <v>291830.7</v>
      </c>
      <c r="S301" s="329">
        <v>466929.12</v>
      </c>
      <c r="T301" s="329">
        <v>326163.71999999997</v>
      </c>
      <c r="U301" s="329">
        <v>521861.96</v>
      </c>
    </row>
    <row r="302" spans="1:21" ht="14.4" x14ac:dyDescent="0.3">
      <c r="A302" s="328">
        <v>2</v>
      </c>
      <c r="B302" s="328" t="s">
        <v>64</v>
      </c>
      <c r="C302" s="328" t="s">
        <v>67</v>
      </c>
      <c r="D302" s="328" t="s">
        <v>68</v>
      </c>
      <c r="E302" s="328" t="s">
        <v>650</v>
      </c>
      <c r="F302" s="328">
        <v>1</v>
      </c>
      <c r="G302" s="328" t="s">
        <v>11</v>
      </c>
      <c r="H302" s="329">
        <v>118060.39</v>
      </c>
      <c r="I302" s="329">
        <v>206605.69</v>
      </c>
      <c r="J302" s="329">
        <v>152974.76999999999</v>
      </c>
      <c r="K302" s="329">
        <v>267705.84999999998</v>
      </c>
      <c r="L302" s="329">
        <v>183135.84</v>
      </c>
      <c r="M302" s="329">
        <v>320487.71999999997</v>
      </c>
      <c r="N302" s="329">
        <v>218579.43</v>
      </c>
      <c r="O302" s="329">
        <v>382514</v>
      </c>
      <c r="P302" s="329">
        <v>257100.91</v>
      </c>
      <c r="Q302" s="329">
        <v>449926.59</v>
      </c>
      <c r="R302" s="329">
        <v>281740.03000000003</v>
      </c>
      <c r="S302" s="329">
        <v>493045.05</v>
      </c>
      <c r="T302" s="329">
        <v>305101.11</v>
      </c>
      <c r="U302" s="329">
        <v>533926.93000000005</v>
      </c>
    </row>
    <row r="303" spans="1:21" ht="14.4" x14ac:dyDescent="0.3">
      <c r="A303" s="328">
        <v>2</v>
      </c>
      <c r="B303" s="328" t="s">
        <v>64</v>
      </c>
      <c r="C303" s="328" t="s">
        <v>67</v>
      </c>
      <c r="D303" s="328" t="s">
        <v>68</v>
      </c>
      <c r="E303" s="328" t="s">
        <v>650</v>
      </c>
      <c r="F303" s="328">
        <v>2</v>
      </c>
      <c r="G303" s="328" t="s">
        <v>5</v>
      </c>
      <c r="H303" s="329">
        <v>102964.81</v>
      </c>
      <c r="I303" s="329">
        <v>180188.42</v>
      </c>
      <c r="J303" s="329">
        <v>134967.26999999999</v>
      </c>
      <c r="K303" s="329">
        <v>236192.72</v>
      </c>
      <c r="L303" s="329">
        <v>164005.26</v>
      </c>
      <c r="M303" s="329">
        <v>287009.2</v>
      </c>
      <c r="N303" s="329">
        <v>201115.83</v>
      </c>
      <c r="O303" s="329">
        <v>351952.7</v>
      </c>
      <c r="P303" s="329">
        <v>238548.04</v>
      </c>
      <c r="Q303" s="329">
        <v>417459.07</v>
      </c>
      <c r="R303" s="329">
        <v>262834.59000000003</v>
      </c>
      <c r="S303" s="329">
        <v>459960.54</v>
      </c>
      <c r="T303" s="329">
        <v>285340.07</v>
      </c>
      <c r="U303" s="329">
        <v>499345.12</v>
      </c>
    </row>
    <row r="304" spans="1:21" ht="14.4" x14ac:dyDescent="0.3">
      <c r="A304" s="328">
        <v>2</v>
      </c>
      <c r="B304" s="328" t="s">
        <v>64</v>
      </c>
      <c r="C304" s="328" t="s">
        <v>67</v>
      </c>
      <c r="D304" s="328" t="s">
        <v>68</v>
      </c>
      <c r="E304" s="328" t="s">
        <v>650</v>
      </c>
      <c r="F304" s="328">
        <v>3</v>
      </c>
      <c r="G304" s="328" t="s">
        <v>6</v>
      </c>
      <c r="H304" s="329">
        <v>89280.56</v>
      </c>
      <c r="I304" s="329">
        <v>156240.99</v>
      </c>
      <c r="J304" s="329">
        <v>121486.78</v>
      </c>
      <c r="K304" s="329">
        <v>212601.86</v>
      </c>
      <c r="L304" s="329">
        <v>153482.49</v>
      </c>
      <c r="M304" s="329">
        <v>268594.36</v>
      </c>
      <c r="N304" s="329">
        <v>201962.04</v>
      </c>
      <c r="O304" s="329">
        <v>353433.57</v>
      </c>
      <c r="P304" s="329">
        <v>250071.15</v>
      </c>
      <c r="Q304" s="329">
        <v>437624.52</v>
      </c>
      <c r="R304" s="329">
        <v>281614.69</v>
      </c>
      <c r="S304" s="329">
        <v>492825.71</v>
      </c>
      <c r="T304" s="329">
        <v>312734.87</v>
      </c>
      <c r="U304" s="329">
        <v>547286.03</v>
      </c>
    </row>
    <row r="305" spans="1:21" ht="14.4" x14ac:dyDescent="0.3">
      <c r="A305" s="328">
        <v>2</v>
      </c>
      <c r="B305" s="328" t="s">
        <v>64</v>
      </c>
      <c r="C305" s="328" t="s">
        <v>67</v>
      </c>
      <c r="D305" s="328" t="s">
        <v>68</v>
      </c>
      <c r="E305" s="328" t="s">
        <v>650</v>
      </c>
      <c r="F305" s="328">
        <v>4</v>
      </c>
      <c r="G305" s="328" t="s">
        <v>4</v>
      </c>
      <c r="H305" s="329">
        <v>100134.01</v>
      </c>
      <c r="I305" s="329">
        <v>160214.41</v>
      </c>
      <c r="J305" s="329">
        <v>140187.60999999999</v>
      </c>
      <c r="K305" s="329">
        <v>224300.17</v>
      </c>
      <c r="L305" s="329">
        <v>180241.21</v>
      </c>
      <c r="M305" s="329">
        <v>288385.94</v>
      </c>
      <c r="N305" s="329">
        <v>240321.61</v>
      </c>
      <c r="O305" s="329">
        <v>384514.58</v>
      </c>
      <c r="P305" s="329">
        <v>300402.01</v>
      </c>
      <c r="Q305" s="329">
        <v>480643.23</v>
      </c>
      <c r="R305" s="329">
        <v>340455.62</v>
      </c>
      <c r="S305" s="329">
        <v>544729</v>
      </c>
      <c r="T305" s="329">
        <v>380509.22</v>
      </c>
      <c r="U305" s="329">
        <v>608814.76</v>
      </c>
    </row>
    <row r="306" spans="1:21" ht="14.4" x14ac:dyDescent="0.3">
      <c r="A306" s="328">
        <v>2</v>
      </c>
      <c r="B306" s="328" t="s">
        <v>64</v>
      </c>
      <c r="C306" s="328" t="s">
        <v>67</v>
      </c>
      <c r="D306" s="328" t="s">
        <v>68</v>
      </c>
      <c r="E306" s="328" t="s">
        <v>67</v>
      </c>
      <c r="F306" s="328">
        <v>1</v>
      </c>
      <c r="G306" s="328" t="s">
        <v>11</v>
      </c>
      <c r="H306" s="329">
        <v>143985.82</v>
      </c>
      <c r="I306" s="329">
        <v>251975.18</v>
      </c>
      <c r="J306" s="329">
        <v>186585.59</v>
      </c>
      <c r="K306" s="329">
        <v>326524.78000000003</v>
      </c>
      <c r="L306" s="329">
        <v>223386.65</v>
      </c>
      <c r="M306" s="329">
        <v>390926.64</v>
      </c>
      <c r="N306" s="329">
        <v>266640.33</v>
      </c>
      <c r="O306" s="329">
        <v>466620.58</v>
      </c>
      <c r="P306" s="329">
        <v>313646.52</v>
      </c>
      <c r="Q306" s="329">
        <v>548881.41</v>
      </c>
      <c r="R306" s="329">
        <v>343712.84</v>
      </c>
      <c r="S306" s="329">
        <v>601497.46</v>
      </c>
      <c r="T306" s="329">
        <v>372228.29</v>
      </c>
      <c r="U306" s="329">
        <v>651399.5</v>
      </c>
    </row>
    <row r="307" spans="1:21" ht="14.4" x14ac:dyDescent="0.3">
      <c r="A307" s="328">
        <v>2</v>
      </c>
      <c r="B307" s="328" t="s">
        <v>64</v>
      </c>
      <c r="C307" s="328" t="s">
        <v>67</v>
      </c>
      <c r="D307" s="328" t="s">
        <v>68</v>
      </c>
      <c r="E307" s="328" t="s">
        <v>67</v>
      </c>
      <c r="F307" s="328">
        <v>2</v>
      </c>
      <c r="G307" s="328" t="s">
        <v>5</v>
      </c>
      <c r="H307" s="329">
        <v>125493.71</v>
      </c>
      <c r="I307" s="329">
        <v>219614</v>
      </c>
      <c r="J307" s="329">
        <v>164526.39999999999</v>
      </c>
      <c r="K307" s="329">
        <v>287921.2</v>
      </c>
      <c r="L307" s="329">
        <v>199951.69</v>
      </c>
      <c r="M307" s="329">
        <v>349915.45</v>
      </c>
      <c r="N307" s="329">
        <v>245247.42</v>
      </c>
      <c r="O307" s="329">
        <v>429182.98</v>
      </c>
      <c r="P307" s="329">
        <v>290919.25</v>
      </c>
      <c r="Q307" s="329">
        <v>509108.69</v>
      </c>
      <c r="R307" s="329">
        <v>320553.68</v>
      </c>
      <c r="S307" s="329">
        <v>560968.93999999994</v>
      </c>
      <c r="T307" s="329">
        <v>348021.02</v>
      </c>
      <c r="U307" s="329">
        <v>609036.78</v>
      </c>
    </row>
    <row r="308" spans="1:21" ht="14.4" x14ac:dyDescent="0.3">
      <c r="A308" s="328">
        <v>2</v>
      </c>
      <c r="B308" s="328" t="s">
        <v>64</v>
      </c>
      <c r="C308" s="328" t="s">
        <v>67</v>
      </c>
      <c r="D308" s="328" t="s">
        <v>68</v>
      </c>
      <c r="E308" s="328" t="s">
        <v>67</v>
      </c>
      <c r="F308" s="328">
        <v>3</v>
      </c>
      <c r="G308" s="328" t="s">
        <v>6</v>
      </c>
      <c r="H308" s="329">
        <v>108752.78</v>
      </c>
      <c r="I308" s="329">
        <v>190317.36</v>
      </c>
      <c r="J308" s="329">
        <v>147959.03</v>
      </c>
      <c r="K308" s="329">
        <v>258928.3</v>
      </c>
      <c r="L308" s="329">
        <v>186907.41</v>
      </c>
      <c r="M308" s="329">
        <v>327087.96999999997</v>
      </c>
      <c r="N308" s="329">
        <v>245925.31</v>
      </c>
      <c r="O308" s="329">
        <v>430369.3</v>
      </c>
      <c r="P308" s="329">
        <v>304489.43</v>
      </c>
      <c r="Q308" s="329">
        <v>532856.5</v>
      </c>
      <c r="R308" s="329">
        <v>342883.9</v>
      </c>
      <c r="S308" s="329">
        <v>600046.81999999995</v>
      </c>
      <c r="T308" s="329">
        <v>380759.76</v>
      </c>
      <c r="U308" s="329">
        <v>666329.56999999995</v>
      </c>
    </row>
    <row r="309" spans="1:21" ht="14.4" x14ac:dyDescent="0.3">
      <c r="A309" s="328">
        <v>2</v>
      </c>
      <c r="B309" s="328" t="s">
        <v>64</v>
      </c>
      <c r="C309" s="328" t="s">
        <v>67</v>
      </c>
      <c r="D309" s="328" t="s">
        <v>68</v>
      </c>
      <c r="E309" s="328" t="s">
        <v>67</v>
      </c>
      <c r="F309" s="328">
        <v>4</v>
      </c>
      <c r="G309" s="328" t="s">
        <v>4</v>
      </c>
      <c r="H309" s="329">
        <v>122134.44</v>
      </c>
      <c r="I309" s="329">
        <v>195415.11</v>
      </c>
      <c r="J309" s="329">
        <v>170988.22</v>
      </c>
      <c r="K309" s="329">
        <v>273581.15000000002</v>
      </c>
      <c r="L309" s="329">
        <v>219841.99</v>
      </c>
      <c r="M309" s="329">
        <v>351747.2</v>
      </c>
      <c r="N309" s="329">
        <v>293122.65999999997</v>
      </c>
      <c r="O309" s="329">
        <v>468996.26</v>
      </c>
      <c r="P309" s="329">
        <v>366403.32</v>
      </c>
      <c r="Q309" s="329">
        <v>586245.32999999996</v>
      </c>
      <c r="R309" s="329">
        <v>415257.1</v>
      </c>
      <c r="S309" s="329">
        <v>664411.37</v>
      </c>
      <c r="T309" s="329">
        <v>464110.88</v>
      </c>
      <c r="U309" s="329">
        <v>742577.41</v>
      </c>
    </row>
    <row r="310" spans="1:21" ht="14.4" x14ac:dyDescent="0.3">
      <c r="A310" s="328">
        <v>2</v>
      </c>
      <c r="B310" s="328" t="s">
        <v>64</v>
      </c>
      <c r="C310" s="328" t="s">
        <v>67</v>
      </c>
      <c r="D310" s="328" t="s">
        <v>68</v>
      </c>
      <c r="E310" s="328" t="s">
        <v>651</v>
      </c>
      <c r="F310" s="328">
        <v>1</v>
      </c>
      <c r="G310" s="328" t="s">
        <v>11</v>
      </c>
      <c r="H310" s="329">
        <v>109285.64</v>
      </c>
      <c r="I310" s="329">
        <v>191249.88</v>
      </c>
      <c r="J310" s="329">
        <v>141687.76999999999</v>
      </c>
      <c r="K310" s="329">
        <v>247953.59</v>
      </c>
      <c r="L310" s="329">
        <v>169682.66</v>
      </c>
      <c r="M310" s="329">
        <v>296944.65000000002</v>
      </c>
      <c r="N310" s="329">
        <v>202612.84</v>
      </c>
      <c r="O310" s="329">
        <v>354572.46</v>
      </c>
      <c r="P310" s="329">
        <v>238386.44</v>
      </c>
      <c r="Q310" s="329">
        <v>417176.26</v>
      </c>
      <c r="R310" s="329">
        <v>261268.88</v>
      </c>
      <c r="S310" s="329">
        <v>457220.54</v>
      </c>
      <c r="T310" s="329">
        <v>283003.49</v>
      </c>
      <c r="U310" s="329">
        <v>495256.11</v>
      </c>
    </row>
    <row r="311" spans="1:21" ht="14.4" x14ac:dyDescent="0.3">
      <c r="A311" s="328">
        <v>2</v>
      </c>
      <c r="B311" s="328" t="s">
        <v>64</v>
      </c>
      <c r="C311" s="328" t="s">
        <v>67</v>
      </c>
      <c r="D311" s="328" t="s">
        <v>68</v>
      </c>
      <c r="E311" s="328" t="s">
        <v>651</v>
      </c>
      <c r="F311" s="328">
        <v>2</v>
      </c>
      <c r="G311" s="328" t="s">
        <v>5</v>
      </c>
      <c r="H311" s="329">
        <v>94944.78</v>
      </c>
      <c r="I311" s="329">
        <v>166153.35999999999</v>
      </c>
      <c r="J311" s="329">
        <v>124580.64</v>
      </c>
      <c r="K311" s="329">
        <v>218016.13</v>
      </c>
      <c r="L311" s="329">
        <v>151508.60999999999</v>
      </c>
      <c r="M311" s="329">
        <v>265140.06</v>
      </c>
      <c r="N311" s="329">
        <v>186022.42</v>
      </c>
      <c r="O311" s="329">
        <v>325539.23</v>
      </c>
      <c r="P311" s="329">
        <v>220761.21</v>
      </c>
      <c r="Q311" s="329">
        <v>386332.12</v>
      </c>
      <c r="R311" s="329">
        <v>243308.72</v>
      </c>
      <c r="S311" s="329">
        <v>425790.25</v>
      </c>
      <c r="T311" s="329">
        <v>264230.51</v>
      </c>
      <c r="U311" s="329">
        <v>462403.39</v>
      </c>
    </row>
    <row r="312" spans="1:21" ht="14.4" x14ac:dyDescent="0.3">
      <c r="A312" s="328">
        <v>2</v>
      </c>
      <c r="B312" s="328" t="s">
        <v>64</v>
      </c>
      <c r="C312" s="328" t="s">
        <v>67</v>
      </c>
      <c r="D312" s="328" t="s">
        <v>68</v>
      </c>
      <c r="E312" s="328" t="s">
        <v>651</v>
      </c>
      <c r="F312" s="328">
        <v>3</v>
      </c>
      <c r="G312" s="328" t="s">
        <v>6</v>
      </c>
      <c r="H312" s="329">
        <v>82044.929999999993</v>
      </c>
      <c r="I312" s="329">
        <v>143578.63</v>
      </c>
      <c r="J312" s="329">
        <v>111532.2</v>
      </c>
      <c r="K312" s="329">
        <v>195181.34</v>
      </c>
      <c r="L312" s="329">
        <v>140819.48000000001</v>
      </c>
      <c r="M312" s="329">
        <v>246434.09</v>
      </c>
      <c r="N312" s="329">
        <v>185212.09</v>
      </c>
      <c r="O312" s="329">
        <v>324121.15999999997</v>
      </c>
      <c r="P312" s="329">
        <v>229252.79</v>
      </c>
      <c r="Q312" s="329">
        <v>401192.38</v>
      </c>
      <c r="R312" s="329">
        <v>258110.51</v>
      </c>
      <c r="S312" s="329">
        <v>451693.39</v>
      </c>
      <c r="T312" s="329">
        <v>286566.03999999998</v>
      </c>
      <c r="U312" s="329">
        <v>501490.57</v>
      </c>
    </row>
    <row r="313" spans="1:21" ht="14.4" x14ac:dyDescent="0.3">
      <c r="A313" s="328">
        <v>2</v>
      </c>
      <c r="B313" s="328" t="s">
        <v>64</v>
      </c>
      <c r="C313" s="328" t="s">
        <v>67</v>
      </c>
      <c r="D313" s="328" t="s">
        <v>68</v>
      </c>
      <c r="E313" s="328" t="s">
        <v>651</v>
      </c>
      <c r="F313" s="328">
        <v>4</v>
      </c>
      <c r="G313" s="328" t="s">
        <v>4</v>
      </c>
      <c r="H313" s="329">
        <v>92743.59</v>
      </c>
      <c r="I313" s="329">
        <v>148389.74</v>
      </c>
      <c r="J313" s="329">
        <v>129841.02</v>
      </c>
      <c r="K313" s="329">
        <v>207745.64</v>
      </c>
      <c r="L313" s="329">
        <v>166938.46</v>
      </c>
      <c r="M313" s="329">
        <v>267101.53999999998</v>
      </c>
      <c r="N313" s="329">
        <v>222584.61</v>
      </c>
      <c r="O313" s="329">
        <v>356135.38</v>
      </c>
      <c r="P313" s="329">
        <v>278230.76</v>
      </c>
      <c r="Q313" s="329">
        <v>445169.23</v>
      </c>
      <c r="R313" s="329">
        <v>315328.2</v>
      </c>
      <c r="S313" s="329">
        <v>504525.12</v>
      </c>
      <c r="T313" s="329">
        <v>352425.63</v>
      </c>
      <c r="U313" s="329">
        <v>563881.02</v>
      </c>
    </row>
    <row r="314" spans="1:21" ht="14.4" x14ac:dyDescent="0.3">
      <c r="A314" s="328">
        <v>2</v>
      </c>
      <c r="B314" s="328" t="s">
        <v>64</v>
      </c>
      <c r="C314" s="328" t="s">
        <v>67</v>
      </c>
      <c r="D314" s="328" t="s">
        <v>68</v>
      </c>
      <c r="E314" s="328" t="s">
        <v>615</v>
      </c>
      <c r="F314" s="328">
        <v>1</v>
      </c>
      <c r="G314" s="328" t="s">
        <v>11</v>
      </c>
      <c r="H314" s="329">
        <v>102771.04</v>
      </c>
      <c r="I314" s="329">
        <v>179849.32</v>
      </c>
      <c r="J314" s="329">
        <v>133179.17000000001</v>
      </c>
      <c r="K314" s="329">
        <v>233063.55</v>
      </c>
      <c r="L314" s="329">
        <v>159448.23000000001</v>
      </c>
      <c r="M314" s="329">
        <v>279034.40000000002</v>
      </c>
      <c r="N314" s="329">
        <v>190324.1</v>
      </c>
      <c r="O314" s="329">
        <v>333067.18</v>
      </c>
      <c r="P314" s="329">
        <v>223878.21</v>
      </c>
      <c r="Q314" s="329">
        <v>391786.87</v>
      </c>
      <c r="R314" s="329">
        <v>245340.27</v>
      </c>
      <c r="S314" s="329">
        <v>429345.47</v>
      </c>
      <c r="T314" s="329">
        <v>265696.32</v>
      </c>
      <c r="U314" s="329">
        <v>464968.56</v>
      </c>
    </row>
    <row r="315" spans="1:21" ht="14.4" x14ac:dyDescent="0.3">
      <c r="A315" s="328">
        <v>2</v>
      </c>
      <c r="B315" s="328" t="s">
        <v>64</v>
      </c>
      <c r="C315" s="328" t="s">
        <v>67</v>
      </c>
      <c r="D315" s="328" t="s">
        <v>68</v>
      </c>
      <c r="E315" s="328" t="s">
        <v>615</v>
      </c>
      <c r="F315" s="328">
        <v>2</v>
      </c>
      <c r="G315" s="328" t="s">
        <v>5</v>
      </c>
      <c r="H315" s="329">
        <v>89562.39</v>
      </c>
      <c r="I315" s="329">
        <v>156734.19</v>
      </c>
      <c r="J315" s="329">
        <v>117422.61</v>
      </c>
      <c r="K315" s="329">
        <v>205489.56</v>
      </c>
      <c r="L315" s="329">
        <v>142708.97</v>
      </c>
      <c r="M315" s="329">
        <v>249740.7</v>
      </c>
      <c r="N315" s="329">
        <v>175043.45</v>
      </c>
      <c r="O315" s="329">
        <v>306326.05</v>
      </c>
      <c r="P315" s="329">
        <v>207644.45</v>
      </c>
      <c r="Q315" s="329">
        <v>363377.79</v>
      </c>
      <c r="R315" s="329">
        <v>228798.01</v>
      </c>
      <c r="S315" s="329">
        <v>400396.53</v>
      </c>
      <c r="T315" s="329">
        <v>248405.42</v>
      </c>
      <c r="U315" s="329">
        <v>434709.48</v>
      </c>
    </row>
    <row r="316" spans="1:21" ht="14.4" x14ac:dyDescent="0.3">
      <c r="A316" s="328">
        <v>2</v>
      </c>
      <c r="B316" s="328" t="s">
        <v>64</v>
      </c>
      <c r="C316" s="328" t="s">
        <v>67</v>
      </c>
      <c r="D316" s="328" t="s">
        <v>68</v>
      </c>
      <c r="E316" s="328" t="s">
        <v>615</v>
      </c>
      <c r="F316" s="328">
        <v>3</v>
      </c>
      <c r="G316" s="328" t="s">
        <v>6</v>
      </c>
      <c r="H316" s="329">
        <v>77607.23</v>
      </c>
      <c r="I316" s="329">
        <v>135812.66</v>
      </c>
      <c r="J316" s="329">
        <v>105582.37</v>
      </c>
      <c r="K316" s="329">
        <v>184769.14</v>
      </c>
      <c r="L316" s="329">
        <v>133373.31</v>
      </c>
      <c r="M316" s="329">
        <v>233403.3</v>
      </c>
      <c r="N316" s="329">
        <v>175484.96</v>
      </c>
      <c r="O316" s="329">
        <v>307098.68</v>
      </c>
      <c r="P316" s="329">
        <v>217272.48</v>
      </c>
      <c r="Q316" s="329">
        <v>380226.84</v>
      </c>
      <c r="R316" s="329">
        <v>244667.77</v>
      </c>
      <c r="S316" s="329">
        <v>428168.6</v>
      </c>
      <c r="T316" s="329">
        <v>271692.63</v>
      </c>
      <c r="U316" s="329">
        <v>475462.09</v>
      </c>
    </row>
    <row r="317" spans="1:21" ht="14.4" x14ac:dyDescent="0.3">
      <c r="A317" s="328">
        <v>2</v>
      </c>
      <c r="B317" s="328" t="s">
        <v>64</v>
      </c>
      <c r="C317" s="328" t="s">
        <v>67</v>
      </c>
      <c r="D317" s="328" t="s">
        <v>68</v>
      </c>
      <c r="E317" s="328" t="s">
        <v>615</v>
      </c>
      <c r="F317" s="328">
        <v>4</v>
      </c>
      <c r="G317" s="328" t="s">
        <v>4</v>
      </c>
      <c r="H317" s="329">
        <v>87175.82</v>
      </c>
      <c r="I317" s="329">
        <v>139481.32</v>
      </c>
      <c r="J317" s="329">
        <v>122046.15</v>
      </c>
      <c r="K317" s="329">
        <v>195273.85</v>
      </c>
      <c r="L317" s="329">
        <v>156916.48000000001</v>
      </c>
      <c r="M317" s="329">
        <v>251066.37</v>
      </c>
      <c r="N317" s="329">
        <v>209221.98</v>
      </c>
      <c r="O317" s="329">
        <v>334755.17</v>
      </c>
      <c r="P317" s="329">
        <v>261527.47</v>
      </c>
      <c r="Q317" s="329">
        <v>418443.96</v>
      </c>
      <c r="R317" s="329">
        <v>296397.8</v>
      </c>
      <c r="S317" s="329">
        <v>474236.48</v>
      </c>
      <c r="T317" s="329">
        <v>331268.13</v>
      </c>
      <c r="U317" s="329">
        <v>530029.01</v>
      </c>
    </row>
    <row r="318" spans="1:21" ht="14.4" x14ac:dyDescent="0.3">
      <c r="A318" s="328">
        <v>2</v>
      </c>
      <c r="B318" s="328" t="s">
        <v>64</v>
      </c>
      <c r="C318" s="328" t="s">
        <v>67</v>
      </c>
      <c r="D318" s="328" t="s">
        <v>68</v>
      </c>
      <c r="E318" s="328" t="s">
        <v>616</v>
      </c>
      <c r="F318" s="328">
        <v>1</v>
      </c>
      <c r="G318" s="328" t="s">
        <v>11</v>
      </c>
      <c r="H318" s="329">
        <v>122270.49</v>
      </c>
      <c r="I318" s="329">
        <v>213973.36</v>
      </c>
      <c r="J318" s="329">
        <v>158336.99</v>
      </c>
      <c r="K318" s="329">
        <v>277089.73</v>
      </c>
      <c r="L318" s="329">
        <v>189488.78</v>
      </c>
      <c r="M318" s="329">
        <v>331605.36</v>
      </c>
      <c r="N318" s="329">
        <v>226060.48</v>
      </c>
      <c r="O318" s="329">
        <v>395605.83</v>
      </c>
      <c r="P318" s="329">
        <v>265826.21999999997</v>
      </c>
      <c r="Q318" s="329">
        <v>465195.89</v>
      </c>
      <c r="R318" s="329">
        <v>291260.17</v>
      </c>
      <c r="S318" s="329">
        <v>509705.3</v>
      </c>
      <c r="T318" s="329">
        <v>315330.93</v>
      </c>
      <c r="U318" s="329">
        <v>551829.12</v>
      </c>
    </row>
    <row r="319" spans="1:21" ht="14.4" x14ac:dyDescent="0.3">
      <c r="A319" s="328">
        <v>2</v>
      </c>
      <c r="B319" s="328" t="s">
        <v>64</v>
      </c>
      <c r="C319" s="328" t="s">
        <v>67</v>
      </c>
      <c r="D319" s="328" t="s">
        <v>68</v>
      </c>
      <c r="E319" s="328" t="s">
        <v>616</v>
      </c>
      <c r="F319" s="328">
        <v>2</v>
      </c>
      <c r="G319" s="328" t="s">
        <v>5</v>
      </c>
      <c r="H319" s="329">
        <v>107049.18</v>
      </c>
      <c r="I319" s="329">
        <v>187336.07</v>
      </c>
      <c r="J319" s="329">
        <v>140179.43</v>
      </c>
      <c r="K319" s="329">
        <v>245314</v>
      </c>
      <c r="L319" s="329">
        <v>170198.78</v>
      </c>
      <c r="M319" s="329">
        <v>297847.86</v>
      </c>
      <c r="N319" s="329">
        <v>208451.34</v>
      </c>
      <c r="O319" s="329">
        <v>364789.85</v>
      </c>
      <c r="P319" s="329">
        <v>247118.75</v>
      </c>
      <c r="Q319" s="329">
        <v>432457.8</v>
      </c>
      <c r="R319" s="329">
        <v>272197.19</v>
      </c>
      <c r="S319" s="329">
        <v>476345.09</v>
      </c>
      <c r="T319" s="329">
        <v>295405.21999999997</v>
      </c>
      <c r="U319" s="329">
        <v>516959.13</v>
      </c>
    </row>
    <row r="320" spans="1:21" ht="14.4" x14ac:dyDescent="0.3">
      <c r="A320" s="328">
        <v>2</v>
      </c>
      <c r="B320" s="328" t="s">
        <v>64</v>
      </c>
      <c r="C320" s="328" t="s">
        <v>67</v>
      </c>
      <c r="D320" s="328" t="s">
        <v>68</v>
      </c>
      <c r="E320" s="328" t="s">
        <v>616</v>
      </c>
      <c r="F320" s="328">
        <v>3</v>
      </c>
      <c r="G320" s="328" t="s">
        <v>6</v>
      </c>
      <c r="H320" s="329">
        <v>93138.34</v>
      </c>
      <c r="I320" s="329">
        <v>162992.1</v>
      </c>
      <c r="J320" s="329">
        <v>126858.46</v>
      </c>
      <c r="K320" s="329">
        <v>222002.3</v>
      </c>
      <c r="L320" s="329">
        <v>160366.31</v>
      </c>
      <c r="M320" s="329">
        <v>280641.03999999998</v>
      </c>
      <c r="N320" s="329">
        <v>211118.12</v>
      </c>
      <c r="O320" s="329">
        <v>369456.71</v>
      </c>
      <c r="P320" s="329">
        <v>261496.41</v>
      </c>
      <c r="Q320" s="329">
        <v>457618.71</v>
      </c>
      <c r="R320" s="329">
        <v>294548.32</v>
      </c>
      <c r="S320" s="329">
        <v>515459.56</v>
      </c>
      <c r="T320" s="329">
        <v>327173.34000000003</v>
      </c>
      <c r="U320" s="329">
        <v>572553.35</v>
      </c>
    </row>
    <row r="321" spans="1:21" ht="14.4" x14ac:dyDescent="0.3">
      <c r="A321" s="328">
        <v>2</v>
      </c>
      <c r="B321" s="328" t="s">
        <v>64</v>
      </c>
      <c r="C321" s="328" t="s">
        <v>67</v>
      </c>
      <c r="D321" s="328" t="s">
        <v>68</v>
      </c>
      <c r="E321" s="328" t="s">
        <v>616</v>
      </c>
      <c r="F321" s="328">
        <v>4</v>
      </c>
      <c r="G321" s="328" t="s">
        <v>4</v>
      </c>
      <c r="H321" s="329">
        <v>103646.46</v>
      </c>
      <c r="I321" s="329">
        <v>165834.32999999999</v>
      </c>
      <c r="J321" s="329">
        <v>145105.04</v>
      </c>
      <c r="K321" s="329">
        <v>232168.07</v>
      </c>
      <c r="L321" s="329">
        <v>186563.62</v>
      </c>
      <c r="M321" s="329">
        <v>298501.8</v>
      </c>
      <c r="N321" s="329">
        <v>248751.5</v>
      </c>
      <c r="O321" s="329">
        <v>398002.4</v>
      </c>
      <c r="P321" s="329">
        <v>310939.37</v>
      </c>
      <c r="Q321" s="329">
        <v>497503</v>
      </c>
      <c r="R321" s="329">
        <v>352397.95</v>
      </c>
      <c r="S321" s="329">
        <v>563836.73</v>
      </c>
      <c r="T321" s="329">
        <v>393856.53</v>
      </c>
      <c r="U321" s="329">
        <v>630170.47</v>
      </c>
    </row>
    <row r="322" spans="1:21" ht="14.4" x14ac:dyDescent="0.3">
      <c r="A322" s="328">
        <v>2</v>
      </c>
      <c r="B322" s="328" t="s">
        <v>64</v>
      </c>
      <c r="C322" s="328" t="s">
        <v>67</v>
      </c>
      <c r="D322" s="328" t="s">
        <v>68</v>
      </c>
      <c r="E322" s="328" t="s">
        <v>652</v>
      </c>
      <c r="F322" s="328">
        <v>1</v>
      </c>
      <c r="G322" s="328" t="s">
        <v>11</v>
      </c>
      <c r="H322" s="329">
        <v>140883.64000000001</v>
      </c>
      <c r="I322" s="329">
        <v>246546.37</v>
      </c>
      <c r="J322" s="329">
        <v>182598.68</v>
      </c>
      <c r="K322" s="329">
        <v>319547.69</v>
      </c>
      <c r="L322" s="329">
        <v>218637.05</v>
      </c>
      <c r="M322" s="329">
        <v>382614.84</v>
      </c>
      <c r="N322" s="329">
        <v>261007.18</v>
      </c>
      <c r="O322" s="329">
        <v>456762.56</v>
      </c>
      <c r="P322" s="329">
        <v>307046.68</v>
      </c>
      <c r="Q322" s="329">
        <v>537331.68000000005</v>
      </c>
      <c r="R322" s="329">
        <v>336495.05</v>
      </c>
      <c r="S322" s="329">
        <v>588866.32999999996</v>
      </c>
      <c r="T322" s="329">
        <v>364440.05</v>
      </c>
      <c r="U322" s="329">
        <v>637770.07999999996</v>
      </c>
    </row>
    <row r="323" spans="1:21" ht="14.4" x14ac:dyDescent="0.3">
      <c r="A323" s="328">
        <v>2</v>
      </c>
      <c r="B323" s="328" t="s">
        <v>64</v>
      </c>
      <c r="C323" s="328" t="s">
        <v>67</v>
      </c>
      <c r="D323" s="328" t="s">
        <v>68</v>
      </c>
      <c r="E323" s="328" t="s">
        <v>652</v>
      </c>
      <c r="F323" s="328">
        <v>2</v>
      </c>
      <c r="G323" s="328" t="s">
        <v>5</v>
      </c>
      <c r="H323" s="329">
        <v>122643.1</v>
      </c>
      <c r="I323" s="329">
        <v>214625.43</v>
      </c>
      <c r="J323" s="329">
        <v>160839.60999999999</v>
      </c>
      <c r="K323" s="329">
        <v>281469.33</v>
      </c>
      <c r="L323" s="329">
        <v>195520.93</v>
      </c>
      <c r="M323" s="329">
        <v>342161.63</v>
      </c>
      <c r="N323" s="329">
        <v>239905.32</v>
      </c>
      <c r="O323" s="329">
        <v>419834.32</v>
      </c>
      <c r="P323" s="329">
        <v>284628.62</v>
      </c>
      <c r="Q323" s="329">
        <v>498100.09</v>
      </c>
      <c r="R323" s="329">
        <v>313650.98</v>
      </c>
      <c r="S323" s="329">
        <v>548889.21</v>
      </c>
      <c r="T323" s="329">
        <v>340562.13</v>
      </c>
      <c r="U323" s="329">
        <v>595983.73</v>
      </c>
    </row>
    <row r="324" spans="1:21" ht="14.4" x14ac:dyDescent="0.3">
      <c r="A324" s="328">
        <v>2</v>
      </c>
      <c r="B324" s="328" t="s">
        <v>64</v>
      </c>
      <c r="C324" s="328" t="s">
        <v>67</v>
      </c>
      <c r="D324" s="328" t="s">
        <v>68</v>
      </c>
      <c r="E324" s="328" t="s">
        <v>652</v>
      </c>
      <c r="F324" s="328">
        <v>3</v>
      </c>
      <c r="G324" s="328" t="s">
        <v>6</v>
      </c>
      <c r="H324" s="329">
        <v>106169.82</v>
      </c>
      <c r="I324" s="329">
        <v>185797.18</v>
      </c>
      <c r="J324" s="329">
        <v>144401.32</v>
      </c>
      <c r="K324" s="329">
        <v>252702.31</v>
      </c>
      <c r="L324" s="329">
        <v>182378.46</v>
      </c>
      <c r="M324" s="329">
        <v>319162.3</v>
      </c>
      <c r="N324" s="329">
        <v>239931.4</v>
      </c>
      <c r="O324" s="329">
        <v>419879.95</v>
      </c>
      <c r="P324" s="329">
        <v>297036.71999999997</v>
      </c>
      <c r="Q324" s="329">
        <v>519814.26</v>
      </c>
      <c r="R324" s="329">
        <v>334467.49</v>
      </c>
      <c r="S324" s="329">
        <v>585318.1</v>
      </c>
      <c r="T324" s="329">
        <v>371386.69</v>
      </c>
      <c r="U324" s="329">
        <v>649926.71</v>
      </c>
    </row>
    <row r="325" spans="1:21" ht="14.4" x14ac:dyDescent="0.3">
      <c r="A325" s="328">
        <v>2</v>
      </c>
      <c r="B325" s="328" t="s">
        <v>64</v>
      </c>
      <c r="C325" s="328" t="s">
        <v>67</v>
      </c>
      <c r="D325" s="328" t="s">
        <v>68</v>
      </c>
      <c r="E325" s="328" t="s">
        <v>652</v>
      </c>
      <c r="F325" s="328">
        <v>4</v>
      </c>
      <c r="G325" s="328" t="s">
        <v>4</v>
      </c>
      <c r="H325" s="329">
        <v>119523.83</v>
      </c>
      <c r="I325" s="329">
        <v>191238.13</v>
      </c>
      <c r="J325" s="329">
        <v>167333.35999999999</v>
      </c>
      <c r="K325" s="329">
        <v>267733.38</v>
      </c>
      <c r="L325" s="329">
        <v>215142.89</v>
      </c>
      <c r="M325" s="329">
        <v>344228.63</v>
      </c>
      <c r="N325" s="329">
        <v>286857.19</v>
      </c>
      <c r="O325" s="329">
        <v>458971.51</v>
      </c>
      <c r="P325" s="329">
        <v>358571.49</v>
      </c>
      <c r="Q325" s="329">
        <v>573714.39</v>
      </c>
      <c r="R325" s="329">
        <v>406381.02</v>
      </c>
      <c r="S325" s="329">
        <v>650209.64</v>
      </c>
      <c r="T325" s="329">
        <v>454190.55</v>
      </c>
      <c r="U325" s="329">
        <v>726704.89</v>
      </c>
    </row>
    <row r="326" spans="1:21" ht="14.4" x14ac:dyDescent="0.3">
      <c r="A326" s="328">
        <v>2</v>
      </c>
      <c r="B326" s="328" t="s">
        <v>64</v>
      </c>
      <c r="C326" s="328" t="s">
        <v>67</v>
      </c>
      <c r="D326" s="328" t="s">
        <v>68</v>
      </c>
      <c r="E326" s="328" t="s">
        <v>197</v>
      </c>
      <c r="F326" s="328">
        <v>1</v>
      </c>
      <c r="G326" s="328" t="s">
        <v>11</v>
      </c>
      <c r="H326" s="329">
        <v>110260.62</v>
      </c>
      <c r="I326" s="329">
        <v>192956.09</v>
      </c>
      <c r="J326" s="329">
        <v>142979.68</v>
      </c>
      <c r="K326" s="329">
        <v>250214.43</v>
      </c>
      <c r="L326" s="329">
        <v>171249.75</v>
      </c>
      <c r="M326" s="329">
        <v>299687.06</v>
      </c>
      <c r="N326" s="329">
        <v>204514.43</v>
      </c>
      <c r="O326" s="329">
        <v>357900.25</v>
      </c>
      <c r="P326" s="329">
        <v>240645.97</v>
      </c>
      <c r="Q326" s="329">
        <v>421130.45</v>
      </c>
      <c r="R326" s="329">
        <v>263757.68</v>
      </c>
      <c r="S326" s="329">
        <v>461575.94</v>
      </c>
      <c r="T326" s="329">
        <v>285723.18</v>
      </c>
      <c r="U326" s="329">
        <v>500015.57</v>
      </c>
    </row>
    <row r="327" spans="1:21" ht="14.4" x14ac:dyDescent="0.3">
      <c r="A327" s="328">
        <v>2</v>
      </c>
      <c r="B327" s="328" t="s">
        <v>64</v>
      </c>
      <c r="C327" s="328" t="s">
        <v>67</v>
      </c>
      <c r="D327" s="328" t="s">
        <v>68</v>
      </c>
      <c r="E327" s="328" t="s">
        <v>197</v>
      </c>
      <c r="F327" s="328">
        <v>2</v>
      </c>
      <c r="G327" s="328" t="s">
        <v>5</v>
      </c>
      <c r="H327" s="329">
        <v>95668.14</v>
      </c>
      <c r="I327" s="329">
        <v>167419.24</v>
      </c>
      <c r="J327" s="329">
        <v>125572.43</v>
      </c>
      <c r="K327" s="329">
        <v>219751.75</v>
      </c>
      <c r="L327" s="329">
        <v>152756.85</v>
      </c>
      <c r="M327" s="329">
        <v>267324.5</v>
      </c>
      <c r="N327" s="329">
        <v>187632.95</v>
      </c>
      <c r="O327" s="329">
        <v>328357.65999999997</v>
      </c>
      <c r="P327" s="329">
        <v>222711.53</v>
      </c>
      <c r="Q327" s="329">
        <v>389745.18</v>
      </c>
      <c r="R327" s="329">
        <v>245482.43</v>
      </c>
      <c r="S327" s="329">
        <v>429594.25</v>
      </c>
      <c r="T327" s="329">
        <v>266620.84999999998</v>
      </c>
      <c r="U327" s="329">
        <v>466586.49</v>
      </c>
    </row>
    <row r="328" spans="1:21" ht="14.4" x14ac:dyDescent="0.3">
      <c r="A328" s="328">
        <v>2</v>
      </c>
      <c r="B328" s="328" t="s">
        <v>64</v>
      </c>
      <c r="C328" s="328" t="s">
        <v>67</v>
      </c>
      <c r="D328" s="328" t="s">
        <v>68</v>
      </c>
      <c r="E328" s="328" t="s">
        <v>197</v>
      </c>
      <c r="F328" s="328">
        <v>3</v>
      </c>
      <c r="G328" s="328" t="s">
        <v>6</v>
      </c>
      <c r="H328" s="329">
        <v>82574.86</v>
      </c>
      <c r="I328" s="329">
        <v>144506</v>
      </c>
      <c r="J328" s="329">
        <v>112215.66</v>
      </c>
      <c r="K328" s="329">
        <v>196377.4</v>
      </c>
      <c r="L328" s="329">
        <v>141652.97</v>
      </c>
      <c r="M328" s="329">
        <v>247892.7</v>
      </c>
      <c r="N328" s="329">
        <v>186278.72</v>
      </c>
      <c r="O328" s="329">
        <v>325987.77</v>
      </c>
      <c r="P328" s="329">
        <v>230546.39</v>
      </c>
      <c r="Q328" s="329">
        <v>403456.17</v>
      </c>
      <c r="R328" s="329">
        <v>259546.6</v>
      </c>
      <c r="S328" s="329">
        <v>454206.55</v>
      </c>
      <c r="T328" s="329">
        <v>288137.57</v>
      </c>
      <c r="U328" s="329">
        <v>504240.74</v>
      </c>
    </row>
    <row r="329" spans="1:21" ht="14.4" x14ac:dyDescent="0.3">
      <c r="A329" s="328">
        <v>2</v>
      </c>
      <c r="B329" s="328" t="s">
        <v>64</v>
      </c>
      <c r="C329" s="328" t="s">
        <v>67</v>
      </c>
      <c r="D329" s="328" t="s">
        <v>68</v>
      </c>
      <c r="E329" s="328" t="s">
        <v>197</v>
      </c>
      <c r="F329" s="328">
        <v>4</v>
      </c>
      <c r="G329" s="328" t="s">
        <v>4</v>
      </c>
      <c r="H329" s="329">
        <v>93588.49</v>
      </c>
      <c r="I329" s="329">
        <v>149741.57999999999</v>
      </c>
      <c r="J329" s="329">
        <v>131023.88</v>
      </c>
      <c r="K329" s="329">
        <v>209638.21</v>
      </c>
      <c r="L329" s="329">
        <v>168459.28</v>
      </c>
      <c r="M329" s="329">
        <v>269534.84999999998</v>
      </c>
      <c r="N329" s="329">
        <v>224612.37</v>
      </c>
      <c r="O329" s="329">
        <v>359379.8</v>
      </c>
      <c r="P329" s="329">
        <v>280765.46000000002</v>
      </c>
      <c r="Q329" s="329">
        <v>449224.74</v>
      </c>
      <c r="R329" s="329">
        <v>318200.86</v>
      </c>
      <c r="S329" s="329">
        <v>509121.38</v>
      </c>
      <c r="T329" s="329">
        <v>355636.25</v>
      </c>
      <c r="U329" s="329">
        <v>569018.01</v>
      </c>
    </row>
    <row r="330" spans="1:21" ht="14.4" x14ac:dyDescent="0.3">
      <c r="A330" s="328">
        <v>2</v>
      </c>
      <c r="B330" s="328" t="s">
        <v>64</v>
      </c>
      <c r="C330" s="328" t="s">
        <v>67</v>
      </c>
      <c r="D330" s="328" t="s">
        <v>68</v>
      </c>
      <c r="E330" s="328" t="s">
        <v>653</v>
      </c>
      <c r="F330" s="328">
        <v>1</v>
      </c>
      <c r="G330" s="328" t="s">
        <v>11</v>
      </c>
      <c r="H330" s="329">
        <v>109906.07</v>
      </c>
      <c r="I330" s="329">
        <v>192335.62</v>
      </c>
      <c r="J330" s="329">
        <v>142417.10999999999</v>
      </c>
      <c r="K330" s="329">
        <v>249229.95</v>
      </c>
      <c r="L330" s="329">
        <v>170502.44</v>
      </c>
      <c r="M330" s="329">
        <v>298379.27</v>
      </c>
      <c r="N330" s="329">
        <v>203509.92</v>
      </c>
      <c r="O330" s="329">
        <v>356142.36</v>
      </c>
      <c r="P330" s="329">
        <v>239382.13</v>
      </c>
      <c r="Q330" s="329">
        <v>418918.73</v>
      </c>
      <c r="R330" s="329">
        <v>262326.82</v>
      </c>
      <c r="S330" s="329">
        <v>459071.93</v>
      </c>
      <c r="T330" s="329">
        <v>284085.21000000002</v>
      </c>
      <c r="U330" s="329">
        <v>497149.12</v>
      </c>
    </row>
    <row r="331" spans="1:21" ht="14.4" x14ac:dyDescent="0.3">
      <c r="A331" s="328">
        <v>2</v>
      </c>
      <c r="B331" s="328" t="s">
        <v>64</v>
      </c>
      <c r="C331" s="328" t="s">
        <v>67</v>
      </c>
      <c r="D331" s="328" t="s">
        <v>68</v>
      </c>
      <c r="E331" s="328" t="s">
        <v>653</v>
      </c>
      <c r="F331" s="328">
        <v>2</v>
      </c>
      <c r="G331" s="328" t="s">
        <v>5</v>
      </c>
      <c r="H331" s="329">
        <v>95816.85</v>
      </c>
      <c r="I331" s="329">
        <v>167679.49</v>
      </c>
      <c r="J331" s="329">
        <v>125610.11</v>
      </c>
      <c r="K331" s="329">
        <v>219817.7</v>
      </c>
      <c r="L331" s="329">
        <v>152647.23000000001</v>
      </c>
      <c r="M331" s="329">
        <v>267132.65999999997</v>
      </c>
      <c r="N331" s="329">
        <v>187210.56</v>
      </c>
      <c r="O331" s="329">
        <v>327618.48</v>
      </c>
      <c r="P331" s="329">
        <v>222066.12</v>
      </c>
      <c r="Q331" s="329">
        <v>388615.71</v>
      </c>
      <c r="R331" s="329">
        <v>244681.75</v>
      </c>
      <c r="S331" s="329">
        <v>428193.06</v>
      </c>
      <c r="T331" s="329">
        <v>265641.58</v>
      </c>
      <c r="U331" s="329">
        <v>464872.77</v>
      </c>
    </row>
    <row r="332" spans="1:21" ht="14.4" x14ac:dyDescent="0.3">
      <c r="A332" s="328">
        <v>2</v>
      </c>
      <c r="B332" s="328" t="s">
        <v>64</v>
      </c>
      <c r="C332" s="328" t="s">
        <v>67</v>
      </c>
      <c r="D332" s="328" t="s">
        <v>68</v>
      </c>
      <c r="E332" s="328" t="s">
        <v>653</v>
      </c>
      <c r="F332" s="328">
        <v>3</v>
      </c>
      <c r="G332" s="328" t="s">
        <v>6</v>
      </c>
      <c r="H332" s="329">
        <v>83054.78</v>
      </c>
      <c r="I332" s="329">
        <v>145345.87</v>
      </c>
      <c r="J332" s="329">
        <v>113004.42</v>
      </c>
      <c r="K332" s="329">
        <v>197757.74</v>
      </c>
      <c r="L332" s="329">
        <v>142757.59</v>
      </c>
      <c r="M332" s="329">
        <v>249825.78</v>
      </c>
      <c r="N332" s="329">
        <v>187840.93</v>
      </c>
      <c r="O332" s="329">
        <v>328721.62</v>
      </c>
      <c r="P332" s="329">
        <v>232578.52</v>
      </c>
      <c r="Q332" s="329">
        <v>407012.41</v>
      </c>
      <c r="R332" s="329">
        <v>261909.66</v>
      </c>
      <c r="S332" s="329">
        <v>458341.9</v>
      </c>
      <c r="T332" s="329">
        <v>290845.65999999997</v>
      </c>
      <c r="U332" s="329">
        <v>508979.91</v>
      </c>
    </row>
    <row r="333" spans="1:21" ht="14.4" x14ac:dyDescent="0.3">
      <c r="A333" s="328">
        <v>2</v>
      </c>
      <c r="B333" s="328" t="s">
        <v>64</v>
      </c>
      <c r="C333" s="328" t="s">
        <v>67</v>
      </c>
      <c r="D333" s="328" t="s">
        <v>68</v>
      </c>
      <c r="E333" s="328" t="s">
        <v>653</v>
      </c>
      <c r="F333" s="328">
        <v>4</v>
      </c>
      <c r="G333" s="328" t="s">
        <v>4</v>
      </c>
      <c r="H333" s="329">
        <v>93222.97</v>
      </c>
      <c r="I333" s="329">
        <v>149156.76</v>
      </c>
      <c r="J333" s="329">
        <v>130512.16</v>
      </c>
      <c r="K333" s="329">
        <v>208819.46</v>
      </c>
      <c r="L333" s="329">
        <v>167801.35</v>
      </c>
      <c r="M333" s="329">
        <v>268482.15999999997</v>
      </c>
      <c r="N333" s="329">
        <v>223735.13</v>
      </c>
      <c r="O333" s="329">
        <v>357976.22</v>
      </c>
      <c r="P333" s="329">
        <v>279668.92</v>
      </c>
      <c r="Q333" s="329">
        <v>447470.27</v>
      </c>
      <c r="R333" s="329">
        <v>316958.11</v>
      </c>
      <c r="S333" s="329">
        <v>507132.98</v>
      </c>
      <c r="T333" s="329">
        <v>354247.3</v>
      </c>
      <c r="U333" s="329">
        <v>566795.68000000005</v>
      </c>
    </row>
    <row r="334" spans="1:21" ht="14.4" x14ac:dyDescent="0.3">
      <c r="A334" s="328">
        <v>2</v>
      </c>
      <c r="B334" s="328" t="s">
        <v>64</v>
      </c>
      <c r="C334" s="328" t="s">
        <v>67</v>
      </c>
      <c r="D334" s="328" t="s">
        <v>68</v>
      </c>
      <c r="E334" s="328" t="s">
        <v>654</v>
      </c>
      <c r="F334" s="328">
        <v>1</v>
      </c>
      <c r="G334" s="328" t="s">
        <v>11</v>
      </c>
      <c r="H334" s="329">
        <v>135432.63</v>
      </c>
      <c r="I334" s="329">
        <v>237007.11</v>
      </c>
      <c r="J334" s="329">
        <v>175437.57</v>
      </c>
      <c r="K334" s="329">
        <v>307015.75</v>
      </c>
      <c r="L334" s="329">
        <v>209993.87</v>
      </c>
      <c r="M334" s="329">
        <v>367489.27</v>
      </c>
      <c r="N334" s="329">
        <v>250584.22</v>
      </c>
      <c r="O334" s="329">
        <v>438522.38</v>
      </c>
      <c r="P334" s="329">
        <v>294708.59000000003</v>
      </c>
      <c r="Q334" s="329">
        <v>515740.03</v>
      </c>
      <c r="R334" s="329">
        <v>322930.92</v>
      </c>
      <c r="S334" s="329">
        <v>565129.1</v>
      </c>
      <c r="T334" s="329">
        <v>349667.13</v>
      </c>
      <c r="U334" s="329">
        <v>611917.48</v>
      </c>
    </row>
    <row r="335" spans="1:21" ht="14.4" x14ac:dyDescent="0.3">
      <c r="A335" s="328">
        <v>2</v>
      </c>
      <c r="B335" s="328" t="s">
        <v>64</v>
      </c>
      <c r="C335" s="328" t="s">
        <v>67</v>
      </c>
      <c r="D335" s="328" t="s">
        <v>68</v>
      </c>
      <c r="E335" s="328" t="s">
        <v>654</v>
      </c>
      <c r="F335" s="328">
        <v>2</v>
      </c>
      <c r="G335" s="328" t="s">
        <v>5</v>
      </c>
      <c r="H335" s="329">
        <v>118324.34</v>
      </c>
      <c r="I335" s="329">
        <v>207067.59</v>
      </c>
      <c r="J335" s="329">
        <v>155029.07</v>
      </c>
      <c r="K335" s="329">
        <v>271300.88</v>
      </c>
      <c r="L335" s="329">
        <v>188312.54</v>
      </c>
      <c r="M335" s="329">
        <v>329546.95</v>
      </c>
      <c r="N335" s="329">
        <v>230792.13</v>
      </c>
      <c r="O335" s="329">
        <v>403886.24</v>
      </c>
      <c r="P335" s="329">
        <v>273682</v>
      </c>
      <c r="Q335" s="329">
        <v>478943.51</v>
      </c>
      <c r="R335" s="329">
        <v>301504.76</v>
      </c>
      <c r="S335" s="329">
        <v>527633.31999999995</v>
      </c>
      <c r="T335" s="329">
        <v>327271.28999999998</v>
      </c>
      <c r="U335" s="329">
        <v>572724.76</v>
      </c>
    </row>
    <row r="336" spans="1:21" ht="14.4" x14ac:dyDescent="0.3">
      <c r="A336" s="328">
        <v>2</v>
      </c>
      <c r="B336" s="328" t="s">
        <v>64</v>
      </c>
      <c r="C336" s="328" t="s">
        <v>67</v>
      </c>
      <c r="D336" s="328" t="s">
        <v>68</v>
      </c>
      <c r="E336" s="328" t="s">
        <v>654</v>
      </c>
      <c r="F336" s="328">
        <v>3</v>
      </c>
      <c r="G336" s="328" t="s">
        <v>6</v>
      </c>
      <c r="H336" s="329">
        <v>102758.63</v>
      </c>
      <c r="I336" s="329">
        <v>179827.6</v>
      </c>
      <c r="J336" s="329">
        <v>139888.6</v>
      </c>
      <c r="K336" s="329">
        <v>244805.06</v>
      </c>
      <c r="L336" s="329">
        <v>176780.01</v>
      </c>
      <c r="M336" s="329">
        <v>309365.02</v>
      </c>
      <c r="N336" s="329">
        <v>232667.89</v>
      </c>
      <c r="O336" s="329">
        <v>407168.81</v>
      </c>
      <c r="P336" s="329">
        <v>288135.95</v>
      </c>
      <c r="Q336" s="329">
        <v>504237.91</v>
      </c>
      <c r="R336" s="329">
        <v>324514.89</v>
      </c>
      <c r="S336" s="329">
        <v>567901.06000000006</v>
      </c>
      <c r="T336" s="329">
        <v>360414.02</v>
      </c>
      <c r="U336" s="329">
        <v>630724.54</v>
      </c>
    </row>
    <row r="337" spans="1:21" ht="14.4" x14ac:dyDescent="0.3">
      <c r="A337" s="328">
        <v>2</v>
      </c>
      <c r="B337" s="328" t="s">
        <v>64</v>
      </c>
      <c r="C337" s="328" t="s">
        <v>67</v>
      </c>
      <c r="D337" s="328" t="s">
        <v>68</v>
      </c>
      <c r="E337" s="328" t="s">
        <v>654</v>
      </c>
      <c r="F337" s="328">
        <v>4</v>
      </c>
      <c r="G337" s="328" t="s">
        <v>4</v>
      </c>
      <c r="H337" s="329">
        <v>114838.92</v>
      </c>
      <c r="I337" s="329">
        <v>183742.27</v>
      </c>
      <c r="J337" s="329">
        <v>160774.48000000001</v>
      </c>
      <c r="K337" s="329">
        <v>257239.18</v>
      </c>
      <c r="L337" s="329">
        <v>206710.05</v>
      </c>
      <c r="M337" s="329">
        <v>330736.08</v>
      </c>
      <c r="N337" s="329">
        <v>275613.40000000002</v>
      </c>
      <c r="O337" s="329">
        <v>440981.44</v>
      </c>
      <c r="P337" s="329">
        <v>344516.75</v>
      </c>
      <c r="Q337" s="329">
        <v>551226.80000000005</v>
      </c>
      <c r="R337" s="329">
        <v>390452.31</v>
      </c>
      <c r="S337" s="329">
        <v>624723.71</v>
      </c>
      <c r="T337" s="329">
        <v>436387.88</v>
      </c>
      <c r="U337" s="329">
        <v>698220.62</v>
      </c>
    </row>
    <row r="338" spans="1:21" ht="14.4" x14ac:dyDescent="0.3">
      <c r="A338" s="328">
        <v>2</v>
      </c>
      <c r="B338" s="328" t="s">
        <v>64</v>
      </c>
      <c r="C338" s="328" t="s">
        <v>67</v>
      </c>
      <c r="D338" s="328" t="s">
        <v>68</v>
      </c>
      <c r="E338" s="328" t="s">
        <v>617</v>
      </c>
      <c r="F338" s="328">
        <v>1</v>
      </c>
      <c r="G338" s="328" t="s">
        <v>11</v>
      </c>
      <c r="H338" s="329">
        <v>107734.55</v>
      </c>
      <c r="I338" s="329">
        <v>188535.47</v>
      </c>
      <c r="J338" s="329">
        <v>139694.31</v>
      </c>
      <c r="K338" s="329">
        <v>244465.05</v>
      </c>
      <c r="L338" s="329">
        <v>167307.85999999999</v>
      </c>
      <c r="M338" s="329">
        <v>292788.75</v>
      </c>
      <c r="N338" s="329">
        <v>199796.26</v>
      </c>
      <c r="O338" s="329">
        <v>349643.45</v>
      </c>
      <c r="P338" s="329">
        <v>235086.52</v>
      </c>
      <c r="Q338" s="329">
        <v>411401.4</v>
      </c>
      <c r="R338" s="329">
        <v>257659.99</v>
      </c>
      <c r="S338" s="329">
        <v>450904.97</v>
      </c>
      <c r="T338" s="329">
        <v>279109.37</v>
      </c>
      <c r="U338" s="329">
        <v>488441.4</v>
      </c>
    </row>
    <row r="339" spans="1:21" ht="14.4" x14ac:dyDescent="0.3">
      <c r="A339" s="328">
        <v>2</v>
      </c>
      <c r="B339" s="328" t="s">
        <v>64</v>
      </c>
      <c r="C339" s="328" t="s">
        <v>67</v>
      </c>
      <c r="D339" s="328" t="s">
        <v>68</v>
      </c>
      <c r="E339" s="328" t="s">
        <v>617</v>
      </c>
      <c r="F339" s="328">
        <v>2</v>
      </c>
      <c r="G339" s="328" t="s">
        <v>5</v>
      </c>
      <c r="H339" s="329">
        <v>93519.47</v>
      </c>
      <c r="I339" s="329">
        <v>163659.07</v>
      </c>
      <c r="J339" s="329">
        <v>122737.25</v>
      </c>
      <c r="K339" s="329">
        <v>214790.19</v>
      </c>
      <c r="L339" s="329">
        <v>149293.23000000001</v>
      </c>
      <c r="M339" s="329">
        <v>261263.15</v>
      </c>
      <c r="N339" s="329">
        <v>183351.37</v>
      </c>
      <c r="O339" s="329">
        <v>320864.89</v>
      </c>
      <c r="P339" s="329">
        <v>217615.9</v>
      </c>
      <c r="Q339" s="329">
        <v>380827.82</v>
      </c>
      <c r="R339" s="329">
        <v>239857.37</v>
      </c>
      <c r="S339" s="329">
        <v>419750.39</v>
      </c>
      <c r="T339" s="329">
        <v>260501.07</v>
      </c>
      <c r="U339" s="329">
        <v>455876.87</v>
      </c>
    </row>
    <row r="340" spans="1:21" ht="14.4" x14ac:dyDescent="0.3">
      <c r="A340" s="328">
        <v>2</v>
      </c>
      <c r="B340" s="328" t="s">
        <v>64</v>
      </c>
      <c r="C340" s="328" t="s">
        <v>67</v>
      </c>
      <c r="D340" s="328" t="s">
        <v>68</v>
      </c>
      <c r="E340" s="328" t="s">
        <v>617</v>
      </c>
      <c r="F340" s="328">
        <v>3</v>
      </c>
      <c r="G340" s="328" t="s">
        <v>6</v>
      </c>
      <c r="H340" s="329">
        <v>80753.45</v>
      </c>
      <c r="I340" s="329">
        <v>141318.54</v>
      </c>
      <c r="J340" s="329">
        <v>109753.34</v>
      </c>
      <c r="K340" s="329">
        <v>192068.35</v>
      </c>
      <c r="L340" s="329">
        <v>138555.01</v>
      </c>
      <c r="M340" s="329">
        <v>242471.26</v>
      </c>
      <c r="N340" s="329">
        <v>182215.14</v>
      </c>
      <c r="O340" s="329">
        <v>318876.49</v>
      </c>
      <c r="P340" s="329">
        <v>225526.43</v>
      </c>
      <c r="Q340" s="329">
        <v>394671.26</v>
      </c>
      <c r="R340" s="329">
        <v>253902.3</v>
      </c>
      <c r="S340" s="329">
        <v>444329.03</v>
      </c>
      <c r="T340" s="329">
        <v>281879.51</v>
      </c>
      <c r="U340" s="329">
        <v>493289.14</v>
      </c>
    </row>
    <row r="341" spans="1:21" ht="14.4" x14ac:dyDescent="0.3">
      <c r="A341" s="328">
        <v>2</v>
      </c>
      <c r="B341" s="328" t="s">
        <v>64</v>
      </c>
      <c r="C341" s="328" t="s">
        <v>67</v>
      </c>
      <c r="D341" s="328" t="s">
        <v>68</v>
      </c>
      <c r="E341" s="328" t="s">
        <v>617</v>
      </c>
      <c r="F341" s="328">
        <v>4</v>
      </c>
      <c r="G341" s="328" t="s">
        <v>4</v>
      </c>
      <c r="H341" s="329">
        <v>91438.28</v>
      </c>
      <c r="I341" s="329">
        <v>146301.25</v>
      </c>
      <c r="J341" s="329">
        <v>128013.59</v>
      </c>
      <c r="K341" s="329">
        <v>204821.75</v>
      </c>
      <c r="L341" s="329">
        <v>164588.91</v>
      </c>
      <c r="M341" s="329">
        <v>263342.26</v>
      </c>
      <c r="N341" s="329">
        <v>219451.88</v>
      </c>
      <c r="O341" s="329">
        <v>351123.01</v>
      </c>
      <c r="P341" s="329">
        <v>274314.84999999998</v>
      </c>
      <c r="Q341" s="329">
        <v>438903.76</v>
      </c>
      <c r="R341" s="329">
        <v>310890.15999999997</v>
      </c>
      <c r="S341" s="329">
        <v>497424.26</v>
      </c>
      <c r="T341" s="329">
        <v>347465.47</v>
      </c>
      <c r="U341" s="329">
        <v>555944.76</v>
      </c>
    </row>
    <row r="342" spans="1:21" ht="14.4" x14ac:dyDescent="0.3">
      <c r="A342" s="328">
        <v>2</v>
      </c>
      <c r="B342" s="328" t="s">
        <v>64</v>
      </c>
      <c r="C342" s="328" t="s">
        <v>67</v>
      </c>
      <c r="D342" s="328" t="s">
        <v>68</v>
      </c>
      <c r="E342" s="328" t="s">
        <v>655</v>
      </c>
      <c r="F342" s="328">
        <v>1</v>
      </c>
      <c r="G342" s="328" t="s">
        <v>11</v>
      </c>
      <c r="H342" s="329">
        <v>105252.8</v>
      </c>
      <c r="I342" s="329">
        <v>184192.4</v>
      </c>
      <c r="J342" s="329">
        <v>136436.74</v>
      </c>
      <c r="K342" s="329">
        <v>238764.3</v>
      </c>
      <c r="L342" s="329">
        <v>163378.04999999999</v>
      </c>
      <c r="M342" s="329">
        <v>285911.58</v>
      </c>
      <c r="N342" s="329">
        <v>195060.19</v>
      </c>
      <c r="O342" s="329">
        <v>341355.33</v>
      </c>
      <c r="P342" s="329">
        <v>229482.37</v>
      </c>
      <c r="Q342" s="329">
        <v>401594.15</v>
      </c>
      <c r="R342" s="329">
        <v>251500.14</v>
      </c>
      <c r="S342" s="329">
        <v>440125.24</v>
      </c>
      <c r="T342" s="329">
        <v>272402.84999999998</v>
      </c>
      <c r="U342" s="329">
        <v>476705</v>
      </c>
    </row>
    <row r="343" spans="1:21" ht="14.4" x14ac:dyDescent="0.3">
      <c r="A343" s="328">
        <v>2</v>
      </c>
      <c r="B343" s="328" t="s">
        <v>64</v>
      </c>
      <c r="C343" s="328" t="s">
        <v>67</v>
      </c>
      <c r="D343" s="328" t="s">
        <v>68</v>
      </c>
      <c r="E343" s="328" t="s">
        <v>655</v>
      </c>
      <c r="F343" s="328">
        <v>2</v>
      </c>
      <c r="G343" s="328" t="s">
        <v>5</v>
      </c>
      <c r="H343" s="329">
        <v>91540.93</v>
      </c>
      <c r="I343" s="329">
        <v>160196.63</v>
      </c>
      <c r="J343" s="329">
        <v>120079.93</v>
      </c>
      <c r="K343" s="329">
        <v>210139.88</v>
      </c>
      <c r="L343" s="329">
        <v>146001.1</v>
      </c>
      <c r="M343" s="329">
        <v>255501.93</v>
      </c>
      <c r="N343" s="329">
        <v>179197.42</v>
      </c>
      <c r="O343" s="329">
        <v>313595.48</v>
      </c>
      <c r="P343" s="329">
        <v>212630.18</v>
      </c>
      <c r="Q343" s="329">
        <v>372102.81</v>
      </c>
      <c r="R343" s="329">
        <v>234327.7</v>
      </c>
      <c r="S343" s="329">
        <v>410073.47</v>
      </c>
      <c r="T343" s="329">
        <v>254453.25</v>
      </c>
      <c r="U343" s="329">
        <v>445293.18</v>
      </c>
    </row>
    <row r="344" spans="1:21" ht="14.4" x14ac:dyDescent="0.3">
      <c r="A344" s="328">
        <v>2</v>
      </c>
      <c r="B344" s="328" t="s">
        <v>64</v>
      </c>
      <c r="C344" s="328" t="s">
        <v>67</v>
      </c>
      <c r="D344" s="328" t="s">
        <v>68</v>
      </c>
      <c r="E344" s="328" t="s">
        <v>655</v>
      </c>
      <c r="F344" s="328">
        <v>3</v>
      </c>
      <c r="G344" s="328" t="s">
        <v>6</v>
      </c>
      <c r="H344" s="329">
        <v>79180.34</v>
      </c>
      <c r="I344" s="329">
        <v>138565.6</v>
      </c>
      <c r="J344" s="329">
        <v>107667.86</v>
      </c>
      <c r="K344" s="329">
        <v>188418.75</v>
      </c>
      <c r="L344" s="329">
        <v>135964.16</v>
      </c>
      <c r="M344" s="329">
        <v>237937.28</v>
      </c>
      <c r="N344" s="329">
        <v>178850.05</v>
      </c>
      <c r="O344" s="329">
        <v>312987.59000000003</v>
      </c>
      <c r="P344" s="329">
        <v>221399.46</v>
      </c>
      <c r="Q344" s="329">
        <v>387449.05</v>
      </c>
      <c r="R344" s="329">
        <v>249285.04</v>
      </c>
      <c r="S344" s="329">
        <v>436248.82</v>
      </c>
      <c r="T344" s="329">
        <v>276786.07</v>
      </c>
      <c r="U344" s="329">
        <v>484375.63</v>
      </c>
    </row>
    <row r="345" spans="1:21" ht="14.4" x14ac:dyDescent="0.3">
      <c r="A345" s="328">
        <v>2</v>
      </c>
      <c r="B345" s="328" t="s">
        <v>64</v>
      </c>
      <c r="C345" s="328" t="s">
        <v>67</v>
      </c>
      <c r="D345" s="328" t="s">
        <v>68</v>
      </c>
      <c r="E345" s="328" t="s">
        <v>655</v>
      </c>
      <c r="F345" s="328">
        <v>4</v>
      </c>
      <c r="G345" s="328" t="s">
        <v>4</v>
      </c>
      <c r="H345" s="329">
        <v>89307.06</v>
      </c>
      <c r="I345" s="329">
        <v>142891.29</v>
      </c>
      <c r="J345" s="329">
        <v>125029.88</v>
      </c>
      <c r="K345" s="329">
        <v>200047.81</v>
      </c>
      <c r="L345" s="329">
        <v>160752.70000000001</v>
      </c>
      <c r="M345" s="329">
        <v>257204.32</v>
      </c>
      <c r="N345" s="329">
        <v>214336.93</v>
      </c>
      <c r="O345" s="329">
        <v>342939.1</v>
      </c>
      <c r="P345" s="329">
        <v>267921.15999999997</v>
      </c>
      <c r="Q345" s="329">
        <v>428673.87</v>
      </c>
      <c r="R345" s="329">
        <v>303643.99</v>
      </c>
      <c r="S345" s="329">
        <v>485830.39</v>
      </c>
      <c r="T345" s="329">
        <v>339366.81</v>
      </c>
      <c r="U345" s="329">
        <v>542986.9</v>
      </c>
    </row>
    <row r="346" spans="1:21" ht="14.4" x14ac:dyDescent="0.3">
      <c r="A346" s="328">
        <v>2</v>
      </c>
      <c r="B346" s="328" t="s">
        <v>64</v>
      </c>
      <c r="C346" s="328" t="s">
        <v>67</v>
      </c>
      <c r="D346" s="328" t="s">
        <v>68</v>
      </c>
      <c r="E346" s="328" t="s">
        <v>656</v>
      </c>
      <c r="F346" s="328">
        <v>1</v>
      </c>
      <c r="G346" s="328" t="s">
        <v>11</v>
      </c>
      <c r="H346" s="329">
        <v>101175.63</v>
      </c>
      <c r="I346" s="329">
        <v>177057.36</v>
      </c>
      <c r="J346" s="329">
        <v>131157.91</v>
      </c>
      <c r="K346" s="329">
        <v>229526.34</v>
      </c>
      <c r="L346" s="329">
        <v>157061.34</v>
      </c>
      <c r="M346" s="329">
        <v>274857.34999999998</v>
      </c>
      <c r="N346" s="329">
        <v>187525.43</v>
      </c>
      <c r="O346" s="329">
        <v>328169.49</v>
      </c>
      <c r="P346" s="329">
        <v>220622.97</v>
      </c>
      <c r="Q346" s="329">
        <v>386090.2</v>
      </c>
      <c r="R346" s="329">
        <v>241793.52</v>
      </c>
      <c r="S346" s="329">
        <v>423138.66</v>
      </c>
      <c r="T346" s="329">
        <v>261894.9</v>
      </c>
      <c r="U346" s="329">
        <v>458316.08</v>
      </c>
    </row>
    <row r="347" spans="1:21" ht="14.4" x14ac:dyDescent="0.3">
      <c r="A347" s="328">
        <v>2</v>
      </c>
      <c r="B347" s="328" t="s">
        <v>64</v>
      </c>
      <c r="C347" s="328" t="s">
        <v>67</v>
      </c>
      <c r="D347" s="328" t="s">
        <v>68</v>
      </c>
      <c r="E347" s="328" t="s">
        <v>656</v>
      </c>
      <c r="F347" s="328">
        <v>2</v>
      </c>
      <c r="G347" s="328" t="s">
        <v>5</v>
      </c>
      <c r="H347" s="329">
        <v>87966.95</v>
      </c>
      <c r="I347" s="329">
        <v>153942.17000000001</v>
      </c>
      <c r="J347" s="329">
        <v>115401.35</v>
      </c>
      <c r="K347" s="329">
        <v>201952.36</v>
      </c>
      <c r="L347" s="329">
        <v>140322.09</v>
      </c>
      <c r="M347" s="329">
        <v>245563.65</v>
      </c>
      <c r="N347" s="329">
        <v>172244.78</v>
      </c>
      <c r="O347" s="329">
        <v>301428.36</v>
      </c>
      <c r="P347" s="329">
        <v>204389.21</v>
      </c>
      <c r="Q347" s="329">
        <v>357681.12</v>
      </c>
      <c r="R347" s="329">
        <v>225251.27</v>
      </c>
      <c r="S347" s="329">
        <v>394189.72</v>
      </c>
      <c r="T347" s="329">
        <v>244604</v>
      </c>
      <c r="U347" s="329">
        <v>428056.99</v>
      </c>
    </row>
    <row r="348" spans="1:21" ht="14.4" x14ac:dyDescent="0.3">
      <c r="A348" s="328">
        <v>2</v>
      </c>
      <c r="B348" s="328" t="s">
        <v>64</v>
      </c>
      <c r="C348" s="328" t="s">
        <v>67</v>
      </c>
      <c r="D348" s="328" t="s">
        <v>68</v>
      </c>
      <c r="E348" s="328" t="s">
        <v>656</v>
      </c>
      <c r="F348" s="328">
        <v>3</v>
      </c>
      <c r="G348" s="328" t="s">
        <v>6</v>
      </c>
      <c r="H348" s="329">
        <v>76067.45</v>
      </c>
      <c r="I348" s="329">
        <v>133118.04</v>
      </c>
      <c r="J348" s="329">
        <v>103426.68</v>
      </c>
      <c r="K348" s="329">
        <v>180996.68</v>
      </c>
      <c r="L348" s="329">
        <v>130601.71</v>
      </c>
      <c r="M348" s="329">
        <v>228552.99</v>
      </c>
      <c r="N348" s="329">
        <v>171789.49</v>
      </c>
      <c r="O348" s="329">
        <v>300631.61</v>
      </c>
      <c r="P348" s="329">
        <v>212653.14</v>
      </c>
      <c r="Q348" s="329">
        <v>372142.99</v>
      </c>
      <c r="R348" s="329">
        <v>239432.52</v>
      </c>
      <c r="S348" s="329">
        <v>419006.91</v>
      </c>
      <c r="T348" s="329">
        <v>265841.46000000002</v>
      </c>
      <c r="U348" s="329">
        <v>465222.56</v>
      </c>
    </row>
    <row r="349" spans="1:21" ht="14.4" x14ac:dyDescent="0.3">
      <c r="A349" s="328">
        <v>2</v>
      </c>
      <c r="B349" s="328" t="s">
        <v>64</v>
      </c>
      <c r="C349" s="328" t="s">
        <v>67</v>
      </c>
      <c r="D349" s="328" t="s">
        <v>68</v>
      </c>
      <c r="E349" s="328" t="s">
        <v>656</v>
      </c>
      <c r="F349" s="328">
        <v>4</v>
      </c>
      <c r="G349" s="328" t="s">
        <v>4</v>
      </c>
      <c r="H349" s="329">
        <v>85851.54</v>
      </c>
      <c r="I349" s="329">
        <v>137362.46</v>
      </c>
      <c r="J349" s="329">
        <v>120192.15</v>
      </c>
      <c r="K349" s="329">
        <v>192307.44</v>
      </c>
      <c r="L349" s="329">
        <v>154532.76999999999</v>
      </c>
      <c r="M349" s="329">
        <v>247252.43</v>
      </c>
      <c r="N349" s="329">
        <v>206043.69</v>
      </c>
      <c r="O349" s="329">
        <v>329669.90000000002</v>
      </c>
      <c r="P349" s="329">
        <v>257554.61</v>
      </c>
      <c r="Q349" s="329">
        <v>412087.38</v>
      </c>
      <c r="R349" s="329">
        <v>291895.21999999997</v>
      </c>
      <c r="S349" s="329">
        <v>467032.36</v>
      </c>
      <c r="T349" s="329">
        <v>326235.84000000003</v>
      </c>
      <c r="U349" s="329">
        <v>521977.35</v>
      </c>
    </row>
    <row r="350" spans="1:21" ht="14.4" x14ac:dyDescent="0.3">
      <c r="A350" s="328">
        <v>2</v>
      </c>
      <c r="B350" s="328" t="s">
        <v>64</v>
      </c>
      <c r="C350" s="328" t="s">
        <v>67</v>
      </c>
      <c r="D350" s="328" t="s">
        <v>68</v>
      </c>
      <c r="E350" s="328" t="s">
        <v>657</v>
      </c>
      <c r="F350" s="328">
        <v>1</v>
      </c>
      <c r="G350" s="328" t="s">
        <v>11</v>
      </c>
      <c r="H350" s="329">
        <v>135521.31</v>
      </c>
      <c r="I350" s="329">
        <v>237162.3</v>
      </c>
      <c r="J350" s="329">
        <v>175833.36</v>
      </c>
      <c r="K350" s="329">
        <v>307708.38</v>
      </c>
      <c r="L350" s="329">
        <v>210668.7</v>
      </c>
      <c r="M350" s="329">
        <v>368670.23</v>
      </c>
      <c r="N350" s="329">
        <v>251696.16</v>
      </c>
      <c r="O350" s="329">
        <v>440468.28</v>
      </c>
      <c r="P350" s="329">
        <v>296240.59000000003</v>
      </c>
      <c r="Q350" s="329">
        <v>518421.03</v>
      </c>
      <c r="R350" s="329">
        <v>324734.71999999997</v>
      </c>
      <c r="S350" s="329">
        <v>568285.76</v>
      </c>
      <c r="T350" s="329">
        <v>351861.37</v>
      </c>
      <c r="U350" s="329">
        <v>615757.39</v>
      </c>
    </row>
    <row r="351" spans="1:21" ht="14.4" x14ac:dyDescent="0.3">
      <c r="A351" s="328">
        <v>2</v>
      </c>
      <c r="B351" s="328" t="s">
        <v>64</v>
      </c>
      <c r="C351" s="328" t="s">
        <v>67</v>
      </c>
      <c r="D351" s="328" t="s">
        <v>68</v>
      </c>
      <c r="E351" s="328" t="s">
        <v>657</v>
      </c>
      <c r="F351" s="328">
        <v>2</v>
      </c>
      <c r="G351" s="328" t="s">
        <v>5</v>
      </c>
      <c r="H351" s="329">
        <v>117154.84</v>
      </c>
      <c r="I351" s="329">
        <v>205020.97</v>
      </c>
      <c r="J351" s="329">
        <v>153924.24</v>
      </c>
      <c r="K351" s="329">
        <v>269367.40999999997</v>
      </c>
      <c r="L351" s="329">
        <v>187393.16</v>
      </c>
      <c r="M351" s="329">
        <v>327938.03000000003</v>
      </c>
      <c r="N351" s="329">
        <v>230448.78</v>
      </c>
      <c r="O351" s="329">
        <v>403285.36</v>
      </c>
      <c r="P351" s="329">
        <v>273667.93</v>
      </c>
      <c r="Q351" s="329">
        <v>478918.88</v>
      </c>
      <c r="R351" s="329">
        <v>301733.09999999998</v>
      </c>
      <c r="S351" s="329">
        <v>528032.93000000005</v>
      </c>
      <c r="T351" s="329">
        <v>327818.77</v>
      </c>
      <c r="U351" s="329">
        <v>573682.85</v>
      </c>
    </row>
    <row r="352" spans="1:21" ht="14.4" x14ac:dyDescent="0.3">
      <c r="A352" s="328">
        <v>2</v>
      </c>
      <c r="B352" s="328" t="s">
        <v>64</v>
      </c>
      <c r="C352" s="328" t="s">
        <v>67</v>
      </c>
      <c r="D352" s="328" t="s">
        <v>68</v>
      </c>
      <c r="E352" s="328" t="s">
        <v>657</v>
      </c>
      <c r="F352" s="328">
        <v>3</v>
      </c>
      <c r="G352" s="328" t="s">
        <v>6</v>
      </c>
      <c r="H352" s="329">
        <v>100788.93</v>
      </c>
      <c r="I352" s="329">
        <v>176380.62</v>
      </c>
      <c r="J352" s="329">
        <v>136838.85</v>
      </c>
      <c r="K352" s="329">
        <v>239467.99</v>
      </c>
      <c r="L352" s="329">
        <v>172632.67</v>
      </c>
      <c r="M352" s="329">
        <v>302107.17</v>
      </c>
      <c r="N352" s="329">
        <v>226914.66</v>
      </c>
      <c r="O352" s="329">
        <v>397100.66</v>
      </c>
      <c r="P352" s="329">
        <v>280745.96000000002</v>
      </c>
      <c r="Q352" s="329">
        <v>491305.43</v>
      </c>
      <c r="R352" s="329">
        <v>315989.63</v>
      </c>
      <c r="S352" s="329">
        <v>552981.85</v>
      </c>
      <c r="T352" s="329">
        <v>350718.21</v>
      </c>
      <c r="U352" s="329">
        <v>613756.87</v>
      </c>
    </row>
    <row r="353" spans="1:21" ht="14.4" x14ac:dyDescent="0.3">
      <c r="A353" s="328">
        <v>2</v>
      </c>
      <c r="B353" s="328" t="s">
        <v>64</v>
      </c>
      <c r="C353" s="328" t="s">
        <v>67</v>
      </c>
      <c r="D353" s="328" t="s">
        <v>68</v>
      </c>
      <c r="E353" s="328" t="s">
        <v>657</v>
      </c>
      <c r="F353" s="328">
        <v>4</v>
      </c>
      <c r="G353" s="328" t="s">
        <v>4</v>
      </c>
      <c r="H353" s="329">
        <v>115090.56</v>
      </c>
      <c r="I353" s="329">
        <v>184144.91</v>
      </c>
      <c r="J353" s="329">
        <v>161126.79</v>
      </c>
      <c r="K353" s="329">
        <v>257802.87</v>
      </c>
      <c r="L353" s="329">
        <v>207163.02</v>
      </c>
      <c r="M353" s="329">
        <v>331460.83</v>
      </c>
      <c r="N353" s="329">
        <v>276217.36</v>
      </c>
      <c r="O353" s="329">
        <v>441947.77</v>
      </c>
      <c r="P353" s="329">
        <v>345271.69</v>
      </c>
      <c r="Q353" s="329">
        <v>552434.72</v>
      </c>
      <c r="R353" s="329">
        <v>391307.92</v>
      </c>
      <c r="S353" s="329">
        <v>626092.68000000005</v>
      </c>
      <c r="T353" s="329">
        <v>437344.15</v>
      </c>
      <c r="U353" s="329">
        <v>699750.64</v>
      </c>
    </row>
    <row r="354" spans="1:21" ht="14.4" x14ac:dyDescent="0.3">
      <c r="A354" s="328">
        <v>2</v>
      </c>
      <c r="B354" s="328" t="s">
        <v>64</v>
      </c>
      <c r="C354" s="328" t="s">
        <v>69</v>
      </c>
      <c r="D354" s="328" t="s">
        <v>619</v>
      </c>
      <c r="E354" s="328" t="s">
        <v>70</v>
      </c>
      <c r="F354" s="328">
        <v>1</v>
      </c>
      <c r="G354" s="328" t="s">
        <v>11</v>
      </c>
      <c r="H354" s="329">
        <v>104721</v>
      </c>
      <c r="I354" s="329">
        <v>183261.75</v>
      </c>
      <c r="J354" s="329">
        <v>135762.99</v>
      </c>
      <c r="K354" s="329">
        <v>237585.24</v>
      </c>
      <c r="L354" s="329">
        <v>162582.42000000001</v>
      </c>
      <c r="M354" s="329">
        <v>284519.24</v>
      </c>
      <c r="N354" s="329">
        <v>194127.3</v>
      </c>
      <c r="O354" s="329">
        <v>339722.77</v>
      </c>
      <c r="P354" s="329">
        <v>228397.29</v>
      </c>
      <c r="Q354" s="329">
        <v>399695.26</v>
      </c>
      <c r="R354" s="329">
        <v>250317.89</v>
      </c>
      <c r="S354" s="329">
        <v>438056.3</v>
      </c>
      <c r="T354" s="329">
        <v>271135.71999999997</v>
      </c>
      <c r="U354" s="329">
        <v>474487.5</v>
      </c>
    </row>
    <row r="355" spans="1:21" ht="14.4" x14ac:dyDescent="0.3">
      <c r="A355" s="328">
        <v>2</v>
      </c>
      <c r="B355" s="328" t="s">
        <v>64</v>
      </c>
      <c r="C355" s="328" t="s">
        <v>69</v>
      </c>
      <c r="D355" s="328" t="s">
        <v>619</v>
      </c>
      <c r="E355" s="328" t="s">
        <v>70</v>
      </c>
      <c r="F355" s="328">
        <v>2</v>
      </c>
      <c r="G355" s="328" t="s">
        <v>5</v>
      </c>
      <c r="H355" s="329">
        <v>91009.12</v>
      </c>
      <c r="I355" s="329">
        <v>159265.96</v>
      </c>
      <c r="J355" s="329">
        <v>119406.18</v>
      </c>
      <c r="K355" s="329">
        <v>208960.81</v>
      </c>
      <c r="L355" s="329">
        <v>145205.48000000001</v>
      </c>
      <c r="M355" s="329">
        <v>254109.58</v>
      </c>
      <c r="N355" s="329">
        <v>178264.52</v>
      </c>
      <c r="O355" s="329">
        <v>311962.92</v>
      </c>
      <c r="P355" s="329">
        <v>211545.1</v>
      </c>
      <c r="Q355" s="329">
        <v>370203.93</v>
      </c>
      <c r="R355" s="329">
        <v>233145.45</v>
      </c>
      <c r="S355" s="329">
        <v>408004.54</v>
      </c>
      <c r="T355" s="329">
        <v>253186.11</v>
      </c>
      <c r="U355" s="329">
        <v>443075.69</v>
      </c>
    </row>
    <row r="356" spans="1:21" ht="14.4" x14ac:dyDescent="0.3">
      <c r="A356" s="328">
        <v>2</v>
      </c>
      <c r="B356" s="328" t="s">
        <v>64</v>
      </c>
      <c r="C356" s="328" t="s">
        <v>69</v>
      </c>
      <c r="D356" s="328" t="s">
        <v>619</v>
      </c>
      <c r="E356" s="328" t="s">
        <v>70</v>
      </c>
      <c r="F356" s="328">
        <v>3</v>
      </c>
      <c r="G356" s="328" t="s">
        <v>6</v>
      </c>
      <c r="H356" s="329">
        <v>78667.08</v>
      </c>
      <c r="I356" s="329">
        <v>137667.4</v>
      </c>
      <c r="J356" s="329">
        <v>106949.29</v>
      </c>
      <c r="K356" s="329">
        <v>187161.26</v>
      </c>
      <c r="L356" s="329">
        <v>135040.29999999999</v>
      </c>
      <c r="M356" s="329">
        <v>236320.52</v>
      </c>
      <c r="N356" s="329">
        <v>177618.23</v>
      </c>
      <c r="O356" s="329">
        <v>310831.90000000002</v>
      </c>
      <c r="P356" s="329">
        <v>219859.68</v>
      </c>
      <c r="Q356" s="329">
        <v>384754.45</v>
      </c>
      <c r="R356" s="329">
        <v>247539.96</v>
      </c>
      <c r="S356" s="329">
        <v>433194.93</v>
      </c>
      <c r="T356" s="329">
        <v>274835.69</v>
      </c>
      <c r="U356" s="329">
        <v>480962.45</v>
      </c>
    </row>
    <row r="357" spans="1:21" ht="14.4" x14ac:dyDescent="0.3">
      <c r="A357" s="328">
        <v>2</v>
      </c>
      <c r="B357" s="328" t="s">
        <v>64</v>
      </c>
      <c r="C357" s="328" t="s">
        <v>69</v>
      </c>
      <c r="D357" s="328" t="s">
        <v>619</v>
      </c>
      <c r="E357" s="328" t="s">
        <v>70</v>
      </c>
      <c r="F357" s="328">
        <v>4</v>
      </c>
      <c r="G357" s="328" t="s">
        <v>4</v>
      </c>
      <c r="H357" s="329">
        <v>88865.63</v>
      </c>
      <c r="I357" s="329">
        <v>142185.01</v>
      </c>
      <c r="J357" s="329">
        <v>124411.88</v>
      </c>
      <c r="K357" s="329">
        <v>199059.01</v>
      </c>
      <c r="L357" s="329">
        <v>159958.13</v>
      </c>
      <c r="M357" s="329">
        <v>255933.01</v>
      </c>
      <c r="N357" s="329">
        <v>213277.5</v>
      </c>
      <c r="O357" s="329">
        <v>341244.01</v>
      </c>
      <c r="P357" s="329">
        <v>266596.88</v>
      </c>
      <c r="Q357" s="329">
        <v>426555.02</v>
      </c>
      <c r="R357" s="329">
        <v>302143.13</v>
      </c>
      <c r="S357" s="329">
        <v>483429.02</v>
      </c>
      <c r="T357" s="329">
        <v>337689.38</v>
      </c>
      <c r="U357" s="329">
        <v>540303.02</v>
      </c>
    </row>
    <row r="358" spans="1:21" ht="14.4" x14ac:dyDescent="0.3">
      <c r="A358" s="328">
        <v>2</v>
      </c>
      <c r="B358" s="328" t="s">
        <v>64</v>
      </c>
      <c r="C358" s="328" t="s">
        <v>71</v>
      </c>
      <c r="D358" s="328" t="s">
        <v>72</v>
      </c>
      <c r="E358" s="328" t="s">
        <v>73</v>
      </c>
      <c r="F358" s="328">
        <v>1</v>
      </c>
      <c r="G358" s="328" t="s">
        <v>11</v>
      </c>
      <c r="H358" s="329">
        <v>131355.48000000001</v>
      </c>
      <c r="I358" s="329">
        <v>229872.08</v>
      </c>
      <c r="J358" s="329">
        <v>170158.75</v>
      </c>
      <c r="K358" s="329">
        <v>297777.82</v>
      </c>
      <c r="L358" s="329">
        <v>203677.18</v>
      </c>
      <c r="M358" s="329">
        <v>356435.06</v>
      </c>
      <c r="N358" s="329">
        <v>243049.47</v>
      </c>
      <c r="O358" s="329">
        <v>425336.57</v>
      </c>
      <c r="P358" s="329">
        <v>285849.21000000002</v>
      </c>
      <c r="Q358" s="329">
        <v>500236.13</v>
      </c>
      <c r="R358" s="329">
        <v>313224.33</v>
      </c>
      <c r="S358" s="329">
        <v>548142.56999999995</v>
      </c>
      <c r="T358" s="329">
        <v>339159.2</v>
      </c>
      <c r="U358" s="329">
        <v>593528.6</v>
      </c>
    </row>
    <row r="359" spans="1:21" ht="14.4" x14ac:dyDescent="0.3">
      <c r="A359" s="328">
        <v>2</v>
      </c>
      <c r="B359" s="328" t="s">
        <v>64</v>
      </c>
      <c r="C359" s="328" t="s">
        <v>71</v>
      </c>
      <c r="D359" s="328" t="s">
        <v>72</v>
      </c>
      <c r="E359" s="328" t="s">
        <v>73</v>
      </c>
      <c r="F359" s="328">
        <v>2</v>
      </c>
      <c r="G359" s="328" t="s">
        <v>5</v>
      </c>
      <c r="H359" s="329">
        <v>114750.37</v>
      </c>
      <c r="I359" s="329">
        <v>200813.14</v>
      </c>
      <c r="J359" s="329">
        <v>150350.5</v>
      </c>
      <c r="K359" s="329">
        <v>263113.38</v>
      </c>
      <c r="L359" s="329">
        <v>182633.54</v>
      </c>
      <c r="M359" s="329">
        <v>319608.69</v>
      </c>
      <c r="N359" s="329">
        <v>223839.51</v>
      </c>
      <c r="O359" s="329">
        <v>391719.14</v>
      </c>
      <c r="P359" s="329">
        <v>265441.06</v>
      </c>
      <c r="Q359" s="329">
        <v>464521.85</v>
      </c>
      <c r="R359" s="329">
        <v>292428.34999999998</v>
      </c>
      <c r="S359" s="329">
        <v>511749.61</v>
      </c>
      <c r="T359" s="329">
        <v>317422.06</v>
      </c>
      <c r="U359" s="329">
        <v>555488.61</v>
      </c>
    </row>
    <row r="360" spans="1:21" ht="14.4" x14ac:dyDescent="0.3">
      <c r="A360" s="328">
        <v>2</v>
      </c>
      <c r="B360" s="328" t="s">
        <v>64</v>
      </c>
      <c r="C360" s="328" t="s">
        <v>71</v>
      </c>
      <c r="D360" s="328" t="s">
        <v>72</v>
      </c>
      <c r="E360" s="328" t="s">
        <v>73</v>
      </c>
      <c r="F360" s="328">
        <v>3</v>
      </c>
      <c r="G360" s="328" t="s">
        <v>6</v>
      </c>
      <c r="H360" s="329">
        <v>99645.74</v>
      </c>
      <c r="I360" s="329">
        <v>174380.05</v>
      </c>
      <c r="J360" s="329">
        <v>135647.43</v>
      </c>
      <c r="K360" s="329">
        <v>237383.01</v>
      </c>
      <c r="L360" s="329">
        <v>171417.57</v>
      </c>
      <c r="M360" s="329">
        <v>299980.74</v>
      </c>
      <c r="N360" s="329">
        <v>225607.35</v>
      </c>
      <c r="O360" s="329">
        <v>394812.86</v>
      </c>
      <c r="P360" s="329">
        <v>279389.64</v>
      </c>
      <c r="Q360" s="329">
        <v>488931.88</v>
      </c>
      <c r="R360" s="329">
        <v>314662.39</v>
      </c>
      <c r="S360" s="329">
        <v>550659.18000000005</v>
      </c>
      <c r="T360" s="329">
        <v>349469.44</v>
      </c>
      <c r="U360" s="329">
        <v>611571.51</v>
      </c>
    </row>
    <row r="361" spans="1:21" ht="14.4" x14ac:dyDescent="0.3">
      <c r="A361" s="328">
        <v>2</v>
      </c>
      <c r="B361" s="328" t="s">
        <v>64</v>
      </c>
      <c r="C361" s="328" t="s">
        <v>71</v>
      </c>
      <c r="D361" s="328" t="s">
        <v>72</v>
      </c>
      <c r="E361" s="328" t="s">
        <v>73</v>
      </c>
      <c r="F361" s="328">
        <v>4</v>
      </c>
      <c r="G361" s="328" t="s">
        <v>4</v>
      </c>
      <c r="H361" s="329">
        <v>111383.4</v>
      </c>
      <c r="I361" s="329">
        <v>178213.45</v>
      </c>
      <c r="J361" s="329">
        <v>155936.76999999999</v>
      </c>
      <c r="K361" s="329">
        <v>249498.83</v>
      </c>
      <c r="L361" s="329">
        <v>200490.13</v>
      </c>
      <c r="M361" s="329">
        <v>320784.21000000002</v>
      </c>
      <c r="N361" s="329">
        <v>267320.17</v>
      </c>
      <c r="O361" s="329">
        <v>427712.28</v>
      </c>
      <c r="P361" s="329">
        <v>334150.21000000002</v>
      </c>
      <c r="Q361" s="329">
        <v>534640.35</v>
      </c>
      <c r="R361" s="329">
        <v>378703.58</v>
      </c>
      <c r="S361" s="329">
        <v>605925.73</v>
      </c>
      <c r="T361" s="329">
        <v>423256.94</v>
      </c>
      <c r="U361" s="329">
        <v>677211.11</v>
      </c>
    </row>
    <row r="362" spans="1:21" ht="14.4" x14ac:dyDescent="0.3">
      <c r="A362" s="328">
        <v>2</v>
      </c>
      <c r="B362" s="328" t="s">
        <v>64</v>
      </c>
      <c r="C362" s="328" t="s">
        <v>71</v>
      </c>
      <c r="D362" s="328" t="s">
        <v>72</v>
      </c>
      <c r="E362" s="328" t="s">
        <v>658</v>
      </c>
      <c r="F362" s="328">
        <v>1</v>
      </c>
      <c r="G362" s="328" t="s">
        <v>11</v>
      </c>
      <c r="H362" s="329">
        <v>138667.81</v>
      </c>
      <c r="I362" s="329">
        <v>242668.66</v>
      </c>
      <c r="J362" s="329">
        <v>179848.07</v>
      </c>
      <c r="K362" s="329">
        <v>314734.13</v>
      </c>
      <c r="L362" s="329">
        <v>215430.38</v>
      </c>
      <c r="M362" s="329">
        <v>377003.16</v>
      </c>
      <c r="N362" s="329">
        <v>257311.41</v>
      </c>
      <c r="O362" s="329">
        <v>450294.96</v>
      </c>
      <c r="P362" s="329">
        <v>302795.74</v>
      </c>
      <c r="Q362" s="329">
        <v>529892.54</v>
      </c>
      <c r="R362" s="329">
        <v>331890.34999999998</v>
      </c>
      <c r="S362" s="329">
        <v>580808.12</v>
      </c>
      <c r="T362" s="329">
        <v>359556.9</v>
      </c>
      <c r="U362" s="329">
        <v>629224.56999999995</v>
      </c>
    </row>
    <row r="363" spans="1:21" ht="14.4" x14ac:dyDescent="0.3">
      <c r="A363" s="328">
        <v>2</v>
      </c>
      <c r="B363" s="328" t="s">
        <v>64</v>
      </c>
      <c r="C363" s="328" t="s">
        <v>71</v>
      </c>
      <c r="D363" s="328" t="s">
        <v>72</v>
      </c>
      <c r="E363" s="328" t="s">
        <v>658</v>
      </c>
      <c r="F363" s="328">
        <v>2</v>
      </c>
      <c r="G363" s="328" t="s">
        <v>5</v>
      </c>
      <c r="H363" s="329">
        <v>120175.58</v>
      </c>
      <c r="I363" s="329">
        <v>210307.27</v>
      </c>
      <c r="J363" s="329">
        <v>157788.88</v>
      </c>
      <c r="K363" s="329">
        <v>276130.55</v>
      </c>
      <c r="L363" s="329">
        <v>191995.42</v>
      </c>
      <c r="M363" s="329">
        <v>335991.98</v>
      </c>
      <c r="N363" s="329">
        <v>235918.5</v>
      </c>
      <c r="O363" s="329">
        <v>412857.37</v>
      </c>
      <c r="P363" s="329">
        <v>280068.46999999997</v>
      </c>
      <c r="Q363" s="329">
        <v>490119.83</v>
      </c>
      <c r="R363" s="329">
        <v>308731.19</v>
      </c>
      <c r="S363" s="329">
        <v>540279.59</v>
      </c>
      <c r="T363" s="329">
        <v>335349.63</v>
      </c>
      <c r="U363" s="329">
        <v>586861.85</v>
      </c>
    </row>
    <row r="364" spans="1:21" ht="14.4" x14ac:dyDescent="0.3">
      <c r="A364" s="328">
        <v>2</v>
      </c>
      <c r="B364" s="328" t="s">
        <v>64</v>
      </c>
      <c r="C364" s="328" t="s">
        <v>71</v>
      </c>
      <c r="D364" s="328" t="s">
        <v>72</v>
      </c>
      <c r="E364" s="328" t="s">
        <v>658</v>
      </c>
      <c r="F364" s="328">
        <v>3</v>
      </c>
      <c r="G364" s="328" t="s">
        <v>6</v>
      </c>
      <c r="H364" s="329">
        <v>103620.18</v>
      </c>
      <c r="I364" s="329">
        <v>181335.32</v>
      </c>
      <c r="J364" s="329">
        <v>140773.4</v>
      </c>
      <c r="K364" s="329">
        <v>246353.44</v>
      </c>
      <c r="L364" s="329">
        <v>177668.74</v>
      </c>
      <c r="M364" s="329">
        <v>310920.3</v>
      </c>
      <c r="N364" s="329">
        <v>233607.09</v>
      </c>
      <c r="O364" s="329">
        <v>408812.4</v>
      </c>
      <c r="P364" s="329">
        <v>289091.64</v>
      </c>
      <c r="Q364" s="329">
        <v>505910.37</v>
      </c>
      <c r="R364" s="329">
        <v>325433.08</v>
      </c>
      <c r="S364" s="329">
        <v>569507.88</v>
      </c>
      <c r="T364" s="329">
        <v>361255.89</v>
      </c>
      <c r="U364" s="329">
        <v>632197.81999999995</v>
      </c>
    </row>
    <row r="365" spans="1:21" ht="14.4" x14ac:dyDescent="0.3">
      <c r="A365" s="328">
        <v>2</v>
      </c>
      <c r="B365" s="328" t="s">
        <v>64</v>
      </c>
      <c r="C365" s="328" t="s">
        <v>71</v>
      </c>
      <c r="D365" s="328" t="s">
        <v>72</v>
      </c>
      <c r="E365" s="328" t="s">
        <v>658</v>
      </c>
      <c r="F365" s="328">
        <v>4</v>
      </c>
      <c r="G365" s="328" t="s">
        <v>4</v>
      </c>
      <c r="H365" s="329">
        <v>117720.15</v>
      </c>
      <c r="I365" s="329">
        <v>188352.25</v>
      </c>
      <c r="J365" s="329">
        <v>164808.22</v>
      </c>
      <c r="K365" s="329">
        <v>263693.15000000002</v>
      </c>
      <c r="L365" s="329">
        <v>211896.28</v>
      </c>
      <c r="M365" s="329">
        <v>339034.05</v>
      </c>
      <c r="N365" s="329">
        <v>282528.37</v>
      </c>
      <c r="O365" s="329">
        <v>452045.4</v>
      </c>
      <c r="P365" s="329">
        <v>353160.46</v>
      </c>
      <c r="Q365" s="329">
        <v>565056.75</v>
      </c>
      <c r="R365" s="329">
        <v>400248.53</v>
      </c>
      <c r="S365" s="329">
        <v>640397.65</v>
      </c>
      <c r="T365" s="329">
        <v>447336.59</v>
      </c>
      <c r="U365" s="329">
        <v>715738.55</v>
      </c>
    </row>
    <row r="366" spans="1:21" ht="14.4" x14ac:dyDescent="0.3">
      <c r="A366" s="328">
        <v>2</v>
      </c>
      <c r="B366" s="328" t="s">
        <v>64</v>
      </c>
      <c r="C366" s="328" t="s">
        <v>71</v>
      </c>
      <c r="D366" s="328" t="s">
        <v>72</v>
      </c>
      <c r="E366" s="328" t="s">
        <v>74</v>
      </c>
      <c r="F366" s="328">
        <v>1</v>
      </c>
      <c r="G366" s="328" t="s">
        <v>11</v>
      </c>
      <c r="H366" s="329">
        <v>132330.45000000001</v>
      </c>
      <c r="I366" s="329">
        <v>231578.29</v>
      </c>
      <c r="J366" s="329">
        <v>171450.66</v>
      </c>
      <c r="K366" s="329">
        <v>300038.65999999997</v>
      </c>
      <c r="L366" s="329">
        <v>205244.27</v>
      </c>
      <c r="M366" s="329">
        <v>359177.47</v>
      </c>
      <c r="N366" s="329">
        <v>244951.06</v>
      </c>
      <c r="O366" s="329">
        <v>428664.36</v>
      </c>
      <c r="P366" s="329">
        <v>288108.75</v>
      </c>
      <c r="Q366" s="329">
        <v>504190.31</v>
      </c>
      <c r="R366" s="329">
        <v>315713.13</v>
      </c>
      <c r="S366" s="329">
        <v>552497.97</v>
      </c>
      <c r="T366" s="329">
        <v>341878.89</v>
      </c>
      <c r="U366" s="329">
        <v>598288.06000000006</v>
      </c>
    </row>
    <row r="367" spans="1:21" ht="14.4" x14ac:dyDescent="0.3">
      <c r="A367" s="328">
        <v>2</v>
      </c>
      <c r="B367" s="328" t="s">
        <v>64</v>
      </c>
      <c r="C367" s="328" t="s">
        <v>71</v>
      </c>
      <c r="D367" s="328" t="s">
        <v>72</v>
      </c>
      <c r="E367" s="328" t="s">
        <v>74</v>
      </c>
      <c r="F367" s="328">
        <v>2</v>
      </c>
      <c r="G367" s="328" t="s">
        <v>5</v>
      </c>
      <c r="H367" s="329">
        <v>115473.73</v>
      </c>
      <c r="I367" s="329">
        <v>202079.02</v>
      </c>
      <c r="J367" s="329">
        <v>151342.28</v>
      </c>
      <c r="K367" s="329">
        <v>264849</v>
      </c>
      <c r="L367" s="329">
        <v>183881.79</v>
      </c>
      <c r="M367" s="329">
        <v>321793.13</v>
      </c>
      <c r="N367" s="329">
        <v>225450.04</v>
      </c>
      <c r="O367" s="329">
        <v>394537.57</v>
      </c>
      <c r="P367" s="329">
        <v>267391.38</v>
      </c>
      <c r="Q367" s="329">
        <v>467934.91</v>
      </c>
      <c r="R367" s="329">
        <v>294602.06</v>
      </c>
      <c r="S367" s="329">
        <v>515553.6</v>
      </c>
      <c r="T367" s="329">
        <v>319812.40000000002</v>
      </c>
      <c r="U367" s="329">
        <v>559671.71</v>
      </c>
    </row>
    <row r="368" spans="1:21" ht="14.4" x14ac:dyDescent="0.3">
      <c r="A368" s="328">
        <v>2</v>
      </c>
      <c r="B368" s="328" t="s">
        <v>64</v>
      </c>
      <c r="C368" s="328" t="s">
        <v>71</v>
      </c>
      <c r="D368" s="328" t="s">
        <v>72</v>
      </c>
      <c r="E368" s="328" t="s">
        <v>74</v>
      </c>
      <c r="F368" s="328">
        <v>3</v>
      </c>
      <c r="G368" s="328" t="s">
        <v>6</v>
      </c>
      <c r="H368" s="329">
        <v>100175.67</v>
      </c>
      <c r="I368" s="329">
        <v>175307.42</v>
      </c>
      <c r="J368" s="329">
        <v>136330.89000000001</v>
      </c>
      <c r="K368" s="329">
        <v>238579.06</v>
      </c>
      <c r="L368" s="329">
        <v>172251.06</v>
      </c>
      <c r="M368" s="329">
        <v>301439.34999999998</v>
      </c>
      <c r="N368" s="329">
        <v>226673.98</v>
      </c>
      <c r="O368" s="329">
        <v>396679.46</v>
      </c>
      <c r="P368" s="329">
        <v>280683.24</v>
      </c>
      <c r="Q368" s="329">
        <v>491195.67</v>
      </c>
      <c r="R368" s="329">
        <v>316098.48</v>
      </c>
      <c r="S368" s="329">
        <v>553172.34</v>
      </c>
      <c r="T368" s="329">
        <v>351040.96</v>
      </c>
      <c r="U368" s="329">
        <v>614321.68999999994</v>
      </c>
    </row>
    <row r="369" spans="1:21" ht="14.4" x14ac:dyDescent="0.3">
      <c r="A369" s="328">
        <v>2</v>
      </c>
      <c r="B369" s="328" t="s">
        <v>64</v>
      </c>
      <c r="C369" s="328" t="s">
        <v>71</v>
      </c>
      <c r="D369" s="328" t="s">
        <v>72</v>
      </c>
      <c r="E369" s="328" t="s">
        <v>74</v>
      </c>
      <c r="F369" s="328">
        <v>4</v>
      </c>
      <c r="G369" s="328" t="s">
        <v>4</v>
      </c>
      <c r="H369" s="329">
        <v>112228.3</v>
      </c>
      <c r="I369" s="329">
        <v>179565.29</v>
      </c>
      <c r="J369" s="329">
        <v>157119.63</v>
      </c>
      <c r="K369" s="329">
        <v>251391.4</v>
      </c>
      <c r="L369" s="329">
        <v>202010.95</v>
      </c>
      <c r="M369" s="329">
        <v>323217.52</v>
      </c>
      <c r="N369" s="329">
        <v>269347.93</v>
      </c>
      <c r="O369" s="329">
        <v>430956.69</v>
      </c>
      <c r="P369" s="329">
        <v>336684.91</v>
      </c>
      <c r="Q369" s="329">
        <v>538695.87</v>
      </c>
      <c r="R369" s="329">
        <v>381576.23</v>
      </c>
      <c r="S369" s="329">
        <v>610521.98</v>
      </c>
      <c r="T369" s="329">
        <v>426467.56</v>
      </c>
      <c r="U369" s="329">
        <v>682348.1</v>
      </c>
    </row>
    <row r="370" spans="1:21" ht="14.4" x14ac:dyDescent="0.3">
      <c r="A370" s="328">
        <v>3</v>
      </c>
      <c r="B370" s="328" t="s">
        <v>75</v>
      </c>
      <c r="C370" s="328" t="s">
        <v>620</v>
      </c>
      <c r="D370" s="328" t="s">
        <v>621</v>
      </c>
      <c r="E370" s="328" t="s">
        <v>76</v>
      </c>
      <c r="F370" s="328">
        <v>1</v>
      </c>
      <c r="G370" s="328" t="s">
        <v>11</v>
      </c>
      <c r="H370" s="329">
        <v>107380</v>
      </c>
      <c r="I370" s="329">
        <v>187915</v>
      </c>
      <c r="J370" s="329">
        <v>139131.75</v>
      </c>
      <c r="K370" s="329">
        <v>243480.56</v>
      </c>
      <c r="L370" s="329">
        <v>166560.54999999999</v>
      </c>
      <c r="M370" s="329">
        <v>291480.96999999997</v>
      </c>
      <c r="N370" s="329">
        <v>198791.75</v>
      </c>
      <c r="O370" s="329">
        <v>347885.56</v>
      </c>
      <c r="P370" s="329">
        <v>233822.68</v>
      </c>
      <c r="Q370" s="329">
        <v>409189.68</v>
      </c>
      <c r="R370" s="329">
        <v>256229.12</v>
      </c>
      <c r="S370" s="329">
        <v>448400.96</v>
      </c>
      <c r="T370" s="329">
        <v>277471.40000000002</v>
      </c>
      <c r="U370" s="329">
        <v>485574.96</v>
      </c>
    </row>
    <row r="371" spans="1:21" ht="14.4" x14ac:dyDescent="0.3">
      <c r="A371" s="328">
        <v>3</v>
      </c>
      <c r="B371" s="328" t="s">
        <v>75</v>
      </c>
      <c r="C371" s="328" t="s">
        <v>620</v>
      </c>
      <c r="D371" s="328" t="s">
        <v>621</v>
      </c>
      <c r="E371" s="328" t="s">
        <v>76</v>
      </c>
      <c r="F371" s="328">
        <v>2</v>
      </c>
      <c r="G371" s="328" t="s">
        <v>5</v>
      </c>
      <c r="H371" s="329">
        <v>93668.18</v>
      </c>
      <c r="I371" s="329">
        <v>163919.32</v>
      </c>
      <c r="J371" s="329">
        <v>122774.94</v>
      </c>
      <c r="K371" s="329">
        <v>214856.14</v>
      </c>
      <c r="L371" s="329">
        <v>149183.60999999999</v>
      </c>
      <c r="M371" s="329">
        <v>261071.31</v>
      </c>
      <c r="N371" s="329">
        <v>182928.98</v>
      </c>
      <c r="O371" s="329">
        <v>320125.71999999997</v>
      </c>
      <c r="P371" s="329">
        <v>216970.48</v>
      </c>
      <c r="Q371" s="329">
        <v>379698.35</v>
      </c>
      <c r="R371" s="329">
        <v>239056.69</v>
      </c>
      <c r="S371" s="329">
        <v>418349.2</v>
      </c>
      <c r="T371" s="329">
        <v>259521.8</v>
      </c>
      <c r="U371" s="329">
        <v>454163.14</v>
      </c>
    </row>
    <row r="372" spans="1:21" ht="14.4" x14ac:dyDescent="0.3">
      <c r="A372" s="328">
        <v>3</v>
      </c>
      <c r="B372" s="328" t="s">
        <v>75</v>
      </c>
      <c r="C372" s="328" t="s">
        <v>620</v>
      </c>
      <c r="D372" s="328" t="s">
        <v>621</v>
      </c>
      <c r="E372" s="328" t="s">
        <v>76</v>
      </c>
      <c r="F372" s="328">
        <v>3</v>
      </c>
      <c r="G372" s="328" t="s">
        <v>6</v>
      </c>
      <c r="H372" s="329">
        <v>81233.38</v>
      </c>
      <c r="I372" s="329">
        <v>142158.41</v>
      </c>
      <c r="J372" s="329">
        <v>110542.11</v>
      </c>
      <c r="K372" s="329">
        <v>193448.69</v>
      </c>
      <c r="L372" s="329">
        <v>139659.62</v>
      </c>
      <c r="M372" s="329">
        <v>244404.34</v>
      </c>
      <c r="N372" s="329">
        <v>183777.34</v>
      </c>
      <c r="O372" s="329">
        <v>321610.34000000003</v>
      </c>
      <c r="P372" s="329">
        <v>227558.57</v>
      </c>
      <c r="Q372" s="329">
        <v>398227.49</v>
      </c>
      <c r="R372" s="329">
        <v>256265.36</v>
      </c>
      <c r="S372" s="329">
        <v>448464.38</v>
      </c>
      <c r="T372" s="329">
        <v>284587.61</v>
      </c>
      <c r="U372" s="329">
        <v>498028.31</v>
      </c>
    </row>
    <row r="373" spans="1:21" ht="14.4" x14ac:dyDescent="0.3">
      <c r="A373" s="328">
        <v>3</v>
      </c>
      <c r="B373" s="328" t="s">
        <v>75</v>
      </c>
      <c r="C373" s="328" t="s">
        <v>620</v>
      </c>
      <c r="D373" s="328" t="s">
        <v>621</v>
      </c>
      <c r="E373" s="328" t="s">
        <v>76</v>
      </c>
      <c r="F373" s="328">
        <v>4</v>
      </c>
      <c r="G373" s="328" t="s">
        <v>4</v>
      </c>
      <c r="H373" s="329">
        <v>91072.77</v>
      </c>
      <c r="I373" s="329">
        <v>145716.43</v>
      </c>
      <c r="J373" s="329">
        <v>127501.87</v>
      </c>
      <c r="K373" s="329">
        <v>204003</v>
      </c>
      <c r="L373" s="329">
        <v>163930.98000000001</v>
      </c>
      <c r="M373" s="329">
        <v>262289.57</v>
      </c>
      <c r="N373" s="329">
        <v>218574.64</v>
      </c>
      <c r="O373" s="329">
        <v>349719.43</v>
      </c>
      <c r="P373" s="329">
        <v>273218.3</v>
      </c>
      <c r="Q373" s="329">
        <v>437149.29</v>
      </c>
      <c r="R373" s="329">
        <v>309647.40999999997</v>
      </c>
      <c r="S373" s="329">
        <v>495435.86</v>
      </c>
      <c r="T373" s="329">
        <v>346076.52</v>
      </c>
      <c r="U373" s="329">
        <v>553722.43000000005</v>
      </c>
    </row>
    <row r="374" spans="1:21" ht="14.4" x14ac:dyDescent="0.3">
      <c r="A374" s="328">
        <v>3</v>
      </c>
      <c r="B374" s="328" t="s">
        <v>75</v>
      </c>
      <c r="C374" s="328" t="s">
        <v>620</v>
      </c>
      <c r="D374" s="328" t="s">
        <v>621</v>
      </c>
      <c r="E374" s="328" t="s">
        <v>77</v>
      </c>
      <c r="F374" s="328">
        <v>1</v>
      </c>
      <c r="G374" s="328" t="s">
        <v>11</v>
      </c>
      <c r="H374" s="329">
        <v>108798.16</v>
      </c>
      <c r="I374" s="329">
        <v>190396.77</v>
      </c>
      <c r="J374" s="329">
        <v>141041.81</v>
      </c>
      <c r="K374" s="329">
        <v>246823.17</v>
      </c>
      <c r="L374" s="329">
        <v>168899.11</v>
      </c>
      <c r="M374" s="329">
        <v>295573.44</v>
      </c>
      <c r="N374" s="329">
        <v>201662.04</v>
      </c>
      <c r="O374" s="329">
        <v>352908.57</v>
      </c>
      <c r="P374" s="329">
        <v>237256.67</v>
      </c>
      <c r="Q374" s="329">
        <v>415199.17</v>
      </c>
      <c r="R374" s="329">
        <v>260024.48</v>
      </c>
      <c r="S374" s="329">
        <v>455042.84</v>
      </c>
      <c r="T374" s="329">
        <v>281643.65000000002</v>
      </c>
      <c r="U374" s="329">
        <v>492876.38</v>
      </c>
    </row>
    <row r="375" spans="1:21" ht="14.4" x14ac:dyDescent="0.3">
      <c r="A375" s="328">
        <v>3</v>
      </c>
      <c r="B375" s="328" t="s">
        <v>75</v>
      </c>
      <c r="C375" s="328" t="s">
        <v>620</v>
      </c>
      <c r="D375" s="328" t="s">
        <v>621</v>
      </c>
      <c r="E375" s="328" t="s">
        <v>77</v>
      </c>
      <c r="F375" s="328">
        <v>2</v>
      </c>
      <c r="G375" s="328" t="s">
        <v>5</v>
      </c>
      <c r="H375" s="329">
        <v>94583.09</v>
      </c>
      <c r="I375" s="329">
        <v>165520.42000000001</v>
      </c>
      <c r="J375" s="329">
        <v>124084.75</v>
      </c>
      <c r="K375" s="329">
        <v>217148.31</v>
      </c>
      <c r="L375" s="329">
        <v>150884.48000000001</v>
      </c>
      <c r="M375" s="329">
        <v>264047.84000000003</v>
      </c>
      <c r="N375" s="329">
        <v>185217.15</v>
      </c>
      <c r="O375" s="329">
        <v>324130.01</v>
      </c>
      <c r="P375" s="329">
        <v>219786.05</v>
      </c>
      <c r="Q375" s="329">
        <v>384625.59</v>
      </c>
      <c r="R375" s="329">
        <v>242221.86</v>
      </c>
      <c r="S375" s="329">
        <v>423888.26</v>
      </c>
      <c r="T375" s="329">
        <v>263035.34000000003</v>
      </c>
      <c r="U375" s="329">
        <v>460311.85</v>
      </c>
    </row>
    <row r="376" spans="1:21" ht="14.4" x14ac:dyDescent="0.3">
      <c r="A376" s="328">
        <v>3</v>
      </c>
      <c r="B376" s="328" t="s">
        <v>75</v>
      </c>
      <c r="C376" s="328" t="s">
        <v>620</v>
      </c>
      <c r="D376" s="328" t="s">
        <v>621</v>
      </c>
      <c r="E376" s="328" t="s">
        <v>77</v>
      </c>
      <c r="F376" s="328">
        <v>3</v>
      </c>
      <c r="G376" s="328" t="s">
        <v>6</v>
      </c>
      <c r="H376" s="329">
        <v>81779.97</v>
      </c>
      <c r="I376" s="329">
        <v>143114.95000000001</v>
      </c>
      <c r="J376" s="329">
        <v>111190.47</v>
      </c>
      <c r="K376" s="329">
        <v>194583.32</v>
      </c>
      <c r="L376" s="329">
        <v>140402.74</v>
      </c>
      <c r="M376" s="329">
        <v>245704.79</v>
      </c>
      <c r="N376" s="329">
        <v>184678.78</v>
      </c>
      <c r="O376" s="329">
        <v>323187.86</v>
      </c>
      <c r="P376" s="329">
        <v>228605.99</v>
      </c>
      <c r="Q376" s="329">
        <v>400060.48</v>
      </c>
      <c r="R376" s="329">
        <v>257392.46</v>
      </c>
      <c r="S376" s="329">
        <v>450436.81</v>
      </c>
      <c r="T376" s="329">
        <v>285780.28000000003</v>
      </c>
      <c r="U376" s="329">
        <v>500115.48</v>
      </c>
    </row>
    <row r="377" spans="1:21" ht="14.4" x14ac:dyDescent="0.3">
      <c r="A377" s="328">
        <v>3</v>
      </c>
      <c r="B377" s="328" t="s">
        <v>75</v>
      </c>
      <c r="C377" s="328" t="s">
        <v>620</v>
      </c>
      <c r="D377" s="328" t="s">
        <v>621</v>
      </c>
      <c r="E377" s="328" t="s">
        <v>77</v>
      </c>
      <c r="F377" s="328">
        <v>4</v>
      </c>
      <c r="G377" s="328" t="s">
        <v>4</v>
      </c>
      <c r="H377" s="329">
        <v>92321.14</v>
      </c>
      <c r="I377" s="329">
        <v>147713.82</v>
      </c>
      <c r="J377" s="329">
        <v>129249.59</v>
      </c>
      <c r="K377" s="329">
        <v>206799.35</v>
      </c>
      <c r="L377" s="329">
        <v>166178.04999999999</v>
      </c>
      <c r="M377" s="329">
        <v>265884.88</v>
      </c>
      <c r="N377" s="329">
        <v>221570.73</v>
      </c>
      <c r="O377" s="329">
        <v>354513.18</v>
      </c>
      <c r="P377" s="329">
        <v>276963.40999999997</v>
      </c>
      <c r="Q377" s="329">
        <v>443141.47</v>
      </c>
      <c r="R377" s="329">
        <v>313891.87</v>
      </c>
      <c r="S377" s="329">
        <v>502227</v>
      </c>
      <c r="T377" s="329">
        <v>350820.32</v>
      </c>
      <c r="U377" s="329">
        <v>561312.53</v>
      </c>
    </row>
    <row r="378" spans="1:21" ht="14.4" x14ac:dyDescent="0.3">
      <c r="A378" s="328">
        <v>3</v>
      </c>
      <c r="B378" s="328" t="s">
        <v>75</v>
      </c>
      <c r="C378" s="328" t="s">
        <v>78</v>
      </c>
      <c r="D378" s="328" t="s">
        <v>79</v>
      </c>
      <c r="E378" s="328" t="s">
        <v>360</v>
      </c>
      <c r="F378" s="328">
        <v>1</v>
      </c>
      <c r="G378" s="328" t="s">
        <v>11</v>
      </c>
      <c r="H378" s="329">
        <v>101574.5</v>
      </c>
      <c r="I378" s="329">
        <v>177755.38</v>
      </c>
      <c r="J378" s="329">
        <v>131748.28</v>
      </c>
      <c r="K378" s="329">
        <v>230559.49</v>
      </c>
      <c r="L378" s="329">
        <v>157820.74</v>
      </c>
      <c r="M378" s="329">
        <v>276186.28999999998</v>
      </c>
      <c r="N378" s="329">
        <v>188512.04</v>
      </c>
      <c r="O378" s="329">
        <v>329896.07</v>
      </c>
      <c r="P378" s="329">
        <v>221842.14</v>
      </c>
      <c r="Q378" s="329">
        <v>388223.74</v>
      </c>
      <c r="R378" s="329">
        <v>243162.25</v>
      </c>
      <c r="S378" s="329">
        <v>425533.93</v>
      </c>
      <c r="T378" s="329">
        <v>263440.18</v>
      </c>
      <c r="U378" s="329">
        <v>461020.31</v>
      </c>
    </row>
    <row r="379" spans="1:21" ht="14.4" x14ac:dyDescent="0.3">
      <c r="A379" s="328">
        <v>3</v>
      </c>
      <c r="B379" s="328" t="s">
        <v>75</v>
      </c>
      <c r="C379" s="328" t="s">
        <v>78</v>
      </c>
      <c r="D379" s="328" t="s">
        <v>79</v>
      </c>
      <c r="E379" s="328" t="s">
        <v>360</v>
      </c>
      <c r="F379" s="328">
        <v>2</v>
      </c>
      <c r="G379" s="328" t="s">
        <v>5</v>
      </c>
      <c r="H379" s="329">
        <v>87988.37</v>
      </c>
      <c r="I379" s="329">
        <v>153979.65</v>
      </c>
      <c r="J379" s="329">
        <v>115541.53</v>
      </c>
      <c r="K379" s="329">
        <v>202197.67</v>
      </c>
      <c r="L379" s="329">
        <v>140603.22</v>
      </c>
      <c r="M379" s="329">
        <v>246055.63</v>
      </c>
      <c r="N379" s="329">
        <v>172794.8</v>
      </c>
      <c r="O379" s="329">
        <v>302390.90000000002</v>
      </c>
      <c r="P379" s="329">
        <v>205144.55</v>
      </c>
      <c r="Q379" s="329">
        <v>359002.97</v>
      </c>
      <c r="R379" s="329">
        <v>226147.35</v>
      </c>
      <c r="S379" s="329">
        <v>395757.87</v>
      </c>
      <c r="T379" s="329">
        <v>245655.25</v>
      </c>
      <c r="U379" s="329">
        <v>429896.68</v>
      </c>
    </row>
    <row r="380" spans="1:21" ht="14.4" x14ac:dyDescent="0.3">
      <c r="A380" s="328">
        <v>3</v>
      </c>
      <c r="B380" s="328" t="s">
        <v>75</v>
      </c>
      <c r="C380" s="328" t="s">
        <v>78</v>
      </c>
      <c r="D380" s="328" t="s">
        <v>79</v>
      </c>
      <c r="E380" s="328" t="s">
        <v>360</v>
      </c>
      <c r="F380" s="328">
        <v>3</v>
      </c>
      <c r="G380" s="328" t="s">
        <v>6</v>
      </c>
      <c r="H380" s="329">
        <v>75835.820000000007</v>
      </c>
      <c r="I380" s="329">
        <v>132712.69</v>
      </c>
      <c r="J380" s="329">
        <v>103014.75</v>
      </c>
      <c r="K380" s="329">
        <v>180275.81</v>
      </c>
      <c r="L380" s="329">
        <v>130004.22</v>
      </c>
      <c r="M380" s="329">
        <v>227507.38</v>
      </c>
      <c r="N380" s="329">
        <v>170925.8</v>
      </c>
      <c r="O380" s="329">
        <v>299120.15000000002</v>
      </c>
      <c r="P380" s="329">
        <v>211513.99</v>
      </c>
      <c r="Q380" s="329">
        <v>370149.49</v>
      </c>
      <c r="R380" s="329">
        <v>238096.51</v>
      </c>
      <c r="S380" s="329">
        <v>416668.88</v>
      </c>
      <c r="T380" s="329">
        <v>264297.99</v>
      </c>
      <c r="U380" s="329">
        <v>462521.49</v>
      </c>
    </row>
    <row r="381" spans="1:21" ht="14.4" x14ac:dyDescent="0.3">
      <c r="A381" s="328">
        <v>3</v>
      </c>
      <c r="B381" s="328" t="s">
        <v>75</v>
      </c>
      <c r="C381" s="328" t="s">
        <v>78</v>
      </c>
      <c r="D381" s="328" t="s">
        <v>79</v>
      </c>
      <c r="E381" s="328" t="s">
        <v>360</v>
      </c>
      <c r="F381" s="328">
        <v>4</v>
      </c>
      <c r="G381" s="328" t="s">
        <v>4</v>
      </c>
      <c r="H381" s="329">
        <v>86236.03</v>
      </c>
      <c r="I381" s="329">
        <v>137977.66</v>
      </c>
      <c r="J381" s="329">
        <v>120730.45</v>
      </c>
      <c r="K381" s="329">
        <v>193168.72</v>
      </c>
      <c r="L381" s="329">
        <v>155224.85999999999</v>
      </c>
      <c r="M381" s="329">
        <v>248359.78</v>
      </c>
      <c r="N381" s="329">
        <v>206966.48</v>
      </c>
      <c r="O381" s="329">
        <v>331146.38</v>
      </c>
      <c r="P381" s="329">
        <v>258708.1</v>
      </c>
      <c r="Q381" s="329">
        <v>413932.97</v>
      </c>
      <c r="R381" s="329">
        <v>293202.52</v>
      </c>
      <c r="S381" s="329">
        <v>469124.03</v>
      </c>
      <c r="T381" s="329">
        <v>327696.93</v>
      </c>
      <c r="U381" s="329">
        <v>524315.1</v>
      </c>
    </row>
    <row r="382" spans="1:21" ht="14.4" x14ac:dyDescent="0.3">
      <c r="A382" s="328">
        <v>3</v>
      </c>
      <c r="B382" s="328" t="s">
        <v>75</v>
      </c>
      <c r="C382" s="328" t="s">
        <v>80</v>
      </c>
      <c r="D382" s="328" t="s">
        <v>81</v>
      </c>
      <c r="E382" s="328" t="s">
        <v>82</v>
      </c>
      <c r="F382" s="328">
        <v>1</v>
      </c>
      <c r="G382" s="328" t="s">
        <v>11</v>
      </c>
      <c r="H382" s="329">
        <v>97231.42</v>
      </c>
      <c r="I382" s="329">
        <v>170154.98</v>
      </c>
      <c r="J382" s="329">
        <v>125962.48</v>
      </c>
      <c r="K382" s="329">
        <v>220434.34</v>
      </c>
      <c r="L382" s="329">
        <v>150780.9</v>
      </c>
      <c r="M382" s="329">
        <v>263866.57</v>
      </c>
      <c r="N382" s="329">
        <v>179936.97</v>
      </c>
      <c r="O382" s="329">
        <v>314889.69</v>
      </c>
      <c r="P382" s="329">
        <v>211629.53</v>
      </c>
      <c r="Q382" s="329">
        <v>370351.67</v>
      </c>
      <c r="R382" s="329">
        <v>231900.47</v>
      </c>
      <c r="S382" s="329">
        <v>405825.82</v>
      </c>
      <c r="T382" s="329">
        <v>251108.85</v>
      </c>
      <c r="U382" s="329">
        <v>439440.48</v>
      </c>
    </row>
    <row r="383" spans="1:21" ht="14.4" x14ac:dyDescent="0.3">
      <c r="A383" s="328">
        <v>3</v>
      </c>
      <c r="B383" s="328" t="s">
        <v>75</v>
      </c>
      <c r="C383" s="328" t="s">
        <v>80</v>
      </c>
      <c r="D383" s="328" t="s">
        <v>81</v>
      </c>
      <c r="E383" s="328" t="s">
        <v>82</v>
      </c>
      <c r="F383" s="328">
        <v>2</v>
      </c>
      <c r="G383" s="328" t="s">
        <v>5</v>
      </c>
      <c r="H383" s="329">
        <v>84903.37</v>
      </c>
      <c r="I383" s="329">
        <v>148580.9</v>
      </c>
      <c r="J383" s="329">
        <v>111256.36</v>
      </c>
      <c r="K383" s="329">
        <v>194698.62</v>
      </c>
      <c r="L383" s="329">
        <v>135157.59</v>
      </c>
      <c r="M383" s="329">
        <v>236525.78</v>
      </c>
      <c r="N383" s="329">
        <v>165675.03</v>
      </c>
      <c r="O383" s="329">
        <v>289931.3</v>
      </c>
      <c r="P383" s="329">
        <v>196478.01</v>
      </c>
      <c r="Q383" s="329">
        <v>343836.52</v>
      </c>
      <c r="R383" s="329">
        <v>216461.03</v>
      </c>
      <c r="S383" s="329">
        <v>378806.8</v>
      </c>
      <c r="T383" s="329">
        <v>234970.67</v>
      </c>
      <c r="U383" s="329">
        <v>411198.67</v>
      </c>
    </row>
    <row r="384" spans="1:21" ht="14.4" x14ac:dyDescent="0.3">
      <c r="A384" s="328">
        <v>3</v>
      </c>
      <c r="B384" s="328" t="s">
        <v>75</v>
      </c>
      <c r="C384" s="328" t="s">
        <v>80</v>
      </c>
      <c r="D384" s="328" t="s">
        <v>81</v>
      </c>
      <c r="E384" s="328" t="s">
        <v>82</v>
      </c>
      <c r="F384" s="328">
        <v>3</v>
      </c>
      <c r="G384" s="328" t="s">
        <v>6</v>
      </c>
      <c r="H384" s="329">
        <v>73699.460000000006</v>
      </c>
      <c r="I384" s="329">
        <v>128974.05</v>
      </c>
      <c r="J384" s="329">
        <v>100316</v>
      </c>
      <c r="K384" s="329">
        <v>175553</v>
      </c>
      <c r="L384" s="329">
        <v>126760.63</v>
      </c>
      <c r="M384" s="329">
        <v>221831.1</v>
      </c>
      <c r="N384" s="329">
        <v>166824.46</v>
      </c>
      <c r="O384" s="329">
        <v>291942.81</v>
      </c>
      <c r="P384" s="329">
        <v>206585.77</v>
      </c>
      <c r="Q384" s="329">
        <v>361525.09</v>
      </c>
      <c r="R384" s="329">
        <v>232661.12</v>
      </c>
      <c r="S384" s="329">
        <v>407156.97</v>
      </c>
      <c r="T384" s="329">
        <v>258390.74</v>
      </c>
      <c r="U384" s="329">
        <v>452183.79</v>
      </c>
    </row>
    <row r="385" spans="1:21" ht="14.4" x14ac:dyDescent="0.3">
      <c r="A385" s="328">
        <v>3</v>
      </c>
      <c r="B385" s="328" t="s">
        <v>75</v>
      </c>
      <c r="C385" s="328" t="s">
        <v>80</v>
      </c>
      <c r="D385" s="328" t="s">
        <v>81</v>
      </c>
      <c r="E385" s="328" t="s">
        <v>82</v>
      </c>
      <c r="F385" s="328">
        <v>4</v>
      </c>
      <c r="G385" s="328" t="s">
        <v>4</v>
      </c>
      <c r="H385" s="329">
        <v>82452.960000000006</v>
      </c>
      <c r="I385" s="329">
        <v>131924.74</v>
      </c>
      <c r="J385" s="329">
        <v>115434.14</v>
      </c>
      <c r="K385" s="329">
        <v>184694.63</v>
      </c>
      <c r="L385" s="329">
        <v>148415.32999999999</v>
      </c>
      <c r="M385" s="329">
        <v>237464.53</v>
      </c>
      <c r="N385" s="329">
        <v>197887.11</v>
      </c>
      <c r="O385" s="329">
        <v>316619.37</v>
      </c>
      <c r="P385" s="329">
        <v>247358.88</v>
      </c>
      <c r="Q385" s="329">
        <v>395774.22</v>
      </c>
      <c r="R385" s="329">
        <v>280340.07</v>
      </c>
      <c r="S385" s="329">
        <v>448544.11</v>
      </c>
      <c r="T385" s="329">
        <v>313321.25</v>
      </c>
      <c r="U385" s="329">
        <v>501314.01</v>
      </c>
    </row>
    <row r="386" spans="1:21" ht="14.4" x14ac:dyDescent="0.3">
      <c r="A386" s="328">
        <v>3</v>
      </c>
      <c r="B386" s="328" t="s">
        <v>75</v>
      </c>
      <c r="C386" s="328" t="s">
        <v>80</v>
      </c>
      <c r="D386" s="328" t="s">
        <v>81</v>
      </c>
      <c r="E386" s="328" t="s">
        <v>659</v>
      </c>
      <c r="F386" s="328">
        <v>1</v>
      </c>
      <c r="G386" s="328" t="s">
        <v>11</v>
      </c>
      <c r="H386" s="329">
        <v>99535.92</v>
      </c>
      <c r="I386" s="329">
        <v>174187.85</v>
      </c>
      <c r="J386" s="329">
        <v>129108.86</v>
      </c>
      <c r="K386" s="329">
        <v>225940.5</v>
      </c>
      <c r="L386" s="329">
        <v>154662.38</v>
      </c>
      <c r="M386" s="329">
        <v>270659.17</v>
      </c>
      <c r="N386" s="329">
        <v>184744.65</v>
      </c>
      <c r="O386" s="329">
        <v>323303.14</v>
      </c>
      <c r="P386" s="329">
        <v>217412.43</v>
      </c>
      <c r="Q386" s="329">
        <v>380471.75</v>
      </c>
      <c r="R386" s="329">
        <v>238308.93</v>
      </c>
      <c r="S386" s="329">
        <v>417040.63</v>
      </c>
      <c r="T386" s="329">
        <v>258186.19</v>
      </c>
      <c r="U386" s="329">
        <v>451825.83</v>
      </c>
    </row>
    <row r="387" spans="1:21" ht="14.4" x14ac:dyDescent="0.3">
      <c r="A387" s="328">
        <v>3</v>
      </c>
      <c r="B387" s="328" t="s">
        <v>75</v>
      </c>
      <c r="C387" s="328" t="s">
        <v>80</v>
      </c>
      <c r="D387" s="328" t="s">
        <v>81</v>
      </c>
      <c r="E387" s="328" t="s">
        <v>659</v>
      </c>
      <c r="F387" s="328">
        <v>2</v>
      </c>
      <c r="G387" s="328" t="s">
        <v>5</v>
      </c>
      <c r="H387" s="329">
        <v>86201.38</v>
      </c>
      <c r="I387" s="329">
        <v>150852.41</v>
      </c>
      <c r="J387" s="329">
        <v>113202.23</v>
      </c>
      <c r="K387" s="329">
        <v>198103.91</v>
      </c>
      <c r="L387" s="329">
        <v>137763.70000000001</v>
      </c>
      <c r="M387" s="329">
        <v>241086.48</v>
      </c>
      <c r="N387" s="329">
        <v>169318.47</v>
      </c>
      <c r="O387" s="329">
        <v>296307.32</v>
      </c>
      <c r="P387" s="329">
        <v>201024.06</v>
      </c>
      <c r="Q387" s="329">
        <v>351792.11</v>
      </c>
      <c r="R387" s="329">
        <v>221609.13</v>
      </c>
      <c r="S387" s="329">
        <v>387815.97</v>
      </c>
      <c r="T387" s="329">
        <v>240730.61</v>
      </c>
      <c r="U387" s="329">
        <v>421278.57</v>
      </c>
    </row>
    <row r="388" spans="1:21" ht="14.4" x14ac:dyDescent="0.3">
      <c r="A388" s="328">
        <v>3</v>
      </c>
      <c r="B388" s="328" t="s">
        <v>75</v>
      </c>
      <c r="C388" s="328" t="s">
        <v>80</v>
      </c>
      <c r="D388" s="328" t="s">
        <v>81</v>
      </c>
      <c r="E388" s="328" t="s">
        <v>659</v>
      </c>
      <c r="F388" s="328">
        <v>3</v>
      </c>
      <c r="G388" s="328" t="s">
        <v>6</v>
      </c>
      <c r="H388" s="329">
        <v>74279.38</v>
      </c>
      <c r="I388" s="329">
        <v>129988.91</v>
      </c>
      <c r="J388" s="329">
        <v>100894.15</v>
      </c>
      <c r="K388" s="329">
        <v>176564.77</v>
      </c>
      <c r="L388" s="329">
        <v>127322.98</v>
      </c>
      <c r="M388" s="329">
        <v>222815.22</v>
      </c>
      <c r="N388" s="329">
        <v>167395.51</v>
      </c>
      <c r="O388" s="329">
        <v>292942.15000000002</v>
      </c>
      <c r="P388" s="329">
        <v>207140.82</v>
      </c>
      <c r="Q388" s="329">
        <v>362496.44</v>
      </c>
      <c r="R388" s="329">
        <v>233170.23</v>
      </c>
      <c r="S388" s="329">
        <v>408047.91</v>
      </c>
      <c r="T388" s="329">
        <v>258825.68</v>
      </c>
      <c r="U388" s="329">
        <v>452944.94</v>
      </c>
    </row>
    <row r="389" spans="1:21" ht="14.4" x14ac:dyDescent="0.3">
      <c r="A389" s="328">
        <v>3</v>
      </c>
      <c r="B389" s="328" t="s">
        <v>75</v>
      </c>
      <c r="C389" s="328" t="s">
        <v>80</v>
      </c>
      <c r="D389" s="328" t="s">
        <v>81</v>
      </c>
      <c r="E389" s="328" t="s">
        <v>659</v>
      </c>
      <c r="F389" s="328">
        <v>4</v>
      </c>
      <c r="G389" s="328" t="s">
        <v>4</v>
      </c>
      <c r="H389" s="329">
        <v>84508.27</v>
      </c>
      <c r="I389" s="329">
        <v>135213.24</v>
      </c>
      <c r="J389" s="329">
        <v>118311.58</v>
      </c>
      <c r="K389" s="329">
        <v>189298.53</v>
      </c>
      <c r="L389" s="329">
        <v>152114.89000000001</v>
      </c>
      <c r="M389" s="329">
        <v>243383.82</v>
      </c>
      <c r="N389" s="329">
        <v>202819.85</v>
      </c>
      <c r="O389" s="329">
        <v>324511.77</v>
      </c>
      <c r="P389" s="329">
        <v>253524.81</v>
      </c>
      <c r="Q389" s="329">
        <v>405639.71</v>
      </c>
      <c r="R389" s="329">
        <v>287328.12</v>
      </c>
      <c r="S389" s="329">
        <v>459725</v>
      </c>
      <c r="T389" s="329">
        <v>321131.43</v>
      </c>
      <c r="U389" s="329">
        <v>513810.29</v>
      </c>
    </row>
    <row r="390" spans="1:21" ht="14.4" x14ac:dyDescent="0.3">
      <c r="A390" s="328">
        <v>3</v>
      </c>
      <c r="B390" s="328" t="s">
        <v>75</v>
      </c>
      <c r="C390" s="328" t="s">
        <v>80</v>
      </c>
      <c r="D390" s="328" t="s">
        <v>81</v>
      </c>
      <c r="E390" s="328" t="s">
        <v>83</v>
      </c>
      <c r="F390" s="328">
        <v>1</v>
      </c>
      <c r="G390" s="328" t="s">
        <v>11</v>
      </c>
      <c r="H390" s="329">
        <v>97098.48</v>
      </c>
      <c r="I390" s="329">
        <v>169922.33</v>
      </c>
      <c r="J390" s="329">
        <v>125879.09</v>
      </c>
      <c r="K390" s="329">
        <v>220288.4</v>
      </c>
      <c r="L390" s="329">
        <v>150744.65</v>
      </c>
      <c r="M390" s="329">
        <v>263803.14</v>
      </c>
      <c r="N390" s="329">
        <v>179990.67</v>
      </c>
      <c r="O390" s="329">
        <v>314983.67999999999</v>
      </c>
      <c r="P390" s="329">
        <v>211763.59</v>
      </c>
      <c r="Q390" s="329">
        <v>370586.29</v>
      </c>
      <c r="R390" s="329">
        <v>232086.92</v>
      </c>
      <c r="S390" s="329">
        <v>406152.12</v>
      </c>
      <c r="T390" s="329">
        <v>251386.96</v>
      </c>
      <c r="U390" s="329">
        <v>439927.18</v>
      </c>
    </row>
    <row r="391" spans="1:21" ht="14.4" x14ac:dyDescent="0.3">
      <c r="A391" s="328">
        <v>3</v>
      </c>
      <c r="B391" s="328" t="s">
        <v>75</v>
      </c>
      <c r="C391" s="328" t="s">
        <v>80</v>
      </c>
      <c r="D391" s="328" t="s">
        <v>81</v>
      </c>
      <c r="E391" s="328" t="s">
        <v>83</v>
      </c>
      <c r="F391" s="328">
        <v>2</v>
      </c>
      <c r="G391" s="328" t="s">
        <v>5</v>
      </c>
      <c r="H391" s="329">
        <v>84392.98</v>
      </c>
      <c r="I391" s="329">
        <v>147687.71</v>
      </c>
      <c r="J391" s="329">
        <v>110722.77</v>
      </c>
      <c r="K391" s="329">
        <v>193764.85</v>
      </c>
      <c r="L391" s="329">
        <v>134643.07999999999</v>
      </c>
      <c r="M391" s="329">
        <v>235625.39</v>
      </c>
      <c r="N391" s="329">
        <v>165292.14000000001</v>
      </c>
      <c r="O391" s="329">
        <v>289261.25</v>
      </c>
      <c r="P391" s="329">
        <v>196148.26</v>
      </c>
      <c r="Q391" s="329">
        <v>343259.45</v>
      </c>
      <c r="R391" s="329">
        <v>216174.85</v>
      </c>
      <c r="S391" s="329">
        <v>378305.99</v>
      </c>
      <c r="T391" s="329">
        <v>234754.76</v>
      </c>
      <c r="U391" s="329">
        <v>410820.83</v>
      </c>
    </row>
    <row r="392" spans="1:21" ht="14.4" x14ac:dyDescent="0.3">
      <c r="A392" s="328">
        <v>3</v>
      </c>
      <c r="B392" s="328" t="s">
        <v>75</v>
      </c>
      <c r="C392" s="328" t="s">
        <v>80</v>
      </c>
      <c r="D392" s="328" t="s">
        <v>81</v>
      </c>
      <c r="E392" s="328" t="s">
        <v>83</v>
      </c>
      <c r="F392" s="328">
        <v>3</v>
      </c>
      <c r="G392" s="328" t="s">
        <v>6</v>
      </c>
      <c r="H392" s="329">
        <v>72954.559999999998</v>
      </c>
      <c r="I392" s="329">
        <v>127670.49</v>
      </c>
      <c r="J392" s="329">
        <v>99185.5</v>
      </c>
      <c r="K392" s="329">
        <v>173574.62</v>
      </c>
      <c r="L392" s="329">
        <v>125239.26</v>
      </c>
      <c r="M392" s="329">
        <v>219168.71</v>
      </c>
      <c r="N392" s="329">
        <v>164728.94</v>
      </c>
      <c r="O392" s="329">
        <v>288275.64</v>
      </c>
      <c r="P392" s="329">
        <v>203906.83</v>
      </c>
      <c r="Q392" s="329">
        <v>356836.94</v>
      </c>
      <c r="R392" s="329">
        <v>229580.01</v>
      </c>
      <c r="S392" s="329">
        <v>401765.01</v>
      </c>
      <c r="T392" s="329">
        <v>254896.86</v>
      </c>
      <c r="U392" s="329">
        <v>446069.51</v>
      </c>
    </row>
    <row r="393" spans="1:21" ht="14.4" x14ac:dyDescent="0.3">
      <c r="A393" s="328">
        <v>3</v>
      </c>
      <c r="B393" s="328" t="s">
        <v>75</v>
      </c>
      <c r="C393" s="328" t="s">
        <v>80</v>
      </c>
      <c r="D393" s="328" t="s">
        <v>81</v>
      </c>
      <c r="E393" s="328" t="s">
        <v>83</v>
      </c>
      <c r="F393" s="328">
        <v>4</v>
      </c>
      <c r="G393" s="328" t="s">
        <v>4</v>
      </c>
      <c r="H393" s="329">
        <v>82396.02</v>
      </c>
      <c r="I393" s="329">
        <v>131833.64000000001</v>
      </c>
      <c r="J393" s="329">
        <v>115354.43</v>
      </c>
      <c r="K393" s="329">
        <v>184567.09</v>
      </c>
      <c r="L393" s="329">
        <v>148312.84</v>
      </c>
      <c r="M393" s="329">
        <v>237300.55</v>
      </c>
      <c r="N393" s="329">
        <v>197750.45</v>
      </c>
      <c r="O393" s="329">
        <v>316400.73</v>
      </c>
      <c r="P393" s="329">
        <v>247188.07</v>
      </c>
      <c r="Q393" s="329">
        <v>395500.91</v>
      </c>
      <c r="R393" s="329">
        <v>280146.48</v>
      </c>
      <c r="S393" s="329">
        <v>448234.37</v>
      </c>
      <c r="T393" s="329">
        <v>313104.89</v>
      </c>
      <c r="U393" s="329">
        <v>500967.82</v>
      </c>
    </row>
    <row r="394" spans="1:21" ht="14.4" x14ac:dyDescent="0.3">
      <c r="A394" s="328">
        <v>3</v>
      </c>
      <c r="B394" s="328" t="s">
        <v>75</v>
      </c>
      <c r="C394" s="328" t="s">
        <v>80</v>
      </c>
      <c r="D394" s="328" t="s">
        <v>81</v>
      </c>
      <c r="E394" s="328" t="s">
        <v>660</v>
      </c>
      <c r="F394" s="328">
        <v>1</v>
      </c>
      <c r="G394" s="328" t="s">
        <v>11</v>
      </c>
      <c r="H394" s="329">
        <v>98029.14</v>
      </c>
      <c r="I394" s="329">
        <v>171550.99</v>
      </c>
      <c r="J394" s="329">
        <v>127143.2</v>
      </c>
      <c r="K394" s="329">
        <v>222500.6</v>
      </c>
      <c r="L394" s="329">
        <v>152299.66</v>
      </c>
      <c r="M394" s="329">
        <v>266524.40999999997</v>
      </c>
      <c r="N394" s="329">
        <v>181910.17</v>
      </c>
      <c r="O394" s="329">
        <v>318342.8</v>
      </c>
      <c r="P394" s="329">
        <v>214067.82</v>
      </c>
      <c r="Q394" s="329">
        <v>374618.68</v>
      </c>
      <c r="R394" s="329">
        <v>234637.88</v>
      </c>
      <c r="S394" s="329">
        <v>410616.29</v>
      </c>
      <c r="T394" s="329">
        <v>254199.36</v>
      </c>
      <c r="U394" s="329">
        <v>444848.88</v>
      </c>
    </row>
    <row r="395" spans="1:21" ht="14.4" x14ac:dyDescent="0.3">
      <c r="A395" s="328">
        <v>3</v>
      </c>
      <c r="B395" s="328" t="s">
        <v>75</v>
      </c>
      <c r="C395" s="328" t="s">
        <v>80</v>
      </c>
      <c r="D395" s="328" t="s">
        <v>81</v>
      </c>
      <c r="E395" s="328" t="s">
        <v>660</v>
      </c>
      <c r="F395" s="328">
        <v>2</v>
      </c>
      <c r="G395" s="328" t="s">
        <v>5</v>
      </c>
      <c r="H395" s="329">
        <v>84946.21</v>
      </c>
      <c r="I395" s="329">
        <v>148655.85999999999</v>
      </c>
      <c r="J395" s="329">
        <v>111536.7</v>
      </c>
      <c r="K395" s="329">
        <v>195189.22</v>
      </c>
      <c r="L395" s="329">
        <v>135719.82999999999</v>
      </c>
      <c r="M395" s="329">
        <v>237509.7</v>
      </c>
      <c r="N395" s="329">
        <v>166775.04999999999</v>
      </c>
      <c r="O395" s="329">
        <v>291856.34000000003</v>
      </c>
      <c r="P395" s="329">
        <v>197988.66</v>
      </c>
      <c r="Q395" s="329">
        <v>346480.16</v>
      </c>
      <c r="R395" s="329">
        <v>218253.17</v>
      </c>
      <c r="S395" s="329">
        <v>381943.05</v>
      </c>
      <c r="T395" s="329">
        <v>237073.13</v>
      </c>
      <c r="U395" s="329">
        <v>414877.98</v>
      </c>
    </row>
    <row r="396" spans="1:21" ht="14.4" x14ac:dyDescent="0.3">
      <c r="A396" s="328">
        <v>3</v>
      </c>
      <c r="B396" s="328" t="s">
        <v>75</v>
      </c>
      <c r="C396" s="328" t="s">
        <v>80</v>
      </c>
      <c r="D396" s="328" t="s">
        <v>81</v>
      </c>
      <c r="E396" s="328" t="s">
        <v>660</v>
      </c>
      <c r="F396" s="328">
        <v>3</v>
      </c>
      <c r="G396" s="328" t="s">
        <v>6</v>
      </c>
      <c r="H396" s="329">
        <v>73236.19</v>
      </c>
      <c r="I396" s="329">
        <v>128163.34</v>
      </c>
      <c r="J396" s="329">
        <v>99492.13</v>
      </c>
      <c r="K396" s="329">
        <v>174111.23</v>
      </c>
      <c r="L396" s="329">
        <v>125565.63</v>
      </c>
      <c r="M396" s="329">
        <v>219739.85</v>
      </c>
      <c r="N396" s="329">
        <v>165097.06</v>
      </c>
      <c r="O396" s="329">
        <v>288919.86</v>
      </c>
      <c r="P396" s="329">
        <v>204307.45</v>
      </c>
      <c r="Q396" s="329">
        <v>357538.03</v>
      </c>
      <c r="R396" s="329">
        <v>229989.06</v>
      </c>
      <c r="S396" s="329">
        <v>402480.86</v>
      </c>
      <c r="T396" s="329">
        <v>255303.77</v>
      </c>
      <c r="U396" s="329">
        <v>446781.6</v>
      </c>
    </row>
    <row r="397" spans="1:21" ht="14.4" x14ac:dyDescent="0.3">
      <c r="A397" s="328">
        <v>3</v>
      </c>
      <c r="B397" s="328" t="s">
        <v>75</v>
      </c>
      <c r="C397" s="328" t="s">
        <v>80</v>
      </c>
      <c r="D397" s="328" t="s">
        <v>81</v>
      </c>
      <c r="E397" s="328" t="s">
        <v>660</v>
      </c>
      <c r="F397" s="328">
        <v>4</v>
      </c>
      <c r="G397" s="328" t="s">
        <v>4</v>
      </c>
      <c r="H397" s="329">
        <v>83221.94</v>
      </c>
      <c r="I397" s="329">
        <v>133155.10999999999</v>
      </c>
      <c r="J397" s="329">
        <v>116510.72</v>
      </c>
      <c r="K397" s="329">
        <v>186417.16</v>
      </c>
      <c r="L397" s="329">
        <v>149799.5</v>
      </c>
      <c r="M397" s="329">
        <v>239679.2</v>
      </c>
      <c r="N397" s="329">
        <v>199732.66</v>
      </c>
      <c r="O397" s="329">
        <v>319572.27</v>
      </c>
      <c r="P397" s="329">
        <v>249665.83</v>
      </c>
      <c r="Q397" s="329">
        <v>399465.33</v>
      </c>
      <c r="R397" s="329">
        <v>282954.61</v>
      </c>
      <c r="S397" s="329">
        <v>452727.38</v>
      </c>
      <c r="T397" s="329">
        <v>316243.39</v>
      </c>
      <c r="U397" s="329">
        <v>505989.42</v>
      </c>
    </row>
    <row r="398" spans="1:21" ht="14.4" x14ac:dyDescent="0.3">
      <c r="A398" s="328">
        <v>3</v>
      </c>
      <c r="B398" s="328" t="s">
        <v>75</v>
      </c>
      <c r="C398" s="328" t="s">
        <v>84</v>
      </c>
      <c r="D398" s="328" t="s">
        <v>661</v>
      </c>
      <c r="E398" s="328" t="s">
        <v>85</v>
      </c>
      <c r="F398" s="328">
        <v>1</v>
      </c>
      <c r="G398" s="328" t="s">
        <v>11</v>
      </c>
      <c r="H398" s="329">
        <v>111324.22</v>
      </c>
      <c r="I398" s="329">
        <v>194817.39</v>
      </c>
      <c r="J398" s="329">
        <v>144327.18</v>
      </c>
      <c r="K398" s="329">
        <v>252572.56</v>
      </c>
      <c r="L398" s="329">
        <v>172841</v>
      </c>
      <c r="M398" s="329">
        <v>302471.75</v>
      </c>
      <c r="N398" s="329">
        <v>206380.21</v>
      </c>
      <c r="O398" s="329">
        <v>361165.36</v>
      </c>
      <c r="P398" s="329">
        <v>242816.12</v>
      </c>
      <c r="Q398" s="329">
        <v>424928.22</v>
      </c>
      <c r="R398" s="329">
        <v>266122.18</v>
      </c>
      <c r="S398" s="329">
        <v>465713.81</v>
      </c>
      <c r="T398" s="329">
        <v>288257.46000000002</v>
      </c>
      <c r="U398" s="329">
        <v>504450.55</v>
      </c>
    </row>
    <row r="399" spans="1:21" ht="14.4" x14ac:dyDescent="0.3">
      <c r="A399" s="328">
        <v>3</v>
      </c>
      <c r="B399" s="328" t="s">
        <v>75</v>
      </c>
      <c r="C399" s="328" t="s">
        <v>84</v>
      </c>
      <c r="D399" s="328" t="s">
        <v>661</v>
      </c>
      <c r="E399" s="328" t="s">
        <v>85</v>
      </c>
      <c r="F399" s="328">
        <v>2</v>
      </c>
      <c r="G399" s="328" t="s">
        <v>5</v>
      </c>
      <c r="H399" s="329">
        <v>96731.76</v>
      </c>
      <c r="I399" s="329">
        <v>169280.58</v>
      </c>
      <c r="J399" s="329">
        <v>126919.93</v>
      </c>
      <c r="K399" s="329">
        <v>222109.88</v>
      </c>
      <c r="L399" s="329">
        <v>154348.10999999999</v>
      </c>
      <c r="M399" s="329">
        <v>270109.19</v>
      </c>
      <c r="N399" s="329">
        <v>189498.73</v>
      </c>
      <c r="O399" s="329">
        <v>331622.77</v>
      </c>
      <c r="P399" s="329">
        <v>224881.68</v>
      </c>
      <c r="Q399" s="329">
        <v>393542.95</v>
      </c>
      <c r="R399" s="329">
        <v>247846.92</v>
      </c>
      <c r="S399" s="329">
        <v>433732.11</v>
      </c>
      <c r="T399" s="329">
        <v>269155.13</v>
      </c>
      <c r="U399" s="329">
        <v>471021.47</v>
      </c>
    </row>
    <row r="400" spans="1:21" ht="14.4" x14ac:dyDescent="0.3">
      <c r="A400" s="328">
        <v>3</v>
      </c>
      <c r="B400" s="328" t="s">
        <v>75</v>
      </c>
      <c r="C400" s="328" t="s">
        <v>84</v>
      </c>
      <c r="D400" s="328" t="s">
        <v>661</v>
      </c>
      <c r="E400" s="328" t="s">
        <v>85</v>
      </c>
      <c r="F400" s="328">
        <v>3</v>
      </c>
      <c r="G400" s="328" t="s">
        <v>6</v>
      </c>
      <c r="H400" s="329">
        <v>83601.37</v>
      </c>
      <c r="I400" s="329">
        <v>146302.41</v>
      </c>
      <c r="J400" s="329">
        <v>113652.78</v>
      </c>
      <c r="K400" s="329">
        <v>198892.37</v>
      </c>
      <c r="L400" s="329">
        <v>143500.70000000001</v>
      </c>
      <c r="M400" s="329">
        <v>251126.23</v>
      </c>
      <c r="N400" s="329">
        <v>188742.37</v>
      </c>
      <c r="O400" s="329">
        <v>330299.14</v>
      </c>
      <c r="P400" s="329">
        <v>233625.94</v>
      </c>
      <c r="Q400" s="329">
        <v>408845.39</v>
      </c>
      <c r="R400" s="329">
        <v>263036.76</v>
      </c>
      <c r="S400" s="329">
        <v>460314.33</v>
      </c>
      <c r="T400" s="329">
        <v>292038.33</v>
      </c>
      <c r="U400" s="329">
        <v>511067.08</v>
      </c>
    </row>
    <row r="401" spans="1:21" ht="14.4" x14ac:dyDescent="0.3">
      <c r="A401" s="328">
        <v>3</v>
      </c>
      <c r="B401" s="328" t="s">
        <v>75</v>
      </c>
      <c r="C401" s="328" t="s">
        <v>84</v>
      </c>
      <c r="D401" s="328" t="s">
        <v>661</v>
      </c>
      <c r="E401" s="328" t="s">
        <v>85</v>
      </c>
      <c r="F401" s="328">
        <v>4</v>
      </c>
      <c r="G401" s="328" t="s">
        <v>4</v>
      </c>
      <c r="H401" s="329">
        <v>94471.34</v>
      </c>
      <c r="I401" s="329">
        <v>151154.15</v>
      </c>
      <c r="J401" s="329">
        <v>132259.88</v>
      </c>
      <c r="K401" s="329">
        <v>211615.81</v>
      </c>
      <c r="L401" s="329">
        <v>170048.42</v>
      </c>
      <c r="M401" s="329">
        <v>272077.46999999997</v>
      </c>
      <c r="N401" s="329">
        <v>226731.22</v>
      </c>
      <c r="O401" s="329">
        <v>362769.96</v>
      </c>
      <c r="P401" s="329">
        <v>283414.03000000003</v>
      </c>
      <c r="Q401" s="329">
        <v>453462.45</v>
      </c>
      <c r="R401" s="329">
        <v>321202.57</v>
      </c>
      <c r="S401" s="329">
        <v>513924.11</v>
      </c>
      <c r="T401" s="329">
        <v>358991.1</v>
      </c>
      <c r="U401" s="329">
        <v>574385.77</v>
      </c>
    </row>
    <row r="402" spans="1:21" ht="14.4" x14ac:dyDescent="0.3">
      <c r="A402" s="328">
        <v>3</v>
      </c>
      <c r="B402" s="328" t="s">
        <v>75</v>
      </c>
      <c r="C402" s="328" t="s">
        <v>84</v>
      </c>
      <c r="D402" s="328" t="s">
        <v>661</v>
      </c>
      <c r="E402" s="328" t="s">
        <v>86</v>
      </c>
      <c r="F402" s="328">
        <v>1</v>
      </c>
      <c r="G402" s="328" t="s">
        <v>11</v>
      </c>
      <c r="H402" s="329">
        <v>102017.68</v>
      </c>
      <c r="I402" s="329">
        <v>178530.94</v>
      </c>
      <c r="J402" s="329">
        <v>132366.44</v>
      </c>
      <c r="K402" s="329">
        <v>231641.26</v>
      </c>
      <c r="L402" s="329">
        <v>158592.21</v>
      </c>
      <c r="M402" s="329">
        <v>277536.36</v>
      </c>
      <c r="N402" s="329">
        <v>189480.74</v>
      </c>
      <c r="O402" s="329">
        <v>331591.28999999998</v>
      </c>
      <c r="P402" s="329">
        <v>223016.6</v>
      </c>
      <c r="Q402" s="329">
        <v>390279.04</v>
      </c>
      <c r="R402" s="329">
        <v>244468.8</v>
      </c>
      <c r="S402" s="329">
        <v>427820.4</v>
      </c>
      <c r="T402" s="329">
        <v>264892.73</v>
      </c>
      <c r="U402" s="329">
        <v>463562.28</v>
      </c>
    </row>
    <row r="403" spans="1:21" ht="14.4" x14ac:dyDescent="0.3">
      <c r="A403" s="328">
        <v>3</v>
      </c>
      <c r="B403" s="328" t="s">
        <v>75</v>
      </c>
      <c r="C403" s="328" t="s">
        <v>84</v>
      </c>
      <c r="D403" s="328" t="s">
        <v>661</v>
      </c>
      <c r="E403" s="328" t="s">
        <v>86</v>
      </c>
      <c r="F403" s="328">
        <v>2</v>
      </c>
      <c r="G403" s="328" t="s">
        <v>5</v>
      </c>
      <c r="H403" s="329">
        <v>88179.92</v>
      </c>
      <c r="I403" s="329">
        <v>154314.87</v>
      </c>
      <c r="J403" s="329">
        <v>115859.56</v>
      </c>
      <c r="K403" s="329">
        <v>202754.23</v>
      </c>
      <c r="L403" s="329">
        <v>141055.84</v>
      </c>
      <c r="M403" s="329">
        <v>246847.72</v>
      </c>
      <c r="N403" s="329">
        <v>173472.44</v>
      </c>
      <c r="O403" s="329">
        <v>303576.77</v>
      </c>
      <c r="P403" s="329">
        <v>206009.8</v>
      </c>
      <c r="Q403" s="329">
        <v>360517.14</v>
      </c>
      <c r="R403" s="329">
        <v>227138.82</v>
      </c>
      <c r="S403" s="329">
        <v>397492.93</v>
      </c>
      <c r="T403" s="329">
        <v>246778.45</v>
      </c>
      <c r="U403" s="329">
        <v>431862.29</v>
      </c>
    </row>
    <row r="404" spans="1:21" ht="14.4" x14ac:dyDescent="0.3">
      <c r="A404" s="328">
        <v>3</v>
      </c>
      <c r="B404" s="328" t="s">
        <v>75</v>
      </c>
      <c r="C404" s="328" t="s">
        <v>84</v>
      </c>
      <c r="D404" s="328" t="s">
        <v>661</v>
      </c>
      <c r="E404" s="328" t="s">
        <v>86</v>
      </c>
      <c r="F404" s="328">
        <v>3</v>
      </c>
      <c r="G404" s="328" t="s">
        <v>6</v>
      </c>
      <c r="H404" s="329">
        <v>75852.490000000005</v>
      </c>
      <c r="I404" s="329">
        <v>132741.85999999999</v>
      </c>
      <c r="J404" s="329">
        <v>102979.65</v>
      </c>
      <c r="K404" s="329">
        <v>180214.38</v>
      </c>
      <c r="L404" s="329">
        <v>129913.84</v>
      </c>
      <c r="M404" s="329">
        <v>227349.22</v>
      </c>
      <c r="N404" s="329">
        <v>170760.61</v>
      </c>
      <c r="O404" s="329">
        <v>298831.07</v>
      </c>
      <c r="P404" s="329">
        <v>211267.81</v>
      </c>
      <c r="Q404" s="329">
        <v>369718.67</v>
      </c>
      <c r="R404" s="329">
        <v>237787.51999999999</v>
      </c>
      <c r="S404" s="329">
        <v>416128.15</v>
      </c>
      <c r="T404" s="329">
        <v>263919.14</v>
      </c>
      <c r="U404" s="329">
        <v>461858.49</v>
      </c>
    </row>
    <row r="405" spans="1:21" ht="14.4" x14ac:dyDescent="0.3">
      <c r="A405" s="328">
        <v>3</v>
      </c>
      <c r="B405" s="328" t="s">
        <v>75</v>
      </c>
      <c r="C405" s="328" t="s">
        <v>84</v>
      </c>
      <c r="D405" s="328" t="s">
        <v>661</v>
      </c>
      <c r="E405" s="328" t="s">
        <v>86</v>
      </c>
      <c r="F405" s="328">
        <v>4</v>
      </c>
      <c r="G405" s="328" t="s">
        <v>4</v>
      </c>
      <c r="H405" s="329">
        <v>86639.51</v>
      </c>
      <c r="I405" s="329">
        <v>138623.21</v>
      </c>
      <c r="J405" s="329">
        <v>121295.31</v>
      </c>
      <c r="K405" s="329">
        <v>194072.49</v>
      </c>
      <c r="L405" s="329">
        <v>155951.10999999999</v>
      </c>
      <c r="M405" s="329">
        <v>249521.78</v>
      </c>
      <c r="N405" s="329">
        <v>207934.81</v>
      </c>
      <c r="O405" s="329">
        <v>332695.71000000002</v>
      </c>
      <c r="P405" s="329">
        <v>259918.52</v>
      </c>
      <c r="Q405" s="329">
        <v>415869.63</v>
      </c>
      <c r="R405" s="329">
        <v>294574.32</v>
      </c>
      <c r="S405" s="329">
        <v>471318.92</v>
      </c>
      <c r="T405" s="329">
        <v>329230.12</v>
      </c>
      <c r="U405" s="329">
        <v>526768.19999999995</v>
      </c>
    </row>
    <row r="406" spans="1:21" ht="14.4" x14ac:dyDescent="0.3">
      <c r="A406" s="328">
        <v>3</v>
      </c>
      <c r="B406" s="328" t="s">
        <v>75</v>
      </c>
      <c r="C406" s="328" t="s">
        <v>84</v>
      </c>
      <c r="D406" s="328" t="s">
        <v>661</v>
      </c>
      <c r="E406" s="328" t="s">
        <v>87</v>
      </c>
      <c r="F406" s="328">
        <v>1</v>
      </c>
      <c r="G406" s="328" t="s">
        <v>11</v>
      </c>
      <c r="H406" s="329">
        <v>103125.59</v>
      </c>
      <c r="I406" s="329">
        <v>180469.79</v>
      </c>
      <c r="J406" s="329">
        <v>133741.74</v>
      </c>
      <c r="K406" s="329">
        <v>234048.04</v>
      </c>
      <c r="L406" s="329">
        <v>160195.54</v>
      </c>
      <c r="M406" s="329">
        <v>280342.19</v>
      </c>
      <c r="N406" s="329">
        <v>191328.62</v>
      </c>
      <c r="O406" s="329">
        <v>334825.08</v>
      </c>
      <c r="P406" s="329">
        <v>225142.06</v>
      </c>
      <c r="Q406" s="329">
        <v>393998.6</v>
      </c>
      <c r="R406" s="329">
        <v>246771.14</v>
      </c>
      <c r="S406" s="329">
        <v>431849.5</v>
      </c>
      <c r="T406" s="329">
        <v>267334.3</v>
      </c>
      <c r="U406" s="329">
        <v>467835.02</v>
      </c>
    </row>
    <row r="407" spans="1:21" ht="14.4" x14ac:dyDescent="0.3">
      <c r="A407" s="328">
        <v>3</v>
      </c>
      <c r="B407" s="328" t="s">
        <v>75</v>
      </c>
      <c r="C407" s="328" t="s">
        <v>84</v>
      </c>
      <c r="D407" s="328" t="s">
        <v>661</v>
      </c>
      <c r="E407" s="328" t="s">
        <v>87</v>
      </c>
      <c r="F407" s="328">
        <v>2</v>
      </c>
      <c r="G407" s="328" t="s">
        <v>5</v>
      </c>
      <c r="H407" s="329">
        <v>89413.68</v>
      </c>
      <c r="I407" s="329">
        <v>156473.94</v>
      </c>
      <c r="J407" s="329">
        <v>117384.92</v>
      </c>
      <c r="K407" s="329">
        <v>205423.61</v>
      </c>
      <c r="L407" s="329">
        <v>142818.59</v>
      </c>
      <c r="M407" s="329">
        <v>249932.54</v>
      </c>
      <c r="N407" s="329">
        <v>175465.85</v>
      </c>
      <c r="O407" s="329">
        <v>307065.23</v>
      </c>
      <c r="P407" s="329">
        <v>208289.87</v>
      </c>
      <c r="Q407" s="329">
        <v>364507.27</v>
      </c>
      <c r="R407" s="329">
        <v>229598.7</v>
      </c>
      <c r="S407" s="329">
        <v>401797.73</v>
      </c>
      <c r="T407" s="329">
        <v>249384.69</v>
      </c>
      <c r="U407" s="329">
        <v>436423.21</v>
      </c>
    </row>
    <row r="408" spans="1:21" ht="14.4" x14ac:dyDescent="0.3">
      <c r="A408" s="328">
        <v>3</v>
      </c>
      <c r="B408" s="328" t="s">
        <v>75</v>
      </c>
      <c r="C408" s="328" t="s">
        <v>84</v>
      </c>
      <c r="D408" s="328" t="s">
        <v>661</v>
      </c>
      <c r="E408" s="328" t="s">
        <v>87</v>
      </c>
      <c r="F408" s="328">
        <v>3</v>
      </c>
      <c r="G408" s="328" t="s">
        <v>6</v>
      </c>
      <c r="H408" s="329">
        <v>77127.31</v>
      </c>
      <c r="I408" s="329">
        <v>134972.78</v>
      </c>
      <c r="J408" s="329">
        <v>104793.60000000001</v>
      </c>
      <c r="K408" s="329">
        <v>183388.79999999999</v>
      </c>
      <c r="L408" s="329">
        <v>132268.69</v>
      </c>
      <c r="M408" s="329">
        <v>231470.21</v>
      </c>
      <c r="N408" s="329">
        <v>173922.76</v>
      </c>
      <c r="O408" s="329">
        <v>304364.83</v>
      </c>
      <c r="P408" s="329">
        <v>215240.34</v>
      </c>
      <c r="Q408" s="329">
        <v>376670.6</v>
      </c>
      <c r="R408" s="329">
        <v>242304.71</v>
      </c>
      <c r="S408" s="329">
        <v>424033.24</v>
      </c>
      <c r="T408" s="329">
        <v>268984.53000000003</v>
      </c>
      <c r="U408" s="329">
        <v>470722.92</v>
      </c>
    </row>
    <row r="409" spans="1:21" ht="14.4" x14ac:dyDescent="0.3">
      <c r="A409" s="328">
        <v>3</v>
      </c>
      <c r="B409" s="328" t="s">
        <v>75</v>
      </c>
      <c r="C409" s="328" t="s">
        <v>84</v>
      </c>
      <c r="D409" s="328" t="s">
        <v>661</v>
      </c>
      <c r="E409" s="328" t="s">
        <v>87</v>
      </c>
      <c r="F409" s="328">
        <v>4</v>
      </c>
      <c r="G409" s="328" t="s">
        <v>4</v>
      </c>
      <c r="H409" s="329">
        <v>87541.34</v>
      </c>
      <c r="I409" s="329">
        <v>140066.15</v>
      </c>
      <c r="J409" s="329">
        <v>122557.88</v>
      </c>
      <c r="K409" s="329">
        <v>196092.6</v>
      </c>
      <c r="L409" s="329">
        <v>157574.41</v>
      </c>
      <c r="M409" s="329">
        <v>252119.06</v>
      </c>
      <c r="N409" s="329">
        <v>210099.22</v>
      </c>
      <c r="O409" s="329">
        <v>336158.75</v>
      </c>
      <c r="P409" s="329">
        <v>262624.02</v>
      </c>
      <c r="Q409" s="329">
        <v>420198.44</v>
      </c>
      <c r="R409" s="329">
        <v>297640.56</v>
      </c>
      <c r="S409" s="329">
        <v>476224.9</v>
      </c>
      <c r="T409" s="329">
        <v>332657.09000000003</v>
      </c>
      <c r="U409" s="329">
        <v>532251.35</v>
      </c>
    </row>
    <row r="410" spans="1:21" ht="14.4" x14ac:dyDescent="0.3">
      <c r="A410" s="328">
        <v>3</v>
      </c>
      <c r="B410" s="328" t="s">
        <v>75</v>
      </c>
      <c r="C410" s="328" t="s">
        <v>84</v>
      </c>
      <c r="D410" s="328" t="s">
        <v>661</v>
      </c>
      <c r="E410" s="328" t="s">
        <v>88</v>
      </c>
      <c r="F410" s="328">
        <v>1</v>
      </c>
      <c r="G410" s="328" t="s">
        <v>11</v>
      </c>
      <c r="H410" s="329">
        <v>103746.02</v>
      </c>
      <c r="I410" s="329">
        <v>181555.54</v>
      </c>
      <c r="J410" s="329">
        <v>134471.07999999999</v>
      </c>
      <c r="K410" s="329">
        <v>235324.4</v>
      </c>
      <c r="L410" s="329">
        <v>161015.32999999999</v>
      </c>
      <c r="M410" s="329">
        <v>281776.83</v>
      </c>
      <c r="N410" s="329">
        <v>192225.71</v>
      </c>
      <c r="O410" s="329">
        <v>336394.98</v>
      </c>
      <c r="P410" s="329">
        <v>226137.76</v>
      </c>
      <c r="Q410" s="329">
        <v>395741.08</v>
      </c>
      <c r="R410" s="329">
        <v>247829.09</v>
      </c>
      <c r="S410" s="329">
        <v>433700.9</v>
      </c>
      <c r="T410" s="329">
        <v>268416.03000000003</v>
      </c>
      <c r="U410" s="329">
        <v>469728.05</v>
      </c>
    </row>
    <row r="411" spans="1:21" ht="14.4" x14ac:dyDescent="0.3">
      <c r="A411" s="328">
        <v>3</v>
      </c>
      <c r="B411" s="328" t="s">
        <v>75</v>
      </c>
      <c r="C411" s="328" t="s">
        <v>84</v>
      </c>
      <c r="D411" s="328" t="s">
        <v>661</v>
      </c>
      <c r="E411" s="328" t="s">
        <v>88</v>
      </c>
      <c r="F411" s="328">
        <v>2</v>
      </c>
      <c r="G411" s="328" t="s">
        <v>5</v>
      </c>
      <c r="H411" s="329">
        <v>90285.759999999995</v>
      </c>
      <c r="I411" s="329">
        <v>158000.07999999999</v>
      </c>
      <c r="J411" s="329">
        <v>118414.39999999999</v>
      </c>
      <c r="K411" s="329">
        <v>207225.19</v>
      </c>
      <c r="L411" s="329">
        <v>143957.23000000001</v>
      </c>
      <c r="M411" s="329">
        <v>251925.15</v>
      </c>
      <c r="N411" s="329">
        <v>176653.99</v>
      </c>
      <c r="O411" s="329">
        <v>309144.49</v>
      </c>
      <c r="P411" s="329">
        <v>209594.78</v>
      </c>
      <c r="Q411" s="329">
        <v>366790.87</v>
      </c>
      <c r="R411" s="329">
        <v>230971.74</v>
      </c>
      <c r="S411" s="329">
        <v>404200.54</v>
      </c>
      <c r="T411" s="329">
        <v>250795.77</v>
      </c>
      <c r="U411" s="329">
        <v>438892.6</v>
      </c>
    </row>
    <row r="412" spans="1:21" ht="14.4" x14ac:dyDescent="0.3">
      <c r="A412" s="328">
        <v>3</v>
      </c>
      <c r="B412" s="328" t="s">
        <v>75</v>
      </c>
      <c r="C412" s="328" t="s">
        <v>84</v>
      </c>
      <c r="D412" s="328" t="s">
        <v>661</v>
      </c>
      <c r="E412" s="328" t="s">
        <v>88</v>
      </c>
      <c r="F412" s="328">
        <v>3</v>
      </c>
      <c r="G412" s="328" t="s">
        <v>6</v>
      </c>
      <c r="H412" s="329">
        <v>78137.16</v>
      </c>
      <c r="I412" s="329">
        <v>136740.03</v>
      </c>
      <c r="J412" s="329">
        <v>106265.83</v>
      </c>
      <c r="K412" s="329">
        <v>185965.21</v>
      </c>
      <c r="L412" s="329">
        <v>134206.81</v>
      </c>
      <c r="M412" s="329">
        <v>234861.91</v>
      </c>
      <c r="N412" s="329">
        <v>176551.6</v>
      </c>
      <c r="O412" s="329">
        <v>308965.3</v>
      </c>
      <c r="P412" s="329">
        <v>218566.08</v>
      </c>
      <c r="Q412" s="329">
        <v>382490.65</v>
      </c>
      <c r="R412" s="329">
        <v>246103.87</v>
      </c>
      <c r="S412" s="329">
        <v>430681.77</v>
      </c>
      <c r="T412" s="329">
        <v>273264.15999999997</v>
      </c>
      <c r="U412" s="329">
        <v>478212.28</v>
      </c>
    </row>
    <row r="413" spans="1:21" ht="14.4" x14ac:dyDescent="0.3">
      <c r="A413" s="328">
        <v>3</v>
      </c>
      <c r="B413" s="328" t="s">
        <v>75</v>
      </c>
      <c r="C413" s="328" t="s">
        <v>84</v>
      </c>
      <c r="D413" s="328" t="s">
        <v>661</v>
      </c>
      <c r="E413" s="328" t="s">
        <v>88</v>
      </c>
      <c r="F413" s="328">
        <v>4</v>
      </c>
      <c r="G413" s="328" t="s">
        <v>4</v>
      </c>
      <c r="H413" s="329">
        <v>88020.73</v>
      </c>
      <c r="I413" s="329">
        <v>140833.17000000001</v>
      </c>
      <c r="J413" s="329">
        <v>123229.02</v>
      </c>
      <c r="K413" s="329">
        <v>197166.43</v>
      </c>
      <c r="L413" s="329">
        <v>158437.31</v>
      </c>
      <c r="M413" s="329">
        <v>253499.7</v>
      </c>
      <c r="N413" s="329">
        <v>211249.75</v>
      </c>
      <c r="O413" s="329">
        <v>337999.6</v>
      </c>
      <c r="P413" s="329">
        <v>264062.18</v>
      </c>
      <c r="Q413" s="329">
        <v>422499.5</v>
      </c>
      <c r="R413" s="329">
        <v>299270.46999999997</v>
      </c>
      <c r="S413" s="329">
        <v>478832.76</v>
      </c>
      <c r="T413" s="329">
        <v>334478.76</v>
      </c>
      <c r="U413" s="329">
        <v>535166.03</v>
      </c>
    </row>
    <row r="414" spans="1:21" ht="14.4" x14ac:dyDescent="0.3">
      <c r="A414" s="328">
        <v>3</v>
      </c>
      <c r="B414" s="328" t="s">
        <v>75</v>
      </c>
      <c r="C414" s="328" t="s">
        <v>84</v>
      </c>
      <c r="D414" s="328" t="s">
        <v>661</v>
      </c>
      <c r="E414" s="328" t="s">
        <v>89</v>
      </c>
      <c r="F414" s="328">
        <v>1</v>
      </c>
      <c r="G414" s="328" t="s">
        <v>11</v>
      </c>
      <c r="H414" s="329">
        <v>101574.5</v>
      </c>
      <c r="I414" s="329">
        <v>177755.38</v>
      </c>
      <c r="J414" s="329">
        <v>131748.28</v>
      </c>
      <c r="K414" s="329">
        <v>230559.49</v>
      </c>
      <c r="L414" s="329">
        <v>157820.74</v>
      </c>
      <c r="M414" s="329">
        <v>276186.28999999998</v>
      </c>
      <c r="N414" s="329">
        <v>188512.04</v>
      </c>
      <c r="O414" s="329">
        <v>329896.07</v>
      </c>
      <c r="P414" s="329">
        <v>221842.14</v>
      </c>
      <c r="Q414" s="329">
        <v>388223.74</v>
      </c>
      <c r="R414" s="329">
        <v>243162.25</v>
      </c>
      <c r="S414" s="329">
        <v>425533.93</v>
      </c>
      <c r="T414" s="329">
        <v>263440.18</v>
      </c>
      <c r="U414" s="329">
        <v>461020.31</v>
      </c>
    </row>
    <row r="415" spans="1:21" ht="14.4" x14ac:dyDescent="0.3">
      <c r="A415" s="328">
        <v>3</v>
      </c>
      <c r="B415" s="328" t="s">
        <v>75</v>
      </c>
      <c r="C415" s="328" t="s">
        <v>84</v>
      </c>
      <c r="D415" s="328" t="s">
        <v>661</v>
      </c>
      <c r="E415" s="328" t="s">
        <v>89</v>
      </c>
      <c r="F415" s="328">
        <v>2</v>
      </c>
      <c r="G415" s="328" t="s">
        <v>5</v>
      </c>
      <c r="H415" s="329">
        <v>87988.37</v>
      </c>
      <c r="I415" s="329">
        <v>153979.65</v>
      </c>
      <c r="J415" s="329">
        <v>115541.53</v>
      </c>
      <c r="K415" s="329">
        <v>202197.67</v>
      </c>
      <c r="L415" s="329">
        <v>140603.22</v>
      </c>
      <c r="M415" s="329">
        <v>246055.63</v>
      </c>
      <c r="N415" s="329">
        <v>172794.8</v>
      </c>
      <c r="O415" s="329">
        <v>302390.90000000002</v>
      </c>
      <c r="P415" s="329">
        <v>205144.55</v>
      </c>
      <c r="Q415" s="329">
        <v>359002.97</v>
      </c>
      <c r="R415" s="329">
        <v>226147.35</v>
      </c>
      <c r="S415" s="329">
        <v>395757.87</v>
      </c>
      <c r="T415" s="329">
        <v>245655.25</v>
      </c>
      <c r="U415" s="329">
        <v>429896.68</v>
      </c>
    </row>
    <row r="416" spans="1:21" ht="14.4" x14ac:dyDescent="0.3">
      <c r="A416" s="328">
        <v>3</v>
      </c>
      <c r="B416" s="328" t="s">
        <v>75</v>
      </c>
      <c r="C416" s="328" t="s">
        <v>84</v>
      </c>
      <c r="D416" s="328" t="s">
        <v>661</v>
      </c>
      <c r="E416" s="328" t="s">
        <v>89</v>
      </c>
      <c r="F416" s="328">
        <v>3</v>
      </c>
      <c r="G416" s="328" t="s">
        <v>6</v>
      </c>
      <c r="H416" s="329">
        <v>75835.820000000007</v>
      </c>
      <c r="I416" s="329">
        <v>132712.69</v>
      </c>
      <c r="J416" s="329">
        <v>103014.75</v>
      </c>
      <c r="K416" s="329">
        <v>180275.81</v>
      </c>
      <c r="L416" s="329">
        <v>130004.22</v>
      </c>
      <c r="M416" s="329">
        <v>227507.38</v>
      </c>
      <c r="N416" s="329">
        <v>170925.8</v>
      </c>
      <c r="O416" s="329">
        <v>299120.15000000002</v>
      </c>
      <c r="P416" s="329">
        <v>211513.99</v>
      </c>
      <c r="Q416" s="329">
        <v>370149.49</v>
      </c>
      <c r="R416" s="329">
        <v>238096.51</v>
      </c>
      <c r="S416" s="329">
        <v>416668.88</v>
      </c>
      <c r="T416" s="329">
        <v>264297.99</v>
      </c>
      <c r="U416" s="329">
        <v>462521.49</v>
      </c>
    </row>
    <row r="417" spans="1:21" ht="14.4" x14ac:dyDescent="0.3">
      <c r="A417" s="328">
        <v>3</v>
      </c>
      <c r="B417" s="328" t="s">
        <v>75</v>
      </c>
      <c r="C417" s="328" t="s">
        <v>84</v>
      </c>
      <c r="D417" s="328" t="s">
        <v>661</v>
      </c>
      <c r="E417" s="328" t="s">
        <v>89</v>
      </c>
      <c r="F417" s="328">
        <v>4</v>
      </c>
      <c r="G417" s="328" t="s">
        <v>4</v>
      </c>
      <c r="H417" s="329">
        <v>86236.03</v>
      </c>
      <c r="I417" s="329">
        <v>137977.66</v>
      </c>
      <c r="J417" s="329">
        <v>120730.45</v>
      </c>
      <c r="K417" s="329">
        <v>193168.72</v>
      </c>
      <c r="L417" s="329">
        <v>155224.85999999999</v>
      </c>
      <c r="M417" s="329">
        <v>248359.78</v>
      </c>
      <c r="N417" s="329">
        <v>206966.48</v>
      </c>
      <c r="O417" s="329">
        <v>331146.38</v>
      </c>
      <c r="P417" s="329">
        <v>258708.1</v>
      </c>
      <c r="Q417" s="329">
        <v>413932.97</v>
      </c>
      <c r="R417" s="329">
        <v>293202.52</v>
      </c>
      <c r="S417" s="329">
        <v>469124.03</v>
      </c>
      <c r="T417" s="329">
        <v>327696.93</v>
      </c>
      <c r="U417" s="329">
        <v>524315.1</v>
      </c>
    </row>
    <row r="418" spans="1:21" ht="14.4" x14ac:dyDescent="0.3">
      <c r="A418" s="328">
        <v>3</v>
      </c>
      <c r="B418" s="328" t="s">
        <v>75</v>
      </c>
      <c r="C418" s="328" t="s">
        <v>84</v>
      </c>
      <c r="D418" s="328" t="s">
        <v>661</v>
      </c>
      <c r="E418" s="328" t="s">
        <v>90</v>
      </c>
      <c r="F418" s="328">
        <v>1</v>
      </c>
      <c r="G418" s="328" t="s">
        <v>11</v>
      </c>
      <c r="H418" s="329">
        <v>101663.12</v>
      </c>
      <c r="I418" s="329">
        <v>177910.47</v>
      </c>
      <c r="J418" s="329">
        <v>131803.87</v>
      </c>
      <c r="K418" s="329">
        <v>230656.76</v>
      </c>
      <c r="L418" s="329">
        <v>157844.89000000001</v>
      </c>
      <c r="M418" s="329">
        <v>276228.56</v>
      </c>
      <c r="N418" s="329">
        <v>188476.22</v>
      </c>
      <c r="O418" s="329">
        <v>329833.39</v>
      </c>
      <c r="P418" s="329">
        <v>221752.74</v>
      </c>
      <c r="Q418" s="329">
        <v>388067.3</v>
      </c>
      <c r="R418" s="329">
        <v>243037.92</v>
      </c>
      <c r="S418" s="329">
        <v>425316.37</v>
      </c>
      <c r="T418" s="329">
        <v>263254.75</v>
      </c>
      <c r="U418" s="329">
        <v>460695.8</v>
      </c>
    </row>
    <row r="419" spans="1:21" ht="14.4" x14ac:dyDescent="0.3">
      <c r="A419" s="328">
        <v>3</v>
      </c>
      <c r="B419" s="328" t="s">
        <v>75</v>
      </c>
      <c r="C419" s="328" t="s">
        <v>84</v>
      </c>
      <c r="D419" s="328" t="s">
        <v>661</v>
      </c>
      <c r="E419" s="328" t="s">
        <v>90</v>
      </c>
      <c r="F419" s="328">
        <v>2</v>
      </c>
      <c r="G419" s="328" t="s">
        <v>5</v>
      </c>
      <c r="H419" s="329">
        <v>88328.63</v>
      </c>
      <c r="I419" s="329">
        <v>154575.10999999999</v>
      </c>
      <c r="J419" s="329">
        <v>115897.24</v>
      </c>
      <c r="K419" s="329">
        <v>202820.17</v>
      </c>
      <c r="L419" s="329">
        <v>140946.21</v>
      </c>
      <c r="M419" s="329">
        <v>246655.87</v>
      </c>
      <c r="N419" s="329">
        <v>173050.04</v>
      </c>
      <c r="O419" s="329">
        <v>302837.57</v>
      </c>
      <c r="P419" s="329">
        <v>205364.37</v>
      </c>
      <c r="Q419" s="329">
        <v>359387.65</v>
      </c>
      <c r="R419" s="329">
        <v>226338.12</v>
      </c>
      <c r="S419" s="329">
        <v>396091.72</v>
      </c>
      <c r="T419" s="329">
        <v>245799.17</v>
      </c>
      <c r="U419" s="329">
        <v>430148.54</v>
      </c>
    </row>
    <row r="420" spans="1:21" ht="14.4" x14ac:dyDescent="0.3">
      <c r="A420" s="328">
        <v>3</v>
      </c>
      <c r="B420" s="328" t="s">
        <v>75</v>
      </c>
      <c r="C420" s="328" t="s">
        <v>84</v>
      </c>
      <c r="D420" s="328" t="s">
        <v>661</v>
      </c>
      <c r="E420" s="328" t="s">
        <v>90</v>
      </c>
      <c r="F420" s="328">
        <v>3</v>
      </c>
      <c r="G420" s="328" t="s">
        <v>6</v>
      </c>
      <c r="H420" s="329">
        <v>76332.41</v>
      </c>
      <c r="I420" s="329">
        <v>133581.73000000001</v>
      </c>
      <c r="J420" s="329">
        <v>103768.41</v>
      </c>
      <c r="K420" s="329">
        <v>181594.71</v>
      </c>
      <c r="L420" s="329">
        <v>131018.45</v>
      </c>
      <c r="M420" s="329">
        <v>229282.29</v>
      </c>
      <c r="N420" s="329">
        <v>172322.81</v>
      </c>
      <c r="O420" s="329">
        <v>301564.90999999997</v>
      </c>
      <c r="P420" s="329">
        <v>213299.94</v>
      </c>
      <c r="Q420" s="329">
        <v>373274.89</v>
      </c>
      <c r="R420" s="329">
        <v>240150.57</v>
      </c>
      <c r="S420" s="329">
        <v>420263.49</v>
      </c>
      <c r="T420" s="329">
        <v>266627.23</v>
      </c>
      <c r="U420" s="329">
        <v>466597.65</v>
      </c>
    </row>
    <row r="421" spans="1:21" ht="14.4" x14ac:dyDescent="0.3">
      <c r="A421" s="328">
        <v>3</v>
      </c>
      <c r="B421" s="328" t="s">
        <v>75</v>
      </c>
      <c r="C421" s="328" t="s">
        <v>84</v>
      </c>
      <c r="D421" s="328" t="s">
        <v>661</v>
      </c>
      <c r="E421" s="328" t="s">
        <v>90</v>
      </c>
      <c r="F421" s="328">
        <v>4</v>
      </c>
      <c r="G421" s="328" t="s">
        <v>4</v>
      </c>
      <c r="H421" s="329">
        <v>86273.99</v>
      </c>
      <c r="I421" s="329">
        <v>138038.38</v>
      </c>
      <c r="J421" s="329">
        <v>120783.58</v>
      </c>
      <c r="K421" s="329">
        <v>193253.73</v>
      </c>
      <c r="L421" s="329">
        <v>155293.17000000001</v>
      </c>
      <c r="M421" s="329">
        <v>248469.08</v>
      </c>
      <c r="N421" s="329">
        <v>207057.57</v>
      </c>
      <c r="O421" s="329">
        <v>331292.11</v>
      </c>
      <c r="P421" s="329">
        <v>258821.96</v>
      </c>
      <c r="Q421" s="329">
        <v>414115.14</v>
      </c>
      <c r="R421" s="329">
        <v>293331.55</v>
      </c>
      <c r="S421" s="329">
        <v>469330.49</v>
      </c>
      <c r="T421" s="329">
        <v>327841.15000000002</v>
      </c>
      <c r="U421" s="329">
        <v>524545.84</v>
      </c>
    </row>
    <row r="422" spans="1:21" ht="14.4" x14ac:dyDescent="0.3">
      <c r="A422" s="328">
        <v>3</v>
      </c>
      <c r="B422" s="328" t="s">
        <v>75</v>
      </c>
      <c r="C422" s="328" t="s">
        <v>84</v>
      </c>
      <c r="D422" s="328" t="s">
        <v>661</v>
      </c>
      <c r="E422" s="328" t="s">
        <v>662</v>
      </c>
      <c r="F422" s="328">
        <v>1</v>
      </c>
      <c r="G422" s="328" t="s">
        <v>11</v>
      </c>
      <c r="H422" s="329">
        <v>117750.2</v>
      </c>
      <c r="I422" s="329">
        <v>206062.85</v>
      </c>
      <c r="J422" s="329">
        <v>152780.18</v>
      </c>
      <c r="K422" s="329">
        <v>267365.32</v>
      </c>
      <c r="L422" s="329">
        <v>183051.27</v>
      </c>
      <c r="M422" s="329">
        <v>320339.71999999997</v>
      </c>
      <c r="N422" s="329">
        <v>218704.75</v>
      </c>
      <c r="O422" s="329">
        <v>382733.31</v>
      </c>
      <c r="P422" s="329">
        <v>257413.73</v>
      </c>
      <c r="Q422" s="329">
        <v>450474.03</v>
      </c>
      <c r="R422" s="329">
        <v>282175.09000000003</v>
      </c>
      <c r="S422" s="329">
        <v>493806.41</v>
      </c>
      <c r="T422" s="329">
        <v>305750.05</v>
      </c>
      <c r="U422" s="329">
        <v>535062.57999999996</v>
      </c>
    </row>
    <row r="423" spans="1:21" ht="14.4" x14ac:dyDescent="0.3">
      <c r="A423" s="328">
        <v>3</v>
      </c>
      <c r="B423" s="328" t="s">
        <v>75</v>
      </c>
      <c r="C423" s="328" t="s">
        <v>84</v>
      </c>
      <c r="D423" s="328" t="s">
        <v>661</v>
      </c>
      <c r="E423" s="328" t="s">
        <v>662</v>
      </c>
      <c r="F423" s="328">
        <v>2</v>
      </c>
      <c r="G423" s="328" t="s">
        <v>5</v>
      </c>
      <c r="H423" s="329">
        <v>101773.88</v>
      </c>
      <c r="I423" s="329">
        <v>178104.29</v>
      </c>
      <c r="J423" s="329">
        <v>133722.25</v>
      </c>
      <c r="K423" s="329">
        <v>234013.93</v>
      </c>
      <c r="L423" s="329">
        <v>162804.74</v>
      </c>
      <c r="M423" s="329">
        <v>284908.28999999998</v>
      </c>
      <c r="N423" s="329">
        <v>200222.44</v>
      </c>
      <c r="O423" s="329">
        <v>350389.27</v>
      </c>
      <c r="P423" s="329">
        <v>237778.61</v>
      </c>
      <c r="Q423" s="329">
        <v>416112.57</v>
      </c>
      <c r="R423" s="329">
        <v>262166.84000000003</v>
      </c>
      <c r="S423" s="329">
        <v>458791.97</v>
      </c>
      <c r="T423" s="329">
        <v>284836.28999999998</v>
      </c>
      <c r="U423" s="329">
        <v>498463.5</v>
      </c>
    </row>
    <row r="424" spans="1:21" ht="14.4" x14ac:dyDescent="0.3">
      <c r="A424" s="328">
        <v>3</v>
      </c>
      <c r="B424" s="328" t="s">
        <v>75</v>
      </c>
      <c r="C424" s="328" t="s">
        <v>84</v>
      </c>
      <c r="D424" s="328" t="s">
        <v>661</v>
      </c>
      <c r="E424" s="328" t="s">
        <v>662</v>
      </c>
      <c r="F424" s="328">
        <v>3</v>
      </c>
      <c r="G424" s="328" t="s">
        <v>6</v>
      </c>
      <c r="H424" s="329">
        <v>87542.48</v>
      </c>
      <c r="I424" s="329">
        <v>153199.34</v>
      </c>
      <c r="J424" s="329">
        <v>118848.95</v>
      </c>
      <c r="K424" s="329">
        <v>207985.66</v>
      </c>
      <c r="L424" s="329">
        <v>149932.63</v>
      </c>
      <c r="M424" s="329">
        <v>262382.09999999998</v>
      </c>
      <c r="N424" s="329">
        <v>197072.49</v>
      </c>
      <c r="O424" s="329">
        <v>344876.85</v>
      </c>
      <c r="P424" s="329">
        <v>243820.29</v>
      </c>
      <c r="Q424" s="329">
        <v>426685.51</v>
      </c>
      <c r="R424" s="329">
        <v>274425.43</v>
      </c>
      <c r="S424" s="329">
        <v>480244.5</v>
      </c>
      <c r="T424" s="329">
        <v>304582.51</v>
      </c>
      <c r="U424" s="329">
        <v>533019.39</v>
      </c>
    </row>
    <row r="425" spans="1:21" ht="14.4" x14ac:dyDescent="0.3">
      <c r="A425" s="328">
        <v>3</v>
      </c>
      <c r="B425" s="328" t="s">
        <v>75</v>
      </c>
      <c r="C425" s="328" t="s">
        <v>84</v>
      </c>
      <c r="D425" s="328" t="s">
        <v>661</v>
      </c>
      <c r="E425" s="328" t="s">
        <v>662</v>
      </c>
      <c r="F425" s="328">
        <v>4</v>
      </c>
      <c r="G425" s="328" t="s">
        <v>4</v>
      </c>
      <c r="H425" s="329">
        <v>100001.15</v>
      </c>
      <c r="I425" s="329">
        <v>160001.84</v>
      </c>
      <c r="J425" s="329">
        <v>140001.60999999999</v>
      </c>
      <c r="K425" s="329">
        <v>224002.58</v>
      </c>
      <c r="L425" s="329">
        <v>180002.07</v>
      </c>
      <c r="M425" s="329">
        <v>288003.32</v>
      </c>
      <c r="N425" s="329">
        <v>240002.76</v>
      </c>
      <c r="O425" s="329">
        <v>384004.42</v>
      </c>
      <c r="P425" s="329">
        <v>300003.45</v>
      </c>
      <c r="Q425" s="329">
        <v>480005.53</v>
      </c>
      <c r="R425" s="329">
        <v>340003.91</v>
      </c>
      <c r="S425" s="329">
        <v>544006.27</v>
      </c>
      <c r="T425" s="329">
        <v>380004.37</v>
      </c>
      <c r="U425" s="329">
        <v>608007.01</v>
      </c>
    </row>
    <row r="426" spans="1:21" ht="14.4" x14ac:dyDescent="0.3">
      <c r="A426" s="328">
        <v>3</v>
      </c>
      <c r="B426" s="328" t="s">
        <v>75</v>
      </c>
      <c r="C426" s="328" t="s">
        <v>84</v>
      </c>
      <c r="D426" s="328" t="s">
        <v>661</v>
      </c>
      <c r="E426" s="328" t="s">
        <v>91</v>
      </c>
      <c r="F426" s="328">
        <v>1</v>
      </c>
      <c r="G426" s="328" t="s">
        <v>11</v>
      </c>
      <c r="H426" s="329">
        <v>124131.82</v>
      </c>
      <c r="I426" s="329">
        <v>217230.68</v>
      </c>
      <c r="J426" s="329">
        <v>160865.21</v>
      </c>
      <c r="K426" s="329">
        <v>281514.11</v>
      </c>
      <c r="L426" s="329">
        <v>192598.79</v>
      </c>
      <c r="M426" s="329">
        <v>337047.89</v>
      </c>
      <c r="N426" s="329">
        <v>229899.45</v>
      </c>
      <c r="O426" s="329">
        <v>402324.04</v>
      </c>
      <c r="P426" s="329">
        <v>270434.65999999997</v>
      </c>
      <c r="Q426" s="329">
        <v>473260.66</v>
      </c>
      <c r="R426" s="329">
        <v>296362.07</v>
      </c>
      <c r="S426" s="329">
        <v>518633.62</v>
      </c>
      <c r="T426" s="329">
        <v>320955.71000000002</v>
      </c>
      <c r="U426" s="329">
        <v>561672.49</v>
      </c>
    </row>
    <row r="427" spans="1:21" ht="14.4" x14ac:dyDescent="0.3">
      <c r="A427" s="328">
        <v>3</v>
      </c>
      <c r="B427" s="328" t="s">
        <v>75</v>
      </c>
      <c r="C427" s="328" t="s">
        <v>84</v>
      </c>
      <c r="D427" s="328" t="s">
        <v>661</v>
      </c>
      <c r="E427" s="328" t="s">
        <v>91</v>
      </c>
      <c r="F427" s="328">
        <v>2</v>
      </c>
      <c r="G427" s="328" t="s">
        <v>5</v>
      </c>
      <c r="H427" s="329">
        <v>108155.64</v>
      </c>
      <c r="I427" s="329">
        <v>189272.37</v>
      </c>
      <c r="J427" s="329">
        <v>141807.26999999999</v>
      </c>
      <c r="K427" s="329">
        <v>248162.72</v>
      </c>
      <c r="L427" s="329">
        <v>172352.26</v>
      </c>
      <c r="M427" s="329">
        <v>301616.46000000002</v>
      </c>
      <c r="N427" s="329">
        <v>211417.14</v>
      </c>
      <c r="O427" s="329">
        <v>369980</v>
      </c>
      <c r="P427" s="329">
        <v>250799.54</v>
      </c>
      <c r="Q427" s="329">
        <v>438899.20000000001</v>
      </c>
      <c r="R427" s="329">
        <v>276353.82</v>
      </c>
      <c r="S427" s="329">
        <v>483619.18</v>
      </c>
      <c r="T427" s="329">
        <v>300041.95</v>
      </c>
      <c r="U427" s="329">
        <v>525073.41</v>
      </c>
    </row>
    <row r="428" spans="1:21" ht="14.4" x14ac:dyDescent="0.3">
      <c r="A428" s="328">
        <v>3</v>
      </c>
      <c r="B428" s="328" t="s">
        <v>75</v>
      </c>
      <c r="C428" s="328" t="s">
        <v>84</v>
      </c>
      <c r="D428" s="328" t="s">
        <v>661</v>
      </c>
      <c r="E428" s="328" t="s">
        <v>91</v>
      </c>
      <c r="F428" s="328">
        <v>3</v>
      </c>
      <c r="G428" s="328" t="s">
        <v>6</v>
      </c>
      <c r="H428" s="329">
        <v>93701.59</v>
      </c>
      <c r="I428" s="329">
        <v>163977.79</v>
      </c>
      <c r="J428" s="329">
        <v>127471.71</v>
      </c>
      <c r="K428" s="329">
        <v>223075.48</v>
      </c>
      <c r="L428" s="329">
        <v>161019.03</v>
      </c>
      <c r="M428" s="329">
        <v>281783.31</v>
      </c>
      <c r="N428" s="329">
        <v>211854.36</v>
      </c>
      <c r="O428" s="329">
        <v>370745.12</v>
      </c>
      <c r="P428" s="329">
        <v>262297.63</v>
      </c>
      <c r="Q428" s="329">
        <v>459020.85</v>
      </c>
      <c r="R428" s="329">
        <v>295366.40999999997</v>
      </c>
      <c r="S428" s="329">
        <v>516891.22</v>
      </c>
      <c r="T428" s="329">
        <v>327987.13</v>
      </c>
      <c r="U428" s="329">
        <v>573977.48</v>
      </c>
    </row>
    <row r="429" spans="1:21" ht="14.4" x14ac:dyDescent="0.3">
      <c r="A429" s="328">
        <v>3</v>
      </c>
      <c r="B429" s="328" t="s">
        <v>75</v>
      </c>
      <c r="C429" s="328" t="s">
        <v>84</v>
      </c>
      <c r="D429" s="328" t="s">
        <v>661</v>
      </c>
      <c r="E429" s="328" t="s">
        <v>91</v>
      </c>
      <c r="F429" s="328">
        <v>4</v>
      </c>
      <c r="G429" s="328" t="s">
        <v>4</v>
      </c>
      <c r="H429" s="329">
        <v>105298.29</v>
      </c>
      <c r="I429" s="329">
        <v>168477.27</v>
      </c>
      <c r="J429" s="329">
        <v>147417.60999999999</v>
      </c>
      <c r="K429" s="329">
        <v>235868.18</v>
      </c>
      <c r="L429" s="329">
        <v>189536.93</v>
      </c>
      <c r="M429" s="329">
        <v>303259.09000000003</v>
      </c>
      <c r="N429" s="329">
        <v>252715.9</v>
      </c>
      <c r="O429" s="329">
        <v>404345.45</v>
      </c>
      <c r="P429" s="329">
        <v>315894.88</v>
      </c>
      <c r="Q429" s="329">
        <v>505431.81</v>
      </c>
      <c r="R429" s="329">
        <v>358014.2</v>
      </c>
      <c r="S429" s="329">
        <v>572822.72</v>
      </c>
      <c r="T429" s="329">
        <v>400133.51</v>
      </c>
      <c r="U429" s="329">
        <v>640213.63</v>
      </c>
    </row>
    <row r="430" spans="1:21" ht="14.4" x14ac:dyDescent="0.3">
      <c r="A430" s="328">
        <v>3</v>
      </c>
      <c r="B430" s="328" t="s">
        <v>75</v>
      </c>
      <c r="C430" s="328" t="s">
        <v>84</v>
      </c>
      <c r="D430" s="328" t="s">
        <v>661</v>
      </c>
      <c r="E430" s="328" t="s">
        <v>92</v>
      </c>
      <c r="F430" s="328">
        <v>1</v>
      </c>
      <c r="G430" s="328" t="s">
        <v>11</v>
      </c>
      <c r="H430" s="329">
        <v>107335.69</v>
      </c>
      <c r="I430" s="329">
        <v>187837.46</v>
      </c>
      <c r="J430" s="329">
        <v>139103.95000000001</v>
      </c>
      <c r="K430" s="329">
        <v>243431.92</v>
      </c>
      <c r="L430" s="329">
        <v>166548.47</v>
      </c>
      <c r="M430" s="329">
        <v>291459.83</v>
      </c>
      <c r="N430" s="329">
        <v>198809.66</v>
      </c>
      <c r="O430" s="329">
        <v>347916.9</v>
      </c>
      <c r="P430" s="329">
        <v>233867.37</v>
      </c>
      <c r="Q430" s="329">
        <v>409267.89</v>
      </c>
      <c r="R430" s="329">
        <v>256291.28</v>
      </c>
      <c r="S430" s="329">
        <v>448509.73</v>
      </c>
      <c r="T430" s="329">
        <v>277564.11</v>
      </c>
      <c r="U430" s="329">
        <v>485737.2</v>
      </c>
    </row>
    <row r="431" spans="1:21" ht="14.4" x14ac:dyDescent="0.3">
      <c r="A431" s="328">
        <v>3</v>
      </c>
      <c r="B431" s="328" t="s">
        <v>75</v>
      </c>
      <c r="C431" s="328" t="s">
        <v>84</v>
      </c>
      <c r="D431" s="328" t="s">
        <v>661</v>
      </c>
      <c r="E431" s="328" t="s">
        <v>92</v>
      </c>
      <c r="F431" s="328">
        <v>2</v>
      </c>
      <c r="G431" s="328" t="s">
        <v>5</v>
      </c>
      <c r="H431" s="329">
        <v>93498.05</v>
      </c>
      <c r="I431" s="329">
        <v>163621.59</v>
      </c>
      <c r="J431" s="329">
        <v>122597.08</v>
      </c>
      <c r="K431" s="329">
        <v>214544.88</v>
      </c>
      <c r="L431" s="329">
        <v>149012.10999999999</v>
      </c>
      <c r="M431" s="329">
        <v>260771.19</v>
      </c>
      <c r="N431" s="329">
        <v>182801.35</v>
      </c>
      <c r="O431" s="329">
        <v>319902.37</v>
      </c>
      <c r="P431" s="329">
        <v>216860.57</v>
      </c>
      <c r="Q431" s="329">
        <v>379505.99</v>
      </c>
      <c r="R431" s="329">
        <v>238961.29</v>
      </c>
      <c r="S431" s="329">
        <v>418182.26</v>
      </c>
      <c r="T431" s="329">
        <v>259449.83</v>
      </c>
      <c r="U431" s="329">
        <v>454037.2</v>
      </c>
    </row>
    <row r="432" spans="1:21" ht="14.4" x14ac:dyDescent="0.3">
      <c r="A432" s="328">
        <v>3</v>
      </c>
      <c r="B432" s="328" t="s">
        <v>75</v>
      </c>
      <c r="C432" s="328" t="s">
        <v>84</v>
      </c>
      <c r="D432" s="328" t="s">
        <v>661</v>
      </c>
      <c r="E432" s="328" t="s">
        <v>92</v>
      </c>
      <c r="F432" s="328">
        <v>3</v>
      </c>
      <c r="G432" s="328" t="s">
        <v>6</v>
      </c>
      <c r="H432" s="329">
        <v>80985.08</v>
      </c>
      <c r="I432" s="329">
        <v>141723.89000000001</v>
      </c>
      <c r="J432" s="329">
        <v>110165.27</v>
      </c>
      <c r="K432" s="329">
        <v>192789.23</v>
      </c>
      <c r="L432" s="329">
        <v>139152.5</v>
      </c>
      <c r="M432" s="329">
        <v>243516.88</v>
      </c>
      <c r="N432" s="329">
        <v>183078.83</v>
      </c>
      <c r="O432" s="329">
        <v>320387.95</v>
      </c>
      <c r="P432" s="329">
        <v>226665.59</v>
      </c>
      <c r="Q432" s="329">
        <v>396664.78</v>
      </c>
      <c r="R432" s="329">
        <v>255238.33</v>
      </c>
      <c r="S432" s="329">
        <v>446667.07</v>
      </c>
      <c r="T432" s="329">
        <v>283422.99</v>
      </c>
      <c r="U432" s="329">
        <v>495990.23</v>
      </c>
    </row>
    <row r="433" spans="1:21" ht="14.4" x14ac:dyDescent="0.3">
      <c r="A433" s="328">
        <v>3</v>
      </c>
      <c r="B433" s="328" t="s">
        <v>75</v>
      </c>
      <c r="C433" s="328" t="s">
        <v>84</v>
      </c>
      <c r="D433" s="328" t="s">
        <v>661</v>
      </c>
      <c r="E433" s="328" t="s">
        <v>92</v>
      </c>
      <c r="F433" s="328">
        <v>4</v>
      </c>
      <c r="G433" s="328" t="s">
        <v>4</v>
      </c>
      <c r="H433" s="329">
        <v>91053.79</v>
      </c>
      <c r="I433" s="329">
        <v>145686.06</v>
      </c>
      <c r="J433" s="329">
        <v>127475.3</v>
      </c>
      <c r="K433" s="329">
        <v>203960.49</v>
      </c>
      <c r="L433" s="329">
        <v>163896.82</v>
      </c>
      <c r="M433" s="329">
        <v>262234.92</v>
      </c>
      <c r="N433" s="329">
        <v>218529.09</v>
      </c>
      <c r="O433" s="329">
        <v>349646.55</v>
      </c>
      <c r="P433" s="329">
        <v>273161.37</v>
      </c>
      <c r="Q433" s="329">
        <v>437058.19</v>
      </c>
      <c r="R433" s="329">
        <v>309582.88</v>
      </c>
      <c r="S433" s="329">
        <v>495332.62</v>
      </c>
      <c r="T433" s="329">
        <v>346004.4</v>
      </c>
      <c r="U433" s="329">
        <v>553607.04</v>
      </c>
    </row>
    <row r="434" spans="1:21" ht="14.4" x14ac:dyDescent="0.3">
      <c r="A434" s="328">
        <v>3</v>
      </c>
      <c r="B434" s="328" t="s">
        <v>75</v>
      </c>
      <c r="C434" s="328" t="s">
        <v>84</v>
      </c>
      <c r="D434" s="328" t="s">
        <v>661</v>
      </c>
      <c r="E434" s="328" t="s">
        <v>93</v>
      </c>
      <c r="F434" s="328">
        <v>1</v>
      </c>
      <c r="G434" s="328" t="s">
        <v>11</v>
      </c>
      <c r="H434" s="329">
        <v>106670.95</v>
      </c>
      <c r="I434" s="329">
        <v>186674.17</v>
      </c>
      <c r="J434" s="329">
        <v>138346.81</v>
      </c>
      <c r="K434" s="329">
        <v>242106.92</v>
      </c>
      <c r="L434" s="329">
        <v>165716.60999999999</v>
      </c>
      <c r="M434" s="329">
        <v>290004.06</v>
      </c>
      <c r="N434" s="329">
        <v>197930.48</v>
      </c>
      <c r="O434" s="329">
        <v>346378.33</v>
      </c>
      <c r="P434" s="329">
        <v>232916.36</v>
      </c>
      <c r="Q434" s="329">
        <v>407603.63</v>
      </c>
      <c r="R434" s="329">
        <v>255295.49</v>
      </c>
      <c r="S434" s="329">
        <v>446767.11</v>
      </c>
      <c r="T434" s="329">
        <v>276575.09999999998</v>
      </c>
      <c r="U434" s="329">
        <v>484006.42</v>
      </c>
    </row>
    <row r="435" spans="1:21" ht="14.4" x14ac:dyDescent="0.3">
      <c r="A435" s="328">
        <v>3</v>
      </c>
      <c r="B435" s="328" t="s">
        <v>75</v>
      </c>
      <c r="C435" s="328" t="s">
        <v>84</v>
      </c>
      <c r="D435" s="328" t="s">
        <v>661</v>
      </c>
      <c r="E435" s="328" t="s">
        <v>93</v>
      </c>
      <c r="F435" s="328">
        <v>2</v>
      </c>
      <c r="G435" s="328" t="s">
        <v>5</v>
      </c>
      <c r="H435" s="329">
        <v>92455.84</v>
      </c>
      <c r="I435" s="329">
        <v>161797.73000000001</v>
      </c>
      <c r="J435" s="329">
        <v>121389.75</v>
      </c>
      <c r="K435" s="329">
        <v>212432.06</v>
      </c>
      <c r="L435" s="329">
        <v>147701.98000000001</v>
      </c>
      <c r="M435" s="329">
        <v>258478.46</v>
      </c>
      <c r="N435" s="329">
        <v>181485.59</v>
      </c>
      <c r="O435" s="329">
        <v>317599.78000000003</v>
      </c>
      <c r="P435" s="329">
        <v>215445.74</v>
      </c>
      <c r="Q435" s="329">
        <v>377030.05</v>
      </c>
      <c r="R435" s="329">
        <v>237492.87</v>
      </c>
      <c r="S435" s="329">
        <v>415612.53</v>
      </c>
      <c r="T435" s="329">
        <v>257966.79</v>
      </c>
      <c r="U435" s="329">
        <v>451441.88</v>
      </c>
    </row>
    <row r="436" spans="1:21" ht="14.4" x14ac:dyDescent="0.3">
      <c r="A436" s="328">
        <v>3</v>
      </c>
      <c r="B436" s="328" t="s">
        <v>75</v>
      </c>
      <c r="C436" s="328" t="s">
        <v>84</v>
      </c>
      <c r="D436" s="328" t="s">
        <v>661</v>
      </c>
      <c r="E436" s="328" t="s">
        <v>93</v>
      </c>
      <c r="F436" s="328">
        <v>3</v>
      </c>
      <c r="G436" s="328" t="s">
        <v>6</v>
      </c>
      <c r="H436" s="329">
        <v>79726.929999999993</v>
      </c>
      <c r="I436" s="329">
        <v>139522.13</v>
      </c>
      <c r="J436" s="329">
        <v>108316.22</v>
      </c>
      <c r="K436" s="329">
        <v>189553.38</v>
      </c>
      <c r="L436" s="329">
        <v>136707.26999999999</v>
      </c>
      <c r="M436" s="329">
        <v>239237.73</v>
      </c>
      <c r="N436" s="329">
        <v>179751.49</v>
      </c>
      <c r="O436" s="329">
        <v>314565.11</v>
      </c>
      <c r="P436" s="329">
        <v>222446.88</v>
      </c>
      <c r="Q436" s="329">
        <v>389282.04</v>
      </c>
      <c r="R436" s="329">
        <v>250412.14</v>
      </c>
      <c r="S436" s="329">
        <v>438221.25</v>
      </c>
      <c r="T436" s="329">
        <v>277978.74</v>
      </c>
      <c r="U436" s="329">
        <v>486462.8</v>
      </c>
    </row>
    <row r="437" spans="1:21" ht="14.4" x14ac:dyDescent="0.3">
      <c r="A437" s="328">
        <v>3</v>
      </c>
      <c r="B437" s="328" t="s">
        <v>75</v>
      </c>
      <c r="C437" s="328" t="s">
        <v>84</v>
      </c>
      <c r="D437" s="328" t="s">
        <v>661</v>
      </c>
      <c r="E437" s="328" t="s">
        <v>93</v>
      </c>
      <c r="F437" s="328">
        <v>4</v>
      </c>
      <c r="G437" s="328" t="s">
        <v>4</v>
      </c>
      <c r="H437" s="329">
        <v>90555.43</v>
      </c>
      <c r="I437" s="329">
        <v>144888.68</v>
      </c>
      <c r="J437" s="329">
        <v>126777.60000000001</v>
      </c>
      <c r="K437" s="329">
        <v>202844.16</v>
      </c>
      <c r="L437" s="329">
        <v>162999.76999999999</v>
      </c>
      <c r="M437" s="329">
        <v>260799.63</v>
      </c>
      <c r="N437" s="329">
        <v>217333.02</v>
      </c>
      <c r="O437" s="329">
        <v>347732.84</v>
      </c>
      <c r="P437" s="329">
        <v>271666.28000000003</v>
      </c>
      <c r="Q437" s="329">
        <v>434666.05</v>
      </c>
      <c r="R437" s="329">
        <v>307888.45</v>
      </c>
      <c r="S437" s="329">
        <v>492621.52</v>
      </c>
      <c r="T437" s="329">
        <v>344110.62</v>
      </c>
      <c r="U437" s="329">
        <v>550577</v>
      </c>
    </row>
    <row r="438" spans="1:21" ht="14.4" x14ac:dyDescent="0.3">
      <c r="A438" s="328">
        <v>3</v>
      </c>
      <c r="B438" s="328" t="s">
        <v>75</v>
      </c>
      <c r="C438" s="328" t="s">
        <v>84</v>
      </c>
      <c r="D438" s="328" t="s">
        <v>661</v>
      </c>
      <c r="E438" s="328" t="s">
        <v>94</v>
      </c>
      <c r="F438" s="328">
        <v>1</v>
      </c>
      <c r="G438" s="328" t="s">
        <v>11</v>
      </c>
      <c r="H438" s="329">
        <v>101308.58</v>
      </c>
      <c r="I438" s="329">
        <v>177290.01</v>
      </c>
      <c r="J438" s="329">
        <v>131241.31</v>
      </c>
      <c r="K438" s="329">
        <v>229672.29</v>
      </c>
      <c r="L438" s="329">
        <v>157097.59</v>
      </c>
      <c r="M438" s="329">
        <v>274920.78000000003</v>
      </c>
      <c r="N438" s="329">
        <v>187471.72</v>
      </c>
      <c r="O438" s="329">
        <v>328075.51</v>
      </c>
      <c r="P438" s="329">
        <v>220488.91</v>
      </c>
      <c r="Q438" s="329">
        <v>385855.59</v>
      </c>
      <c r="R438" s="329">
        <v>241607.07</v>
      </c>
      <c r="S438" s="329">
        <v>422812.37</v>
      </c>
      <c r="T438" s="329">
        <v>261616.78</v>
      </c>
      <c r="U438" s="329">
        <v>457829.37</v>
      </c>
    </row>
    <row r="439" spans="1:21" ht="14.4" x14ac:dyDescent="0.3">
      <c r="A439" s="328">
        <v>3</v>
      </c>
      <c r="B439" s="328" t="s">
        <v>75</v>
      </c>
      <c r="C439" s="328" t="s">
        <v>84</v>
      </c>
      <c r="D439" s="328" t="s">
        <v>661</v>
      </c>
      <c r="E439" s="328" t="s">
        <v>94</v>
      </c>
      <c r="F439" s="328">
        <v>2</v>
      </c>
      <c r="G439" s="328" t="s">
        <v>5</v>
      </c>
      <c r="H439" s="329">
        <v>88477.35</v>
      </c>
      <c r="I439" s="329">
        <v>154835.35999999999</v>
      </c>
      <c r="J439" s="329">
        <v>115934.93</v>
      </c>
      <c r="K439" s="329">
        <v>202886.13</v>
      </c>
      <c r="L439" s="329">
        <v>140836.6</v>
      </c>
      <c r="M439" s="329">
        <v>246464.04</v>
      </c>
      <c r="N439" s="329">
        <v>172627.66</v>
      </c>
      <c r="O439" s="329">
        <v>302098.40000000002</v>
      </c>
      <c r="P439" s="329">
        <v>204718.97</v>
      </c>
      <c r="Q439" s="329">
        <v>358258.19</v>
      </c>
      <c r="R439" s="329">
        <v>225537.45</v>
      </c>
      <c r="S439" s="329">
        <v>394690.53</v>
      </c>
      <c r="T439" s="329">
        <v>244819.91</v>
      </c>
      <c r="U439" s="329">
        <v>428434.83</v>
      </c>
    </row>
    <row r="440" spans="1:21" ht="14.4" x14ac:dyDescent="0.3">
      <c r="A440" s="328">
        <v>3</v>
      </c>
      <c r="B440" s="328" t="s">
        <v>75</v>
      </c>
      <c r="C440" s="328" t="s">
        <v>84</v>
      </c>
      <c r="D440" s="328" t="s">
        <v>661</v>
      </c>
      <c r="E440" s="328" t="s">
        <v>94</v>
      </c>
      <c r="F440" s="328">
        <v>3</v>
      </c>
      <c r="G440" s="328" t="s">
        <v>6</v>
      </c>
      <c r="H440" s="329">
        <v>76812.350000000006</v>
      </c>
      <c r="I440" s="329">
        <v>134421.6</v>
      </c>
      <c r="J440" s="329">
        <v>104557.18</v>
      </c>
      <c r="K440" s="329">
        <v>182975.06</v>
      </c>
      <c r="L440" s="329">
        <v>132123.07999999999</v>
      </c>
      <c r="M440" s="329">
        <v>231215.39</v>
      </c>
      <c r="N440" s="329">
        <v>173885.02</v>
      </c>
      <c r="O440" s="329">
        <v>304298.78000000003</v>
      </c>
      <c r="P440" s="329">
        <v>215332.08</v>
      </c>
      <c r="Q440" s="329">
        <v>376831.14</v>
      </c>
      <c r="R440" s="329">
        <v>242513.64</v>
      </c>
      <c r="S440" s="329">
        <v>424398.86</v>
      </c>
      <c r="T440" s="329">
        <v>269335.34000000003</v>
      </c>
      <c r="U440" s="329">
        <v>471336.84</v>
      </c>
    </row>
    <row r="441" spans="1:21" ht="14.4" x14ac:dyDescent="0.3">
      <c r="A441" s="328">
        <v>3</v>
      </c>
      <c r="B441" s="328" t="s">
        <v>75</v>
      </c>
      <c r="C441" s="328" t="s">
        <v>84</v>
      </c>
      <c r="D441" s="328" t="s">
        <v>661</v>
      </c>
      <c r="E441" s="328" t="s">
        <v>94</v>
      </c>
      <c r="F441" s="328">
        <v>4</v>
      </c>
      <c r="G441" s="328" t="s">
        <v>4</v>
      </c>
      <c r="H441" s="329">
        <v>85908.47</v>
      </c>
      <c r="I441" s="329">
        <v>137453.56</v>
      </c>
      <c r="J441" s="329">
        <v>120271.86</v>
      </c>
      <c r="K441" s="329">
        <v>192434.98</v>
      </c>
      <c r="L441" s="329">
        <v>154635.25</v>
      </c>
      <c r="M441" s="329">
        <v>247416.41</v>
      </c>
      <c r="N441" s="329">
        <v>206180.34</v>
      </c>
      <c r="O441" s="329">
        <v>329888.55</v>
      </c>
      <c r="P441" s="329">
        <v>257725.42</v>
      </c>
      <c r="Q441" s="329">
        <v>412360.68</v>
      </c>
      <c r="R441" s="329">
        <v>292088.81</v>
      </c>
      <c r="S441" s="329">
        <v>467342.11</v>
      </c>
      <c r="T441" s="329">
        <v>326452.2</v>
      </c>
      <c r="U441" s="329">
        <v>522323.53</v>
      </c>
    </row>
    <row r="442" spans="1:21" ht="14.4" x14ac:dyDescent="0.3">
      <c r="A442" s="328">
        <v>3</v>
      </c>
      <c r="B442" s="328" t="s">
        <v>75</v>
      </c>
      <c r="C442" s="328" t="s">
        <v>84</v>
      </c>
      <c r="D442" s="328" t="s">
        <v>661</v>
      </c>
      <c r="E442" s="328" t="s">
        <v>663</v>
      </c>
      <c r="F442" s="328">
        <v>1</v>
      </c>
      <c r="G442" s="328" t="s">
        <v>11</v>
      </c>
      <c r="H442" s="329">
        <v>101663.12</v>
      </c>
      <c r="I442" s="329">
        <v>177910.47</v>
      </c>
      <c r="J442" s="329">
        <v>131803.87</v>
      </c>
      <c r="K442" s="329">
        <v>230656.76</v>
      </c>
      <c r="L442" s="329">
        <v>157844.89000000001</v>
      </c>
      <c r="M442" s="329">
        <v>276228.56</v>
      </c>
      <c r="N442" s="329">
        <v>188476.22</v>
      </c>
      <c r="O442" s="329">
        <v>329833.39</v>
      </c>
      <c r="P442" s="329">
        <v>221752.74</v>
      </c>
      <c r="Q442" s="329">
        <v>388067.3</v>
      </c>
      <c r="R442" s="329">
        <v>243037.92</v>
      </c>
      <c r="S442" s="329">
        <v>425316.37</v>
      </c>
      <c r="T442" s="329">
        <v>263254.75</v>
      </c>
      <c r="U442" s="329">
        <v>460695.8</v>
      </c>
    </row>
    <row r="443" spans="1:21" ht="14.4" x14ac:dyDescent="0.3">
      <c r="A443" s="328">
        <v>3</v>
      </c>
      <c r="B443" s="328" t="s">
        <v>75</v>
      </c>
      <c r="C443" s="328" t="s">
        <v>84</v>
      </c>
      <c r="D443" s="328" t="s">
        <v>661</v>
      </c>
      <c r="E443" s="328" t="s">
        <v>663</v>
      </c>
      <c r="F443" s="328">
        <v>2</v>
      </c>
      <c r="G443" s="328" t="s">
        <v>5</v>
      </c>
      <c r="H443" s="329">
        <v>88328.63</v>
      </c>
      <c r="I443" s="329">
        <v>154575.10999999999</v>
      </c>
      <c r="J443" s="329">
        <v>115897.24</v>
      </c>
      <c r="K443" s="329">
        <v>202820.17</v>
      </c>
      <c r="L443" s="329">
        <v>140946.21</v>
      </c>
      <c r="M443" s="329">
        <v>246655.87</v>
      </c>
      <c r="N443" s="329">
        <v>173050.04</v>
      </c>
      <c r="O443" s="329">
        <v>302837.57</v>
      </c>
      <c r="P443" s="329">
        <v>205364.37</v>
      </c>
      <c r="Q443" s="329">
        <v>359387.65</v>
      </c>
      <c r="R443" s="329">
        <v>226338.12</v>
      </c>
      <c r="S443" s="329">
        <v>396091.72</v>
      </c>
      <c r="T443" s="329">
        <v>245799.17</v>
      </c>
      <c r="U443" s="329">
        <v>430148.54</v>
      </c>
    </row>
    <row r="444" spans="1:21" ht="14.4" x14ac:dyDescent="0.3">
      <c r="A444" s="328">
        <v>3</v>
      </c>
      <c r="B444" s="328" t="s">
        <v>75</v>
      </c>
      <c r="C444" s="328" t="s">
        <v>84</v>
      </c>
      <c r="D444" s="328" t="s">
        <v>661</v>
      </c>
      <c r="E444" s="328" t="s">
        <v>663</v>
      </c>
      <c r="F444" s="328">
        <v>3</v>
      </c>
      <c r="G444" s="328" t="s">
        <v>6</v>
      </c>
      <c r="H444" s="329">
        <v>76332.41</v>
      </c>
      <c r="I444" s="329">
        <v>133581.73000000001</v>
      </c>
      <c r="J444" s="329">
        <v>103768.41</v>
      </c>
      <c r="K444" s="329">
        <v>181594.71</v>
      </c>
      <c r="L444" s="329">
        <v>131018.45</v>
      </c>
      <c r="M444" s="329">
        <v>229282.29</v>
      </c>
      <c r="N444" s="329">
        <v>172322.81</v>
      </c>
      <c r="O444" s="329">
        <v>301564.90999999997</v>
      </c>
      <c r="P444" s="329">
        <v>213299.94</v>
      </c>
      <c r="Q444" s="329">
        <v>373274.89</v>
      </c>
      <c r="R444" s="329">
        <v>240150.57</v>
      </c>
      <c r="S444" s="329">
        <v>420263.49</v>
      </c>
      <c r="T444" s="329">
        <v>266627.23</v>
      </c>
      <c r="U444" s="329">
        <v>466597.65</v>
      </c>
    </row>
    <row r="445" spans="1:21" ht="14.4" x14ac:dyDescent="0.3">
      <c r="A445" s="328">
        <v>3</v>
      </c>
      <c r="B445" s="328" t="s">
        <v>75</v>
      </c>
      <c r="C445" s="328" t="s">
        <v>84</v>
      </c>
      <c r="D445" s="328" t="s">
        <v>661</v>
      </c>
      <c r="E445" s="328" t="s">
        <v>663</v>
      </c>
      <c r="F445" s="328">
        <v>4</v>
      </c>
      <c r="G445" s="328" t="s">
        <v>4</v>
      </c>
      <c r="H445" s="329">
        <v>86273.99</v>
      </c>
      <c r="I445" s="329">
        <v>138038.38</v>
      </c>
      <c r="J445" s="329">
        <v>120783.58</v>
      </c>
      <c r="K445" s="329">
        <v>193253.73</v>
      </c>
      <c r="L445" s="329">
        <v>155293.17000000001</v>
      </c>
      <c r="M445" s="329">
        <v>248469.08</v>
      </c>
      <c r="N445" s="329">
        <v>207057.57</v>
      </c>
      <c r="O445" s="329">
        <v>331292.11</v>
      </c>
      <c r="P445" s="329">
        <v>258821.96</v>
      </c>
      <c r="Q445" s="329">
        <v>414115.14</v>
      </c>
      <c r="R445" s="329">
        <v>293331.55</v>
      </c>
      <c r="S445" s="329">
        <v>469330.49</v>
      </c>
      <c r="T445" s="329">
        <v>327841.15000000002</v>
      </c>
      <c r="U445" s="329">
        <v>524545.84</v>
      </c>
    </row>
    <row r="446" spans="1:21" ht="14.4" x14ac:dyDescent="0.3">
      <c r="A446" s="328">
        <v>3</v>
      </c>
      <c r="B446" s="328" t="s">
        <v>75</v>
      </c>
      <c r="C446" s="328" t="s">
        <v>84</v>
      </c>
      <c r="D446" s="328" t="s">
        <v>661</v>
      </c>
      <c r="E446" s="328" t="s">
        <v>664</v>
      </c>
      <c r="F446" s="328">
        <v>1</v>
      </c>
      <c r="G446" s="328" t="s">
        <v>11</v>
      </c>
      <c r="H446" s="329">
        <v>101131.32</v>
      </c>
      <c r="I446" s="329">
        <v>176979.81</v>
      </c>
      <c r="J446" s="329">
        <v>131130.10999999999</v>
      </c>
      <c r="K446" s="329">
        <v>229477.7</v>
      </c>
      <c r="L446" s="329">
        <v>157049.26</v>
      </c>
      <c r="M446" s="329">
        <v>274836.21000000002</v>
      </c>
      <c r="N446" s="329">
        <v>187543.33</v>
      </c>
      <c r="O446" s="329">
        <v>328200.83</v>
      </c>
      <c r="P446" s="329">
        <v>220667.66</v>
      </c>
      <c r="Q446" s="329">
        <v>386168.41</v>
      </c>
      <c r="R446" s="329">
        <v>241855.68</v>
      </c>
      <c r="S446" s="329">
        <v>423247.43</v>
      </c>
      <c r="T446" s="329">
        <v>261987.61</v>
      </c>
      <c r="U446" s="329">
        <v>458478.31</v>
      </c>
    </row>
    <row r="447" spans="1:21" ht="14.4" x14ac:dyDescent="0.3">
      <c r="A447" s="328">
        <v>3</v>
      </c>
      <c r="B447" s="328" t="s">
        <v>75</v>
      </c>
      <c r="C447" s="328" t="s">
        <v>84</v>
      </c>
      <c r="D447" s="328" t="s">
        <v>661</v>
      </c>
      <c r="E447" s="328" t="s">
        <v>664</v>
      </c>
      <c r="F447" s="328">
        <v>2</v>
      </c>
      <c r="G447" s="328" t="s">
        <v>5</v>
      </c>
      <c r="H447" s="329">
        <v>87796.82</v>
      </c>
      <c r="I447" s="329">
        <v>153644.44</v>
      </c>
      <c r="J447" s="329">
        <v>115223.49</v>
      </c>
      <c r="K447" s="329">
        <v>201641.11</v>
      </c>
      <c r="L447" s="329">
        <v>140150.59</v>
      </c>
      <c r="M447" s="329">
        <v>245263.52</v>
      </c>
      <c r="N447" s="329">
        <v>172117.15</v>
      </c>
      <c r="O447" s="329">
        <v>301205.01</v>
      </c>
      <c r="P447" s="329">
        <v>204279.3</v>
      </c>
      <c r="Q447" s="329">
        <v>357488.77</v>
      </c>
      <c r="R447" s="329">
        <v>225155.88</v>
      </c>
      <c r="S447" s="329">
        <v>394022.78</v>
      </c>
      <c r="T447" s="329">
        <v>244532.03</v>
      </c>
      <c r="U447" s="329">
        <v>427931.05</v>
      </c>
    </row>
    <row r="448" spans="1:21" ht="14.4" x14ac:dyDescent="0.3">
      <c r="A448" s="328">
        <v>3</v>
      </c>
      <c r="B448" s="328" t="s">
        <v>75</v>
      </c>
      <c r="C448" s="328" t="s">
        <v>84</v>
      </c>
      <c r="D448" s="328" t="s">
        <v>661</v>
      </c>
      <c r="E448" s="328" t="s">
        <v>664</v>
      </c>
      <c r="F448" s="328">
        <v>3</v>
      </c>
      <c r="G448" s="328" t="s">
        <v>6</v>
      </c>
      <c r="H448" s="329">
        <v>75819.16</v>
      </c>
      <c r="I448" s="329">
        <v>132683.51999999999</v>
      </c>
      <c r="J448" s="329">
        <v>103049.84</v>
      </c>
      <c r="K448" s="329">
        <v>180337.23</v>
      </c>
      <c r="L448" s="329">
        <v>130094.59</v>
      </c>
      <c r="M448" s="329">
        <v>227665.53</v>
      </c>
      <c r="N448" s="329">
        <v>171090.99</v>
      </c>
      <c r="O448" s="329">
        <v>299409.21999999997</v>
      </c>
      <c r="P448" s="329">
        <v>211760.16</v>
      </c>
      <c r="Q448" s="329">
        <v>370580.28</v>
      </c>
      <c r="R448" s="329">
        <v>238405.49</v>
      </c>
      <c r="S448" s="329">
        <v>417209.59999999998</v>
      </c>
      <c r="T448" s="329">
        <v>264676.84000000003</v>
      </c>
      <c r="U448" s="329">
        <v>463184.47</v>
      </c>
    </row>
    <row r="449" spans="1:21" ht="14.4" x14ac:dyDescent="0.3">
      <c r="A449" s="328">
        <v>3</v>
      </c>
      <c r="B449" s="328" t="s">
        <v>75</v>
      </c>
      <c r="C449" s="328" t="s">
        <v>84</v>
      </c>
      <c r="D449" s="328" t="s">
        <v>661</v>
      </c>
      <c r="E449" s="328" t="s">
        <v>664</v>
      </c>
      <c r="F449" s="328">
        <v>4</v>
      </c>
      <c r="G449" s="328" t="s">
        <v>4</v>
      </c>
      <c r="H449" s="329">
        <v>85832.56</v>
      </c>
      <c r="I449" s="329">
        <v>137332.09</v>
      </c>
      <c r="J449" s="329">
        <v>120165.58</v>
      </c>
      <c r="K449" s="329">
        <v>192264.93</v>
      </c>
      <c r="L449" s="329">
        <v>154498.6</v>
      </c>
      <c r="M449" s="329">
        <v>247197.77</v>
      </c>
      <c r="N449" s="329">
        <v>205998.14</v>
      </c>
      <c r="O449" s="329">
        <v>329597.03000000003</v>
      </c>
      <c r="P449" s="329">
        <v>257497.67</v>
      </c>
      <c r="Q449" s="329">
        <v>411996.28</v>
      </c>
      <c r="R449" s="329">
        <v>291830.7</v>
      </c>
      <c r="S449" s="329">
        <v>466929.12</v>
      </c>
      <c r="T449" s="329">
        <v>326163.71999999997</v>
      </c>
      <c r="U449" s="329">
        <v>521861.96</v>
      </c>
    </row>
    <row r="450" spans="1:21" ht="14.4" x14ac:dyDescent="0.3">
      <c r="A450" s="328">
        <v>3</v>
      </c>
      <c r="B450" s="328" t="s">
        <v>75</v>
      </c>
      <c r="C450" s="328" t="s">
        <v>84</v>
      </c>
      <c r="D450" s="328" t="s">
        <v>661</v>
      </c>
      <c r="E450" s="328" t="s">
        <v>665</v>
      </c>
      <c r="F450" s="328">
        <v>1</v>
      </c>
      <c r="G450" s="328" t="s">
        <v>11</v>
      </c>
      <c r="H450" s="329">
        <v>101042.7</v>
      </c>
      <c r="I450" s="329">
        <v>176824.73</v>
      </c>
      <c r="J450" s="329">
        <v>131074.53</v>
      </c>
      <c r="K450" s="329">
        <v>229380.42</v>
      </c>
      <c r="L450" s="329">
        <v>157025.10999999999</v>
      </c>
      <c r="M450" s="329">
        <v>274793.95</v>
      </c>
      <c r="N450" s="329">
        <v>187579.15</v>
      </c>
      <c r="O450" s="329">
        <v>328263.51</v>
      </c>
      <c r="P450" s="329">
        <v>220757.06</v>
      </c>
      <c r="Q450" s="329">
        <v>386324.86</v>
      </c>
      <c r="R450" s="329">
        <v>241980</v>
      </c>
      <c r="S450" s="329">
        <v>423465</v>
      </c>
      <c r="T450" s="329">
        <v>262173.03999999998</v>
      </c>
      <c r="U450" s="329">
        <v>458802.82</v>
      </c>
    </row>
    <row r="451" spans="1:21" ht="14.4" x14ac:dyDescent="0.3">
      <c r="A451" s="328">
        <v>3</v>
      </c>
      <c r="B451" s="328" t="s">
        <v>75</v>
      </c>
      <c r="C451" s="328" t="s">
        <v>84</v>
      </c>
      <c r="D451" s="328" t="s">
        <v>661</v>
      </c>
      <c r="E451" s="328" t="s">
        <v>665</v>
      </c>
      <c r="F451" s="328">
        <v>2</v>
      </c>
      <c r="G451" s="328" t="s">
        <v>5</v>
      </c>
      <c r="H451" s="329">
        <v>87456.56</v>
      </c>
      <c r="I451" s="329">
        <v>153048.98000000001</v>
      </c>
      <c r="J451" s="329">
        <v>114867.78</v>
      </c>
      <c r="K451" s="329">
        <v>201018.61</v>
      </c>
      <c r="L451" s="329">
        <v>139807.59</v>
      </c>
      <c r="M451" s="329">
        <v>244663.28</v>
      </c>
      <c r="N451" s="329">
        <v>171861.91</v>
      </c>
      <c r="O451" s="329">
        <v>300758.34000000003</v>
      </c>
      <c r="P451" s="329">
        <v>204059.48</v>
      </c>
      <c r="Q451" s="329">
        <v>357104.08</v>
      </c>
      <c r="R451" s="329">
        <v>224965.11</v>
      </c>
      <c r="S451" s="329">
        <v>393688.94</v>
      </c>
      <c r="T451" s="329">
        <v>244388.11</v>
      </c>
      <c r="U451" s="329">
        <v>427679.19</v>
      </c>
    </row>
    <row r="452" spans="1:21" ht="14.4" x14ac:dyDescent="0.3">
      <c r="A452" s="328">
        <v>3</v>
      </c>
      <c r="B452" s="328" t="s">
        <v>75</v>
      </c>
      <c r="C452" s="328" t="s">
        <v>84</v>
      </c>
      <c r="D452" s="328" t="s">
        <v>661</v>
      </c>
      <c r="E452" s="328" t="s">
        <v>665</v>
      </c>
      <c r="F452" s="328">
        <v>3</v>
      </c>
      <c r="G452" s="328" t="s">
        <v>6</v>
      </c>
      <c r="H452" s="329">
        <v>75322.570000000007</v>
      </c>
      <c r="I452" s="329">
        <v>131814.49</v>
      </c>
      <c r="J452" s="329">
        <v>102296.18</v>
      </c>
      <c r="K452" s="329">
        <v>179018.32</v>
      </c>
      <c r="L452" s="329">
        <v>129080.35</v>
      </c>
      <c r="M452" s="329">
        <v>225890.61</v>
      </c>
      <c r="N452" s="329">
        <v>169693.98</v>
      </c>
      <c r="O452" s="329">
        <v>296964.46000000002</v>
      </c>
      <c r="P452" s="329">
        <v>209974.21</v>
      </c>
      <c r="Q452" s="329">
        <v>367454.88</v>
      </c>
      <c r="R452" s="329">
        <v>236351.42</v>
      </c>
      <c r="S452" s="329">
        <v>413614.99</v>
      </c>
      <c r="T452" s="329">
        <v>262347.61</v>
      </c>
      <c r="U452" s="329">
        <v>459108.32</v>
      </c>
    </row>
    <row r="453" spans="1:21" ht="14.4" x14ac:dyDescent="0.3">
      <c r="A453" s="328">
        <v>3</v>
      </c>
      <c r="B453" s="328" t="s">
        <v>75</v>
      </c>
      <c r="C453" s="328" t="s">
        <v>84</v>
      </c>
      <c r="D453" s="328" t="s">
        <v>661</v>
      </c>
      <c r="E453" s="328" t="s">
        <v>665</v>
      </c>
      <c r="F453" s="328">
        <v>4</v>
      </c>
      <c r="G453" s="328" t="s">
        <v>4</v>
      </c>
      <c r="H453" s="329">
        <v>85794.61</v>
      </c>
      <c r="I453" s="329">
        <v>137271.37</v>
      </c>
      <c r="J453" s="329">
        <v>120112.45</v>
      </c>
      <c r="K453" s="329">
        <v>192179.92</v>
      </c>
      <c r="L453" s="329">
        <v>154430.29</v>
      </c>
      <c r="M453" s="329">
        <v>247088.47</v>
      </c>
      <c r="N453" s="329">
        <v>205907.05</v>
      </c>
      <c r="O453" s="329">
        <v>329451.28999999998</v>
      </c>
      <c r="P453" s="329">
        <v>257383.82</v>
      </c>
      <c r="Q453" s="329">
        <v>411814.12</v>
      </c>
      <c r="R453" s="329">
        <v>291701.65999999997</v>
      </c>
      <c r="S453" s="329">
        <v>466722.66</v>
      </c>
      <c r="T453" s="329">
        <v>326019.5</v>
      </c>
      <c r="U453" s="329">
        <v>521631.21</v>
      </c>
    </row>
    <row r="454" spans="1:21" ht="14.4" x14ac:dyDescent="0.3">
      <c r="A454" s="328">
        <v>3</v>
      </c>
      <c r="B454" s="328" t="s">
        <v>75</v>
      </c>
      <c r="C454" s="328" t="s">
        <v>84</v>
      </c>
      <c r="D454" s="328" t="s">
        <v>661</v>
      </c>
      <c r="E454" s="328" t="s">
        <v>95</v>
      </c>
      <c r="F454" s="328">
        <v>1</v>
      </c>
      <c r="G454" s="328" t="s">
        <v>11</v>
      </c>
      <c r="H454" s="329">
        <v>101087.02</v>
      </c>
      <c r="I454" s="329">
        <v>176902.28</v>
      </c>
      <c r="J454" s="329">
        <v>131102.32999999999</v>
      </c>
      <c r="K454" s="329">
        <v>229429.07</v>
      </c>
      <c r="L454" s="329">
        <v>157037.19</v>
      </c>
      <c r="M454" s="329">
        <v>274815.09000000003</v>
      </c>
      <c r="N454" s="329">
        <v>187561.24</v>
      </c>
      <c r="O454" s="329">
        <v>328232.18</v>
      </c>
      <c r="P454" s="329">
        <v>220712.37</v>
      </c>
      <c r="Q454" s="329">
        <v>386246.65</v>
      </c>
      <c r="R454" s="329">
        <v>241917.85</v>
      </c>
      <c r="S454" s="329">
        <v>423356.23</v>
      </c>
      <c r="T454" s="329">
        <v>262080.33</v>
      </c>
      <c r="U454" s="329">
        <v>458640.58</v>
      </c>
    </row>
    <row r="455" spans="1:21" ht="14.4" x14ac:dyDescent="0.3">
      <c r="A455" s="328">
        <v>3</v>
      </c>
      <c r="B455" s="328" t="s">
        <v>75</v>
      </c>
      <c r="C455" s="328" t="s">
        <v>84</v>
      </c>
      <c r="D455" s="328" t="s">
        <v>661</v>
      </c>
      <c r="E455" s="328" t="s">
        <v>95</v>
      </c>
      <c r="F455" s="328">
        <v>2</v>
      </c>
      <c r="G455" s="328" t="s">
        <v>5</v>
      </c>
      <c r="H455" s="329">
        <v>87626.69</v>
      </c>
      <c r="I455" s="329">
        <v>153346.71</v>
      </c>
      <c r="J455" s="329">
        <v>115045.64</v>
      </c>
      <c r="K455" s="329">
        <v>201329.86</v>
      </c>
      <c r="L455" s="329">
        <v>139979.09</v>
      </c>
      <c r="M455" s="329">
        <v>244963.41</v>
      </c>
      <c r="N455" s="329">
        <v>171989.53</v>
      </c>
      <c r="O455" s="329">
        <v>300981.68</v>
      </c>
      <c r="P455" s="329">
        <v>204169.39</v>
      </c>
      <c r="Q455" s="329">
        <v>357296.44</v>
      </c>
      <c r="R455" s="329">
        <v>225060.5</v>
      </c>
      <c r="S455" s="329">
        <v>393855.87</v>
      </c>
      <c r="T455" s="329">
        <v>244460.08</v>
      </c>
      <c r="U455" s="329">
        <v>427805.13</v>
      </c>
    </row>
    <row r="456" spans="1:21" ht="14.4" x14ac:dyDescent="0.3">
      <c r="A456" s="328">
        <v>3</v>
      </c>
      <c r="B456" s="328" t="s">
        <v>75</v>
      </c>
      <c r="C456" s="328" t="s">
        <v>84</v>
      </c>
      <c r="D456" s="328" t="s">
        <v>661</v>
      </c>
      <c r="E456" s="328" t="s">
        <v>95</v>
      </c>
      <c r="F456" s="328">
        <v>3</v>
      </c>
      <c r="G456" s="328" t="s">
        <v>6</v>
      </c>
      <c r="H456" s="329">
        <v>75570.86</v>
      </c>
      <c r="I456" s="329">
        <v>132249.01</v>
      </c>
      <c r="J456" s="329">
        <v>102673.02</v>
      </c>
      <c r="K456" s="329">
        <v>179677.78</v>
      </c>
      <c r="L456" s="329">
        <v>129587.47</v>
      </c>
      <c r="M456" s="329">
        <v>226778.07</v>
      </c>
      <c r="N456" s="329">
        <v>170392.49</v>
      </c>
      <c r="O456" s="329">
        <v>298186.84999999998</v>
      </c>
      <c r="P456" s="329">
        <v>210867.19</v>
      </c>
      <c r="Q456" s="329">
        <v>369017.59</v>
      </c>
      <c r="R456" s="329">
        <v>237378.46</v>
      </c>
      <c r="S456" s="329">
        <v>415412.3</v>
      </c>
      <c r="T456" s="329">
        <v>263512.23</v>
      </c>
      <c r="U456" s="329">
        <v>461146.4</v>
      </c>
    </row>
    <row r="457" spans="1:21" ht="14.4" x14ac:dyDescent="0.3">
      <c r="A457" s="328">
        <v>3</v>
      </c>
      <c r="B457" s="328" t="s">
        <v>75</v>
      </c>
      <c r="C457" s="328" t="s">
        <v>84</v>
      </c>
      <c r="D457" s="328" t="s">
        <v>661</v>
      </c>
      <c r="E457" s="328" t="s">
        <v>95</v>
      </c>
      <c r="F457" s="328">
        <v>4</v>
      </c>
      <c r="G457" s="328" t="s">
        <v>4</v>
      </c>
      <c r="H457" s="329">
        <v>85813.58</v>
      </c>
      <c r="I457" s="329">
        <v>137301.74</v>
      </c>
      <c r="J457" s="329">
        <v>120139.02</v>
      </c>
      <c r="K457" s="329">
        <v>192222.43</v>
      </c>
      <c r="L457" s="329">
        <v>154464.45000000001</v>
      </c>
      <c r="M457" s="329">
        <v>247143.13</v>
      </c>
      <c r="N457" s="329">
        <v>205952.6</v>
      </c>
      <c r="O457" s="329">
        <v>329524.17</v>
      </c>
      <c r="P457" s="329">
        <v>257440.75</v>
      </c>
      <c r="Q457" s="329">
        <v>411905.21</v>
      </c>
      <c r="R457" s="329">
        <v>291766.19</v>
      </c>
      <c r="S457" s="329">
        <v>466825.91</v>
      </c>
      <c r="T457" s="329">
        <v>326091.62</v>
      </c>
      <c r="U457" s="329">
        <v>521746.6</v>
      </c>
    </row>
    <row r="458" spans="1:21" ht="14.4" x14ac:dyDescent="0.3">
      <c r="A458" s="328">
        <v>3</v>
      </c>
      <c r="B458" s="328" t="s">
        <v>75</v>
      </c>
      <c r="C458" s="328" t="s">
        <v>96</v>
      </c>
      <c r="D458" s="328" t="s">
        <v>97</v>
      </c>
      <c r="E458" s="328" t="s">
        <v>225</v>
      </c>
      <c r="F458" s="328">
        <v>1</v>
      </c>
      <c r="G458" s="328" t="s">
        <v>11</v>
      </c>
      <c r="H458" s="329">
        <v>108576.54</v>
      </c>
      <c r="I458" s="329">
        <v>190008.95</v>
      </c>
      <c r="J458" s="329">
        <v>140562.64000000001</v>
      </c>
      <c r="K458" s="329">
        <v>245984.62</v>
      </c>
      <c r="L458" s="329">
        <v>168188.05</v>
      </c>
      <c r="M458" s="329">
        <v>294329.08</v>
      </c>
      <c r="N458" s="329">
        <v>200603.82</v>
      </c>
      <c r="O458" s="329">
        <v>351056.69</v>
      </c>
      <c r="P458" s="329">
        <v>235858.75</v>
      </c>
      <c r="Q458" s="329">
        <v>412752.82</v>
      </c>
      <c r="R458" s="329">
        <v>258407.15</v>
      </c>
      <c r="S458" s="329">
        <v>452212.52</v>
      </c>
      <c r="T458" s="329">
        <v>279727.55</v>
      </c>
      <c r="U458" s="329">
        <v>489523.22</v>
      </c>
    </row>
    <row r="459" spans="1:21" ht="14.4" x14ac:dyDescent="0.3">
      <c r="A459" s="328">
        <v>3</v>
      </c>
      <c r="B459" s="328" t="s">
        <v>75</v>
      </c>
      <c r="C459" s="328" t="s">
        <v>96</v>
      </c>
      <c r="D459" s="328" t="s">
        <v>97</v>
      </c>
      <c r="E459" s="328" t="s">
        <v>225</v>
      </c>
      <c r="F459" s="328">
        <v>2</v>
      </c>
      <c r="G459" s="328" t="s">
        <v>5</v>
      </c>
      <c r="H459" s="329">
        <v>95242.2</v>
      </c>
      <c r="I459" s="329">
        <v>166673.85999999999</v>
      </c>
      <c r="J459" s="329">
        <v>124656.02</v>
      </c>
      <c r="K459" s="329">
        <v>218148.03</v>
      </c>
      <c r="L459" s="329">
        <v>151289.37</v>
      </c>
      <c r="M459" s="329">
        <v>264756.39</v>
      </c>
      <c r="N459" s="329">
        <v>185177.64</v>
      </c>
      <c r="O459" s="329">
        <v>324060.87</v>
      </c>
      <c r="P459" s="329">
        <v>219470.39</v>
      </c>
      <c r="Q459" s="329">
        <v>384073.18</v>
      </c>
      <c r="R459" s="329">
        <v>241707.35</v>
      </c>
      <c r="S459" s="329">
        <v>422987.87</v>
      </c>
      <c r="T459" s="329">
        <v>262271.96999999997</v>
      </c>
      <c r="U459" s="329">
        <v>458975.95</v>
      </c>
    </row>
    <row r="460" spans="1:21" ht="14.4" x14ac:dyDescent="0.3">
      <c r="A460" s="328">
        <v>3</v>
      </c>
      <c r="B460" s="328" t="s">
        <v>75</v>
      </c>
      <c r="C460" s="328" t="s">
        <v>96</v>
      </c>
      <c r="D460" s="328" t="s">
        <v>97</v>
      </c>
      <c r="E460" s="328" t="s">
        <v>225</v>
      </c>
      <c r="F460" s="328">
        <v>3</v>
      </c>
      <c r="G460" s="328" t="s">
        <v>6</v>
      </c>
      <c r="H460" s="329">
        <v>83004.789999999994</v>
      </c>
      <c r="I460" s="329">
        <v>145258.38</v>
      </c>
      <c r="J460" s="329">
        <v>113109.73</v>
      </c>
      <c r="K460" s="329">
        <v>197942.03</v>
      </c>
      <c r="L460" s="329">
        <v>143028.73000000001</v>
      </c>
      <c r="M460" s="329">
        <v>250300.27</v>
      </c>
      <c r="N460" s="329">
        <v>188336.51</v>
      </c>
      <c r="O460" s="329">
        <v>329588.88</v>
      </c>
      <c r="P460" s="329">
        <v>233317.06</v>
      </c>
      <c r="Q460" s="329">
        <v>408304.86</v>
      </c>
      <c r="R460" s="329">
        <v>262836.64</v>
      </c>
      <c r="S460" s="329">
        <v>459964.12</v>
      </c>
      <c r="T460" s="329">
        <v>291982.25</v>
      </c>
      <c r="U460" s="329">
        <v>510968.94</v>
      </c>
    </row>
    <row r="461" spans="1:21" ht="14.4" x14ac:dyDescent="0.3">
      <c r="A461" s="328">
        <v>3</v>
      </c>
      <c r="B461" s="328" t="s">
        <v>75</v>
      </c>
      <c r="C461" s="328" t="s">
        <v>96</v>
      </c>
      <c r="D461" s="328" t="s">
        <v>97</v>
      </c>
      <c r="E461" s="328" t="s">
        <v>225</v>
      </c>
      <c r="F461" s="328">
        <v>4</v>
      </c>
      <c r="G461" s="328" t="s">
        <v>4</v>
      </c>
      <c r="H461" s="329">
        <v>92012.56</v>
      </c>
      <c r="I461" s="329">
        <v>147220.1</v>
      </c>
      <c r="J461" s="329">
        <v>128817.58</v>
      </c>
      <c r="K461" s="329">
        <v>206108.14</v>
      </c>
      <c r="L461" s="329">
        <v>165622.60999999999</v>
      </c>
      <c r="M461" s="329">
        <v>264996.17</v>
      </c>
      <c r="N461" s="329">
        <v>220830.14</v>
      </c>
      <c r="O461" s="329">
        <v>353328.23</v>
      </c>
      <c r="P461" s="329">
        <v>276037.68</v>
      </c>
      <c r="Q461" s="329">
        <v>441660.29</v>
      </c>
      <c r="R461" s="329">
        <v>312842.7</v>
      </c>
      <c r="S461" s="329">
        <v>500548.33</v>
      </c>
      <c r="T461" s="329">
        <v>349647.72</v>
      </c>
      <c r="U461" s="329">
        <v>559436.37</v>
      </c>
    </row>
    <row r="462" spans="1:21" ht="14.4" x14ac:dyDescent="0.3">
      <c r="A462" s="328">
        <v>3</v>
      </c>
      <c r="B462" s="328" t="s">
        <v>75</v>
      </c>
      <c r="C462" s="328" t="s">
        <v>96</v>
      </c>
      <c r="D462" s="328" t="s">
        <v>97</v>
      </c>
      <c r="E462" s="328" t="s">
        <v>666</v>
      </c>
      <c r="F462" s="328">
        <v>1</v>
      </c>
      <c r="G462" s="328" t="s">
        <v>11</v>
      </c>
      <c r="H462" s="329">
        <v>105873.23</v>
      </c>
      <c r="I462" s="329">
        <v>185278.14</v>
      </c>
      <c r="J462" s="329">
        <v>137166.09</v>
      </c>
      <c r="K462" s="329">
        <v>240040.66</v>
      </c>
      <c r="L462" s="329">
        <v>164197.82999999999</v>
      </c>
      <c r="M462" s="329">
        <v>287346.21000000002</v>
      </c>
      <c r="N462" s="329">
        <v>195957.27</v>
      </c>
      <c r="O462" s="329">
        <v>342925.22</v>
      </c>
      <c r="P462" s="329">
        <v>230478.06</v>
      </c>
      <c r="Q462" s="329">
        <v>403336.61</v>
      </c>
      <c r="R462" s="329">
        <v>252558.07</v>
      </c>
      <c r="S462" s="329">
        <v>441976.63</v>
      </c>
      <c r="T462" s="329">
        <v>273484.58</v>
      </c>
      <c r="U462" s="329">
        <v>478598.01</v>
      </c>
    </row>
    <row r="463" spans="1:21" ht="14.4" x14ac:dyDescent="0.3">
      <c r="A463" s="328">
        <v>3</v>
      </c>
      <c r="B463" s="328" t="s">
        <v>75</v>
      </c>
      <c r="C463" s="328" t="s">
        <v>96</v>
      </c>
      <c r="D463" s="328" t="s">
        <v>97</v>
      </c>
      <c r="E463" s="328" t="s">
        <v>666</v>
      </c>
      <c r="F463" s="328">
        <v>2</v>
      </c>
      <c r="G463" s="328" t="s">
        <v>5</v>
      </c>
      <c r="H463" s="329">
        <v>92413.01</v>
      </c>
      <c r="I463" s="329">
        <v>161722.76999999999</v>
      </c>
      <c r="J463" s="329">
        <v>121109.4</v>
      </c>
      <c r="K463" s="329">
        <v>211941.45</v>
      </c>
      <c r="L463" s="329">
        <v>147139.73000000001</v>
      </c>
      <c r="M463" s="329">
        <v>257494.53</v>
      </c>
      <c r="N463" s="329">
        <v>180385.56</v>
      </c>
      <c r="O463" s="329">
        <v>315674.73</v>
      </c>
      <c r="P463" s="329">
        <v>213935.09</v>
      </c>
      <c r="Q463" s="329">
        <v>374386.4</v>
      </c>
      <c r="R463" s="329">
        <v>235700.73</v>
      </c>
      <c r="S463" s="329">
        <v>412476.27</v>
      </c>
      <c r="T463" s="329">
        <v>255864.32000000001</v>
      </c>
      <c r="U463" s="329">
        <v>447762.56</v>
      </c>
    </row>
    <row r="464" spans="1:21" ht="14.4" x14ac:dyDescent="0.3">
      <c r="A464" s="328">
        <v>3</v>
      </c>
      <c r="B464" s="328" t="s">
        <v>75</v>
      </c>
      <c r="C464" s="328" t="s">
        <v>96</v>
      </c>
      <c r="D464" s="328" t="s">
        <v>97</v>
      </c>
      <c r="E464" s="328" t="s">
        <v>666</v>
      </c>
      <c r="F464" s="328">
        <v>3</v>
      </c>
      <c r="G464" s="328" t="s">
        <v>6</v>
      </c>
      <c r="H464" s="329">
        <v>80190.2</v>
      </c>
      <c r="I464" s="329">
        <v>140332.84</v>
      </c>
      <c r="J464" s="329">
        <v>109140.08</v>
      </c>
      <c r="K464" s="329">
        <v>190995.14</v>
      </c>
      <c r="L464" s="329">
        <v>137902.26999999999</v>
      </c>
      <c r="M464" s="329">
        <v>241328.97</v>
      </c>
      <c r="N464" s="329">
        <v>181478.88</v>
      </c>
      <c r="O464" s="329">
        <v>317588.05</v>
      </c>
      <c r="P464" s="329">
        <v>224725.19</v>
      </c>
      <c r="Q464" s="329">
        <v>393269.08</v>
      </c>
      <c r="R464" s="329">
        <v>253084.19</v>
      </c>
      <c r="S464" s="329">
        <v>442897.34</v>
      </c>
      <c r="T464" s="329">
        <v>281065.7</v>
      </c>
      <c r="U464" s="329">
        <v>491864.97</v>
      </c>
    </row>
    <row r="465" spans="1:21" ht="14.4" x14ac:dyDescent="0.3">
      <c r="A465" s="328">
        <v>3</v>
      </c>
      <c r="B465" s="328" t="s">
        <v>75</v>
      </c>
      <c r="C465" s="328" t="s">
        <v>96</v>
      </c>
      <c r="D465" s="328" t="s">
        <v>97</v>
      </c>
      <c r="E465" s="328" t="s">
        <v>666</v>
      </c>
      <c r="F465" s="328">
        <v>4</v>
      </c>
      <c r="G465" s="328" t="s">
        <v>4</v>
      </c>
      <c r="H465" s="329">
        <v>89786.44</v>
      </c>
      <c r="I465" s="329">
        <v>143658.31</v>
      </c>
      <c r="J465" s="329">
        <v>125701.02</v>
      </c>
      <c r="K465" s="329">
        <v>201121.63</v>
      </c>
      <c r="L465" s="329">
        <v>161615.59</v>
      </c>
      <c r="M465" s="329">
        <v>258584.95</v>
      </c>
      <c r="N465" s="329">
        <v>215487.46</v>
      </c>
      <c r="O465" s="329">
        <v>344779.93</v>
      </c>
      <c r="P465" s="329">
        <v>269359.32</v>
      </c>
      <c r="Q465" s="329">
        <v>430974.92</v>
      </c>
      <c r="R465" s="329">
        <v>305273.90000000002</v>
      </c>
      <c r="S465" s="329">
        <v>488438.24</v>
      </c>
      <c r="T465" s="329">
        <v>341188.47</v>
      </c>
      <c r="U465" s="329">
        <v>545901.56000000006</v>
      </c>
    </row>
    <row r="466" spans="1:21" ht="14.4" x14ac:dyDescent="0.3">
      <c r="A466" s="328">
        <v>3</v>
      </c>
      <c r="B466" s="328" t="s">
        <v>75</v>
      </c>
      <c r="C466" s="328" t="s">
        <v>96</v>
      </c>
      <c r="D466" s="328" t="s">
        <v>97</v>
      </c>
      <c r="E466" s="328" t="s">
        <v>98</v>
      </c>
      <c r="F466" s="328">
        <v>1</v>
      </c>
      <c r="G466" s="328" t="s">
        <v>11</v>
      </c>
      <c r="H466" s="329">
        <v>97364.35</v>
      </c>
      <c r="I466" s="329">
        <v>170387.61</v>
      </c>
      <c r="J466" s="329">
        <v>126045.87</v>
      </c>
      <c r="K466" s="329">
        <v>220580.27</v>
      </c>
      <c r="L466" s="329">
        <v>150817.13</v>
      </c>
      <c r="M466" s="329">
        <v>263929.98</v>
      </c>
      <c r="N466" s="329">
        <v>179883.25</v>
      </c>
      <c r="O466" s="329">
        <v>314795.69</v>
      </c>
      <c r="P466" s="329">
        <v>211495.45</v>
      </c>
      <c r="Q466" s="329">
        <v>370117.03</v>
      </c>
      <c r="R466" s="329">
        <v>231714</v>
      </c>
      <c r="S466" s="329">
        <v>405499.5</v>
      </c>
      <c r="T466" s="329">
        <v>250830.71</v>
      </c>
      <c r="U466" s="329">
        <v>438953.75</v>
      </c>
    </row>
    <row r="467" spans="1:21" ht="14.4" x14ac:dyDescent="0.3">
      <c r="A467" s="328">
        <v>3</v>
      </c>
      <c r="B467" s="328" t="s">
        <v>75</v>
      </c>
      <c r="C467" s="328" t="s">
        <v>96</v>
      </c>
      <c r="D467" s="328" t="s">
        <v>97</v>
      </c>
      <c r="E467" s="328" t="s">
        <v>98</v>
      </c>
      <c r="F467" s="328">
        <v>2</v>
      </c>
      <c r="G467" s="328" t="s">
        <v>5</v>
      </c>
      <c r="H467" s="329">
        <v>85413.77</v>
      </c>
      <c r="I467" s="329">
        <v>149474.09</v>
      </c>
      <c r="J467" s="329">
        <v>111789.93</v>
      </c>
      <c r="K467" s="329">
        <v>195632.38</v>
      </c>
      <c r="L467" s="329">
        <v>135672.09</v>
      </c>
      <c r="M467" s="329">
        <v>237426.16</v>
      </c>
      <c r="N467" s="329">
        <v>166057.9</v>
      </c>
      <c r="O467" s="329">
        <v>290601.33</v>
      </c>
      <c r="P467" s="329">
        <v>196807.76</v>
      </c>
      <c r="Q467" s="329">
        <v>344413.57</v>
      </c>
      <c r="R467" s="329">
        <v>216747.2</v>
      </c>
      <c r="S467" s="329">
        <v>379307.6</v>
      </c>
      <c r="T467" s="329">
        <v>235186.56</v>
      </c>
      <c r="U467" s="329">
        <v>411576.48</v>
      </c>
    </row>
    <row r="468" spans="1:21" ht="14.4" x14ac:dyDescent="0.3">
      <c r="A468" s="328">
        <v>3</v>
      </c>
      <c r="B468" s="328" t="s">
        <v>75</v>
      </c>
      <c r="C468" s="328" t="s">
        <v>96</v>
      </c>
      <c r="D468" s="328" t="s">
        <v>97</v>
      </c>
      <c r="E468" s="328" t="s">
        <v>98</v>
      </c>
      <c r="F468" s="328">
        <v>3</v>
      </c>
      <c r="G468" s="328" t="s">
        <v>6</v>
      </c>
      <c r="H468" s="329">
        <v>74444.350000000006</v>
      </c>
      <c r="I468" s="329">
        <v>130277.6</v>
      </c>
      <c r="J468" s="329">
        <v>101446.49</v>
      </c>
      <c r="K468" s="329">
        <v>177531.36</v>
      </c>
      <c r="L468" s="329">
        <v>128281.99</v>
      </c>
      <c r="M468" s="329">
        <v>224493.49</v>
      </c>
      <c r="N468" s="329">
        <v>168919.98</v>
      </c>
      <c r="O468" s="329">
        <v>295609.96000000002</v>
      </c>
      <c r="P468" s="329">
        <v>209264.69</v>
      </c>
      <c r="Q468" s="329">
        <v>366213.21</v>
      </c>
      <c r="R468" s="329">
        <v>235742.22</v>
      </c>
      <c r="S468" s="329">
        <v>412548.89</v>
      </c>
      <c r="T468" s="329">
        <v>261884.59</v>
      </c>
      <c r="U468" s="329">
        <v>458298.04</v>
      </c>
    </row>
    <row r="469" spans="1:21" ht="14.4" x14ac:dyDescent="0.3">
      <c r="A469" s="328">
        <v>3</v>
      </c>
      <c r="B469" s="328" t="s">
        <v>75</v>
      </c>
      <c r="C469" s="328" t="s">
        <v>96</v>
      </c>
      <c r="D469" s="328" t="s">
        <v>97</v>
      </c>
      <c r="E469" s="328" t="s">
        <v>98</v>
      </c>
      <c r="F469" s="328">
        <v>4</v>
      </c>
      <c r="G469" s="328" t="s">
        <v>4</v>
      </c>
      <c r="H469" s="329">
        <v>82509.89</v>
      </c>
      <c r="I469" s="329">
        <v>132015.82999999999</v>
      </c>
      <c r="J469" s="329">
        <v>115513.85</v>
      </c>
      <c r="K469" s="329">
        <v>184822.16</v>
      </c>
      <c r="L469" s="329">
        <v>148517.81</v>
      </c>
      <c r="M469" s="329">
        <v>237628.5</v>
      </c>
      <c r="N469" s="329">
        <v>198023.74</v>
      </c>
      <c r="O469" s="329">
        <v>316837.99</v>
      </c>
      <c r="P469" s="329">
        <v>247529.68</v>
      </c>
      <c r="Q469" s="329">
        <v>396047.49</v>
      </c>
      <c r="R469" s="329">
        <v>280533.64</v>
      </c>
      <c r="S469" s="329">
        <v>448853.83</v>
      </c>
      <c r="T469" s="329">
        <v>313537.59000000003</v>
      </c>
      <c r="U469" s="329">
        <v>501660.15999999997</v>
      </c>
    </row>
    <row r="470" spans="1:21" ht="14.4" x14ac:dyDescent="0.3">
      <c r="A470" s="328">
        <v>3</v>
      </c>
      <c r="B470" s="328" t="s">
        <v>75</v>
      </c>
      <c r="C470" s="328" t="s">
        <v>96</v>
      </c>
      <c r="D470" s="328" t="s">
        <v>97</v>
      </c>
      <c r="E470" s="328" t="s">
        <v>667</v>
      </c>
      <c r="F470" s="328">
        <v>1</v>
      </c>
      <c r="G470" s="328" t="s">
        <v>11</v>
      </c>
      <c r="H470" s="329">
        <v>104853.93</v>
      </c>
      <c r="I470" s="329">
        <v>183494.38</v>
      </c>
      <c r="J470" s="329">
        <v>135846.38</v>
      </c>
      <c r="K470" s="329">
        <v>237731.16</v>
      </c>
      <c r="L470" s="329">
        <v>162618.65</v>
      </c>
      <c r="M470" s="329">
        <v>284582.64</v>
      </c>
      <c r="N470" s="329">
        <v>194073.57</v>
      </c>
      <c r="O470" s="329">
        <v>339628.75</v>
      </c>
      <c r="P470" s="329">
        <v>228263.21</v>
      </c>
      <c r="Q470" s="329">
        <v>399460.61</v>
      </c>
      <c r="R470" s="329">
        <v>250131.41</v>
      </c>
      <c r="S470" s="329">
        <v>437729.97</v>
      </c>
      <c r="T470" s="329">
        <v>270857.58</v>
      </c>
      <c r="U470" s="329">
        <v>474000.76</v>
      </c>
    </row>
    <row r="471" spans="1:21" ht="14.4" x14ac:dyDescent="0.3">
      <c r="A471" s="328">
        <v>3</v>
      </c>
      <c r="B471" s="328" t="s">
        <v>75</v>
      </c>
      <c r="C471" s="328" t="s">
        <v>96</v>
      </c>
      <c r="D471" s="328" t="s">
        <v>97</v>
      </c>
      <c r="E471" s="328" t="s">
        <v>667</v>
      </c>
      <c r="F471" s="328">
        <v>2</v>
      </c>
      <c r="G471" s="328" t="s">
        <v>5</v>
      </c>
      <c r="H471" s="329">
        <v>91519.51</v>
      </c>
      <c r="I471" s="329">
        <v>160159.14000000001</v>
      </c>
      <c r="J471" s="329">
        <v>119939.75</v>
      </c>
      <c r="K471" s="329">
        <v>209894.57</v>
      </c>
      <c r="L471" s="329">
        <v>145719.97</v>
      </c>
      <c r="M471" s="329">
        <v>255009.95</v>
      </c>
      <c r="N471" s="329">
        <v>178647.39</v>
      </c>
      <c r="O471" s="329">
        <v>312632.94</v>
      </c>
      <c r="P471" s="329">
        <v>211874.84</v>
      </c>
      <c r="Q471" s="329">
        <v>370780.97</v>
      </c>
      <c r="R471" s="329">
        <v>233431.61</v>
      </c>
      <c r="S471" s="329">
        <v>408505.32</v>
      </c>
      <c r="T471" s="329">
        <v>253402</v>
      </c>
      <c r="U471" s="329">
        <v>443453.5</v>
      </c>
    </row>
    <row r="472" spans="1:21" ht="14.4" x14ac:dyDescent="0.3">
      <c r="A472" s="328">
        <v>3</v>
      </c>
      <c r="B472" s="328" t="s">
        <v>75</v>
      </c>
      <c r="C472" s="328" t="s">
        <v>96</v>
      </c>
      <c r="D472" s="328" t="s">
        <v>97</v>
      </c>
      <c r="E472" s="328" t="s">
        <v>667</v>
      </c>
      <c r="F472" s="328">
        <v>3</v>
      </c>
      <c r="G472" s="328" t="s">
        <v>6</v>
      </c>
      <c r="H472" s="329">
        <v>79411.97</v>
      </c>
      <c r="I472" s="329">
        <v>138970.95000000001</v>
      </c>
      <c r="J472" s="329">
        <v>108079.79</v>
      </c>
      <c r="K472" s="329">
        <v>189139.62</v>
      </c>
      <c r="L472" s="329">
        <v>136561.65</v>
      </c>
      <c r="M472" s="329">
        <v>238982.89</v>
      </c>
      <c r="N472" s="329">
        <v>179713.74</v>
      </c>
      <c r="O472" s="329">
        <v>314499.05</v>
      </c>
      <c r="P472" s="329">
        <v>222538.61</v>
      </c>
      <c r="Q472" s="329">
        <v>389442.56</v>
      </c>
      <c r="R472" s="329">
        <v>250621.06</v>
      </c>
      <c r="S472" s="329">
        <v>438586.85</v>
      </c>
      <c r="T472" s="329">
        <v>278329.53999999998</v>
      </c>
      <c r="U472" s="329">
        <v>487076.69</v>
      </c>
    </row>
    <row r="473" spans="1:21" ht="14.4" x14ac:dyDescent="0.3">
      <c r="A473" s="328">
        <v>3</v>
      </c>
      <c r="B473" s="328" t="s">
        <v>75</v>
      </c>
      <c r="C473" s="328" t="s">
        <v>96</v>
      </c>
      <c r="D473" s="328" t="s">
        <v>97</v>
      </c>
      <c r="E473" s="328" t="s">
        <v>667</v>
      </c>
      <c r="F473" s="328">
        <v>4</v>
      </c>
      <c r="G473" s="328" t="s">
        <v>4</v>
      </c>
      <c r="H473" s="329">
        <v>88922.559999999998</v>
      </c>
      <c r="I473" s="329">
        <v>142276.09</v>
      </c>
      <c r="J473" s="329">
        <v>124491.58</v>
      </c>
      <c r="K473" s="329">
        <v>199186.53</v>
      </c>
      <c r="L473" s="329">
        <v>160060.6</v>
      </c>
      <c r="M473" s="329">
        <v>256096.97</v>
      </c>
      <c r="N473" s="329">
        <v>213414.14</v>
      </c>
      <c r="O473" s="329">
        <v>341462.62</v>
      </c>
      <c r="P473" s="329">
        <v>266767.67</v>
      </c>
      <c r="Q473" s="329">
        <v>426828.28</v>
      </c>
      <c r="R473" s="329">
        <v>302336.69</v>
      </c>
      <c r="S473" s="329">
        <v>483738.72</v>
      </c>
      <c r="T473" s="329">
        <v>337905.72</v>
      </c>
      <c r="U473" s="329">
        <v>540649.16</v>
      </c>
    </row>
    <row r="474" spans="1:21" ht="14.4" x14ac:dyDescent="0.3">
      <c r="A474" s="328">
        <v>3</v>
      </c>
      <c r="B474" s="328" t="s">
        <v>75</v>
      </c>
      <c r="C474" s="328" t="s">
        <v>96</v>
      </c>
      <c r="D474" s="328" t="s">
        <v>97</v>
      </c>
      <c r="E474" s="328" t="s">
        <v>668</v>
      </c>
      <c r="F474" s="328">
        <v>1</v>
      </c>
      <c r="G474" s="328" t="s">
        <v>11</v>
      </c>
      <c r="H474" s="329">
        <v>96921.18</v>
      </c>
      <c r="I474" s="329">
        <v>169612.06</v>
      </c>
      <c r="J474" s="329">
        <v>125427.71</v>
      </c>
      <c r="K474" s="329">
        <v>219498.5</v>
      </c>
      <c r="L474" s="329">
        <v>150045.67000000001</v>
      </c>
      <c r="M474" s="329">
        <v>262579.92</v>
      </c>
      <c r="N474" s="329">
        <v>178914.56</v>
      </c>
      <c r="O474" s="329">
        <v>313100.46999999997</v>
      </c>
      <c r="P474" s="329">
        <v>210320.99</v>
      </c>
      <c r="Q474" s="329">
        <v>368061.74</v>
      </c>
      <c r="R474" s="329">
        <v>230407.45</v>
      </c>
      <c r="S474" s="329">
        <v>403213.04</v>
      </c>
      <c r="T474" s="329">
        <v>249378.17</v>
      </c>
      <c r="U474" s="329">
        <v>436411.8</v>
      </c>
    </row>
    <row r="475" spans="1:21" ht="14.4" x14ac:dyDescent="0.3">
      <c r="A475" s="328">
        <v>3</v>
      </c>
      <c r="B475" s="328" t="s">
        <v>75</v>
      </c>
      <c r="C475" s="328" t="s">
        <v>96</v>
      </c>
      <c r="D475" s="328" t="s">
        <v>97</v>
      </c>
      <c r="E475" s="328" t="s">
        <v>668</v>
      </c>
      <c r="F475" s="328">
        <v>2</v>
      </c>
      <c r="G475" s="328" t="s">
        <v>5</v>
      </c>
      <c r="H475" s="329">
        <v>85222.22</v>
      </c>
      <c r="I475" s="329">
        <v>149138.88</v>
      </c>
      <c r="J475" s="329">
        <v>111471.9</v>
      </c>
      <c r="K475" s="329">
        <v>195075.83</v>
      </c>
      <c r="L475" s="329">
        <v>135219.47</v>
      </c>
      <c r="M475" s="329">
        <v>236634.07</v>
      </c>
      <c r="N475" s="329">
        <v>165380.26999999999</v>
      </c>
      <c r="O475" s="329">
        <v>289415.46999999997</v>
      </c>
      <c r="P475" s="329">
        <v>195942.52</v>
      </c>
      <c r="Q475" s="329">
        <v>342899.41</v>
      </c>
      <c r="R475" s="329">
        <v>215755.74</v>
      </c>
      <c r="S475" s="329">
        <v>377572.54</v>
      </c>
      <c r="T475" s="329">
        <v>234063.37</v>
      </c>
      <c r="U475" s="329">
        <v>409610.89</v>
      </c>
    </row>
    <row r="476" spans="1:21" ht="14.4" x14ac:dyDescent="0.3">
      <c r="A476" s="328">
        <v>3</v>
      </c>
      <c r="B476" s="328" t="s">
        <v>75</v>
      </c>
      <c r="C476" s="328" t="s">
        <v>96</v>
      </c>
      <c r="D476" s="328" t="s">
        <v>97</v>
      </c>
      <c r="E476" s="328" t="s">
        <v>668</v>
      </c>
      <c r="F476" s="328">
        <v>3</v>
      </c>
      <c r="G476" s="328" t="s">
        <v>6</v>
      </c>
      <c r="H476" s="329">
        <v>74427.679999999993</v>
      </c>
      <c r="I476" s="329">
        <v>130248.44</v>
      </c>
      <c r="J476" s="329">
        <v>101481.60000000001</v>
      </c>
      <c r="K476" s="329">
        <v>177592.8</v>
      </c>
      <c r="L476" s="329">
        <v>128372.37</v>
      </c>
      <c r="M476" s="329">
        <v>224651.65</v>
      </c>
      <c r="N476" s="329">
        <v>169085.17</v>
      </c>
      <c r="O476" s="329">
        <v>295899.05</v>
      </c>
      <c r="P476" s="329">
        <v>209510.88</v>
      </c>
      <c r="Q476" s="329">
        <v>366644.04</v>
      </c>
      <c r="R476" s="329">
        <v>236051.22</v>
      </c>
      <c r="S476" s="329">
        <v>413089.64</v>
      </c>
      <c r="T476" s="329">
        <v>262263.46000000002</v>
      </c>
      <c r="U476" s="329">
        <v>458961.06</v>
      </c>
    </row>
    <row r="477" spans="1:21" ht="14.4" x14ac:dyDescent="0.3">
      <c r="A477" s="328">
        <v>3</v>
      </c>
      <c r="B477" s="328" t="s">
        <v>75</v>
      </c>
      <c r="C477" s="328" t="s">
        <v>96</v>
      </c>
      <c r="D477" s="328" t="s">
        <v>97</v>
      </c>
      <c r="E477" s="328" t="s">
        <v>668</v>
      </c>
      <c r="F477" s="328">
        <v>4</v>
      </c>
      <c r="G477" s="328" t="s">
        <v>4</v>
      </c>
      <c r="H477" s="329">
        <v>82106.42</v>
      </c>
      <c r="I477" s="329">
        <v>131370.28</v>
      </c>
      <c r="J477" s="329">
        <v>114948.99</v>
      </c>
      <c r="K477" s="329">
        <v>183918.39</v>
      </c>
      <c r="L477" s="329">
        <v>147791.56</v>
      </c>
      <c r="M477" s="329">
        <v>236466.51</v>
      </c>
      <c r="N477" s="329">
        <v>197055.42</v>
      </c>
      <c r="O477" s="329">
        <v>315288.67</v>
      </c>
      <c r="P477" s="329">
        <v>246319.27</v>
      </c>
      <c r="Q477" s="329">
        <v>394110.84</v>
      </c>
      <c r="R477" s="329">
        <v>279161.84000000003</v>
      </c>
      <c r="S477" s="329">
        <v>446658.96</v>
      </c>
      <c r="T477" s="329">
        <v>312004.40999999997</v>
      </c>
      <c r="U477" s="329">
        <v>499207.07</v>
      </c>
    </row>
    <row r="478" spans="1:21" ht="14.4" x14ac:dyDescent="0.3">
      <c r="A478" s="328">
        <v>3</v>
      </c>
      <c r="B478" s="328" t="s">
        <v>75</v>
      </c>
      <c r="C478" s="328" t="s">
        <v>96</v>
      </c>
      <c r="D478" s="328" t="s">
        <v>97</v>
      </c>
      <c r="E478" s="328" t="s">
        <v>99</v>
      </c>
      <c r="F478" s="328">
        <v>1</v>
      </c>
      <c r="G478" s="328" t="s">
        <v>11</v>
      </c>
      <c r="H478" s="329">
        <v>97896.15</v>
      </c>
      <c r="I478" s="329">
        <v>171318.27</v>
      </c>
      <c r="J478" s="329">
        <v>126719.62</v>
      </c>
      <c r="K478" s="329">
        <v>221759.34</v>
      </c>
      <c r="L478" s="329">
        <v>151612.76</v>
      </c>
      <c r="M478" s="329">
        <v>265322.34000000003</v>
      </c>
      <c r="N478" s="329">
        <v>180816.15</v>
      </c>
      <c r="O478" s="329">
        <v>316428.26</v>
      </c>
      <c r="P478" s="329">
        <v>212580.53</v>
      </c>
      <c r="Q478" s="329">
        <v>372015.93</v>
      </c>
      <c r="R478" s="329">
        <v>232896.25</v>
      </c>
      <c r="S478" s="329">
        <v>407568.44</v>
      </c>
      <c r="T478" s="329">
        <v>252097.86</v>
      </c>
      <c r="U478" s="329">
        <v>441171.25</v>
      </c>
    </row>
    <row r="479" spans="1:21" ht="14.4" x14ac:dyDescent="0.3">
      <c r="A479" s="328">
        <v>3</v>
      </c>
      <c r="B479" s="328" t="s">
        <v>75</v>
      </c>
      <c r="C479" s="328" t="s">
        <v>96</v>
      </c>
      <c r="D479" s="328" t="s">
        <v>97</v>
      </c>
      <c r="E479" s="328" t="s">
        <v>99</v>
      </c>
      <c r="F479" s="328">
        <v>2</v>
      </c>
      <c r="G479" s="328" t="s">
        <v>5</v>
      </c>
      <c r="H479" s="329">
        <v>85945.58</v>
      </c>
      <c r="I479" s="329">
        <v>150404.76999999999</v>
      </c>
      <c r="J479" s="329">
        <v>112463.69</v>
      </c>
      <c r="K479" s="329">
        <v>196811.45</v>
      </c>
      <c r="L479" s="329">
        <v>136467.72</v>
      </c>
      <c r="M479" s="329">
        <v>238818.51</v>
      </c>
      <c r="N479" s="329">
        <v>166990.79999999999</v>
      </c>
      <c r="O479" s="329">
        <v>292233.89</v>
      </c>
      <c r="P479" s="329">
        <v>197892.84</v>
      </c>
      <c r="Q479" s="329">
        <v>346312.47</v>
      </c>
      <c r="R479" s="329">
        <v>217929.45</v>
      </c>
      <c r="S479" s="329">
        <v>381376.54</v>
      </c>
      <c r="T479" s="329">
        <v>236453.71</v>
      </c>
      <c r="U479" s="329">
        <v>413793.99</v>
      </c>
    </row>
    <row r="480" spans="1:21" ht="14.4" x14ac:dyDescent="0.3">
      <c r="A480" s="328">
        <v>3</v>
      </c>
      <c r="B480" s="328" t="s">
        <v>75</v>
      </c>
      <c r="C480" s="328" t="s">
        <v>96</v>
      </c>
      <c r="D480" s="328" t="s">
        <v>97</v>
      </c>
      <c r="E480" s="328" t="s">
        <v>99</v>
      </c>
      <c r="F480" s="328">
        <v>3</v>
      </c>
      <c r="G480" s="328" t="s">
        <v>6</v>
      </c>
      <c r="H480" s="329">
        <v>74957.61</v>
      </c>
      <c r="I480" s="329">
        <v>131175.81</v>
      </c>
      <c r="J480" s="329">
        <v>102165.06</v>
      </c>
      <c r="K480" s="329">
        <v>178788.85</v>
      </c>
      <c r="L480" s="329">
        <v>129205.86</v>
      </c>
      <c r="M480" s="329">
        <v>226110.26</v>
      </c>
      <c r="N480" s="329">
        <v>170151.8</v>
      </c>
      <c r="O480" s="329">
        <v>297765.65999999997</v>
      </c>
      <c r="P480" s="329">
        <v>210804.48000000001</v>
      </c>
      <c r="Q480" s="329">
        <v>368907.84</v>
      </c>
      <c r="R480" s="329">
        <v>237487.31</v>
      </c>
      <c r="S480" s="329">
        <v>415602.8</v>
      </c>
      <c r="T480" s="329">
        <v>263834.99</v>
      </c>
      <c r="U480" s="329">
        <v>461711.23</v>
      </c>
    </row>
    <row r="481" spans="1:21" ht="14.4" x14ac:dyDescent="0.3">
      <c r="A481" s="328">
        <v>3</v>
      </c>
      <c r="B481" s="328" t="s">
        <v>75</v>
      </c>
      <c r="C481" s="328" t="s">
        <v>96</v>
      </c>
      <c r="D481" s="328" t="s">
        <v>97</v>
      </c>
      <c r="E481" s="328" t="s">
        <v>99</v>
      </c>
      <c r="F481" s="328">
        <v>4</v>
      </c>
      <c r="G481" s="328" t="s">
        <v>4</v>
      </c>
      <c r="H481" s="329">
        <v>82951.320000000007</v>
      </c>
      <c r="I481" s="329">
        <v>132722.12</v>
      </c>
      <c r="J481" s="329">
        <v>116131.85</v>
      </c>
      <c r="K481" s="329">
        <v>185810.97</v>
      </c>
      <c r="L481" s="329">
        <v>149312.38</v>
      </c>
      <c r="M481" s="329">
        <v>238899.82</v>
      </c>
      <c r="N481" s="329">
        <v>199083.18</v>
      </c>
      <c r="O481" s="329">
        <v>318533.09000000003</v>
      </c>
      <c r="P481" s="329">
        <v>248853.97</v>
      </c>
      <c r="Q481" s="329">
        <v>398166.36</v>
      </c>
      <c r="R481" s="329">
        <v>282034.5</v>
      </c>
      <c r="S481" s="329">
        <v>451255.21</v>
      </c>
      <c r="T481" s="329">
        <v>315215.03000000003</v>
      </c>
      <c r="U481" s="329">
        <v>504344.06</v>
      </c>
    </row>
    <row r="482" spans="1:21" ht="14.4" x14ac:dyDescent="0.3">
      <c r="A482" s="328">
        <v>3</v>
      </c>
      <c r="B482" s="328" t="s">
        <v>75</v>
      </c>
      <c r="C482" s="328" t="s">
        <v>96</v>
      </c>
      <c r="D482" s="328" t="s">
        <v>97</v>
      </c>
      <c r="E482" s="328" t="s">
        <v>100</v>
      </c>
      <c r="F482" s="328">
        <v>1</v>
      </c>
      <c r="G482" s="328" t="s">
        <v>11</v>
      </c>
      <c r="H482" s="329">
        <v>96433.69</v>
      </c>
      <c r="I482" s="329">
        <v>168758.96</v>
      </c>
      <c r="J482" s="329">
        <v>124781.75999999999</v>
      </c>
      <c r="K482" s="329">
        <v>218368.08</v>
      </c>
      <c r="L482" s="329">
        <v>149262.12</v>
      </c>
      <c r="M482" s="329">
        <v>261208.72</v>
      </c>
      <c r="N482" s="329">
        <v>177963.76</v>
      </c>
      <c r="O482" s="329">
        <v>311436.58</v>
      </c>
      <c r="P482" s="329">
        <v>209191.23</v>
      </c>
      <c r="Q482" s="329">
        <v>366084.65</v>
      </c>
      <c r="R482" s="329">
        <v>229163.05</v>
      </c>
      <c r="S482" s="329">
        <v>401035.34</v>
      </c>
      <c r="T482" s="329">
        <v>248018.32</v>
      </c>
      <c r="U482" s="329">
        <v>434032.07</v>
      </c>
    </row>
    <row r="483" spans="1:21" ht="14.4" x14ac:dyDescent="0.3">
      <c r="A483" s="328">
        <v>3</v>
      </c>
      <c r="B483" s="328" t="s">
        <v>75</v>
      </c>
      <c r="C483" s="328" t="s">
        <v>96</v>
      </c>
      <c r="D483" s="328" t="s">
        <v>97</v>
      </c>
      <c r="E483" s="328" t="s">
        <v>100</v>
      </c>
      <c r="F483" s="328">
        <v>2</v>
      </c>
      <c r="G483" s="328" t="s">
        <v>5</v>
      </c>
      <c r="H483" s="329">
        <v>84860.54</v>
      </c>
      <c r="I483" s="329">
        <v>148505.94</v>
      </c>
      <c r="J483" s="329">
        <v>110976.01</v>
      </c>
      <c r="K483" s="329">
        <v>194208.02</v>
      </c>
      <c r="L483" s="329">
        <v>134595.35</v>
      </c>
      <c r="M483" s="329">
        <v>235541.86</v>
      </c>
      <c r="N483" s="329">
        <v>164575</v>
      </c>
      <c r="O483" s="329">
        <v>288006.25</v>
      </c>
      <c r="P483" s="329">
        <v>194967.36</v>
      </c>
      <c r="Q483" s="329">
        <v>341192.88</v>
      </c>
      <c r="R483" s="329">
        <v>214668.88</v>
      </c>
      <c r="S483" s="329">
        <v>375670.55</v>
      </c>
      <c r="T483" s="329">
        <v>232868.2</v>
      </c>
      <c r="U483" s="329">
        <v>407519.34</v>
      </c>
    </row>
    <row r="484" spans="1:21" ht="14.4" x14ac:dyDescent="0.3">
      <c r="A484" s="328">
        <v>3</v>
      </c>
      <c r="B484" s="328" t="s">
        <v>75</v>
      </c>
      <c r="C484" s="328" t="s">
        <v>96</v>
      </c>
      <c r="D484" s="328" t="s">
        <v>97</v>
      </c>
      <c r="E484" s="328" t="s">
        <v>100</v>
      </c>
      <c r="F484" s="328">
        <v>3</v>
      </c>
      <c r="G484" s="328" t="s">
        <v>6</v>
      </c>
      <c r="H484" s="329">
        <v>74162.720000000001</v>
      </c>
      <c r="I484" s="329">
        <v>129784.76</v>
      </c>
      <c r="J484" s="329">
        <v>101139.87</v>
      </c>
      <c r="K484" s="329">
        <v>176994.77</v>
      </c>
      <c r="L484" s="329">
        <v>127955.63</v>
      </c>
      <c r="M484" s="329">
        <v>223922.35</v>
      </c>
      <c r="N484" s="329">
        <v>168551.86</v>
      </c>
      <c r="O484" s="329">
        <v>294965.75</v>
      </c>
      <c r="P484" s="329">
        <v>208864.08</v>
      </c>
      <c r="Q484" s="329">
        <v>365512.14</v>
      </c>
      <c r="R484" s="329">
        <v>235333.18</v>
      </c>
      <c r="S484" s="329">
        <v>411833.06</v>
      </c>
      <c r="T484" s="329">
        <v>261477.7</v>
      </c>
      <c r="U484" s="329">
        <v>457585.97</v>
      </c>
    </row>
    <row r="485" spans="1:21" ht="14.4" x14ac:dyDescent="0.3">
      <c r="A485" s="328">
        <v>3</v>
      </c>
      <c r="B485" s="328" t="s">
        <v>75</v>
      </c>
      <c r="C485" s="328" t="s">
        <v>96</v>
      </c>
      <c r="D485" s="328" t="s">
        <v>97</v>
      </c>
      <c r="E485" s="328" t="s">
        <v>100</v>
      </c>
      <c r="F485" s="328">
        <v>4</v>
      </c>
      <c r="G485" s="328" t="s">
        <v>4</v>
      </c>
      <c r="H485" s="329">
        <v>81683.97</v>
      </c>
      <c r="I485" s="329">
        <v>130694.36</v>
      </c>
      <c r="J485" s="329">
        <v>114357.56</v>
      </c>
      <c r="K485" s="329">
        <v>182972.11</v>
      </c>
      <c r="L485" s="329">
        <v>147031.15</v>
      </c>
      <c r="M485" s="329">
        <v>235249.85</v>
      </c>
      <c r="N485" s="329">
        <v>196041.54</v>
      </c>
      <c r="O485" s="329">
        <v>313666.46999999997</v>
      </c>
      <c r="P485" s="329">
        <v>245051.92</v>
      </c>
      <c r="Q485" s="329">
        <v>392083.09</v>
      </c>
      <c r="R485" s="329">
        <v>277725.51</v>
      </c>
      <c r="S485" s="329">
        <v>444360.83</v>
      </c>
      <c r="T485" s="329">
        <v>310399.09999999998</v>
      </c>
      <c r="U485" s="329">
        <v>496638.57</v>
      </c>
    </row>
    <row r="486" spans="1:21" ht="14.4" x14ac:dyDescent="0.3">
      <c r="A486" s="328">
        <v>3</v>
      </c>
      <c r="B486" s="328" t="s">
        <v>75</v>
      </c>
      <c r="C486" s="328" t="s">
        <v>96</v>
      </c>
      <c r="D486" s="328" t="s">
        <v>97</v>
      </c>
      <c r="E486" s="328" t="s">
        <v>669</v>
      </c>
      <c r="F486" s="328">
        <v>1</v>
      </c>
      <c r="G486" s="328" t="s">
        <v>11</v>
      </c>
      <c r="H486" s="329">
        <v>98915.44</v>
      </c>
      <c r="I486" s="329">
        <v>173102.03</v>
      </c>
      <c r="J486" s="329">
        <v>128039.33</v>
      </c>
      <c r="K486" s="329">
        <v>224068.82</v>
      </c>
      <c r="L486" s="329">
        <v>153191.94</v>
      </c>
      <c r="M486" s="329">
        <v>268085.89</v>
      </c>
      <c r="N486" s="329">
        <v>182699.83</v>
      </c>
      <c r="O486" s="329">
        <v>319724.71000000002</v>
      </c>
      <c r="P486" s="329">
        <v>214795.37</v>
      </c>
      <c r="Q486" s="329">
        <v>375891.9</v>
      </c>
      <c r="R486" s="329">
        <v>235322.9</v>
      </c>
      <c r="S486" s="329">
        <v>411815.08</v>
      </c>
      <c r="T486" s="329">
        <v>254724.84</v>
      </c>
      <c r="U486" s="329">
        <v>445768.47</v>
      </c>
    </row>
    <row r="487" spans="1:21" ht="14.4" x14ac:dyDescent="0.3">
      <c r="A487" s="328">
        <v>3</v>
      </c>
      <c r="B487" s="328" t="s">
        <v>75</v>
      </c>
      <c r="C487" s="328" t="s">
        <v>96</v>
      </c>
      <c r="D487" s="328" t="s">
        <v>97</v>
      </c>
      <c r="E487" s="328" t="s">
        <v>669</v>
      </c>
      <c r="F487" s="328">
        <v>2</v>
      </c>
      <c r="G487" s="328" t="s">
        <v>5</v>
      </c>
      <c r="H487" s="329">
        <v>86839.07</v>
      </c>
      <c r="I487" s="329">
        <v>151968.38</v>
      </c>
      <c r="J487" s="329">
        <v>113633.33</v>
      </c>
      <c r="K487" s="329">
        <v>198858.32</v>
      </c>
      <c r="L487" s="329">
        <v>137887.47</v>
      </c>
      <c r="M487" s="329">
        <v>241303.07</v>
      </c>
      <c r="N487" s="329">
        <v>168728.95</v>
      </c>
      <c r="O487" s="329">
        <v>295275.67</v>
      </c>
      <c r="P487" s="329">
        <v>199953.08</v>
      </c>
      <c r="Q487" s="329">
        <v>349917.88</v>
      </c>
      <c r="R487" s="329">
        <v>220198.55</v>
      </c>
      <c r="S487" s="329">
        <v>385347.47</v>
      </c>
      <c r="T487" s="329">
        <v>238916.01</v>
      </c>
      <c r="U487" s="329">
        <v>418103.03</v>
      </c>
    </row>
    <row r="488" spans="1:21" ht="14.4" x14ac:dyDescent="0.3">
      <c r="A488" s="328">
        <v>3</v>
      </c>
      <c r="B488" s="328" t="s">
        <v>75</v>
      </c>
      <c r="C488" s="328" t="s">
        <v>96</v>
      </c>
      <c r="D488" s="328" t="s">
        <v>97</v>
      </c>
      <c r="E488" s="328" t="s">
        <v>669</v>
      </c>
      <c r="F488" s="328">
        <v>3</v>
      </c>
      <c r="G488" s="328" t="s">
        <v>6</v>
      </c>
      <c r="H488" s="329">
        <v>75735.83</v>
      </c>
      <c r="I488" s="329">
        <v>132537.70000000001</v>
      </c>
      <c r="J488" s="329">
        <v>103225.35</v>
      </c>
      <c r="K488" s="329">
        <v>180644.37</v>
      </c>
      <c r="L488" s="329">
        <v>130546.47</v>
      </c>
      <c r="M488" s="329">
        <v>228456.33</v>
      </c>
      <c r="N488" s="329">
        <v>171916.94</v>
      </c>
      <c r="O488" s="329">
        <v>300854.65000000002</v>
      </c>
      <c r="P488" s="329">
        <v>212991.06</v>
      </c>
      <c r="Q488" s="329">
        <v>372734.35</v>
      </c>
      <c r="R488" s="329">
        <v>239950.44</v>
      </c>
      <c r="S488" s="329">
        <v>419913.27</v>
      </c>
      <c r="T488" s="329">
        <v>266571.14</v>
      </c>
      <c r="U488" s="329">
        <v>466499.49</v>
      </c>
    </row>
    <row r="489" spans="1:21" ht="14.4" x14ac:dyDescent="0.3">
      <c r="A489" s="328">
        <v>3</v>
      </c>
      <c r="B489" s="328" t="s">
        <v>75</v>
      </c>
      <c r="C489" s="328" t="s">
        <v>96</v>
      </c>
      <c r="D489" s="328" t="s">
        <v>97</v>
      </c>
      <c r="E489" s="328" t="s">
        <v>669</v>
      </c>
      <c r="F489" s="328">
        <v>4</v>
      </c>
      <c r="G489" s="328" t="s">
        <v>4</v>
      </c>
      <c r="H489" s="329">
        <v>83815.199999999997</v>
      </c>
      <c r="I489" s="329">
        <v>134104.32000000001</v>
      </c>
      <c r="J489" s="329">
        <v>117341.28</v>
      </c>
      <c r="K489" s="329">
        <v>187746.05</v>
      </c>
      <c r="L489" s="329">
        <v>150867.35999999999</v>
      </c>
      <c r="M489" s="329">
        <v>241387.78</v>
      </c>
      <c r="N489" s="329">
        <v>201156.48000000001</v>
      </c>
      <c r="O489" s="329">
        <v>321850.38</v>
      </c>
      <c r="P489" s="329">
        <v>251445.6</v>
      </c>
      <c r="Q489" s="329">
        <v>402312.97</v>
      </c>
      <c r="R489" s="329">
        <v>284971.69</v>
      </c>
      <c r="S489" s="329">
        <v>455954.7</v>
      </c>
      <c r="T489" s="329">
        <v>318497.77</v>
      </c>
      <c r="U489" s="329">
        <v>509596.43</v>
      </c>
    </row>
    <row r="490" spans="1:21" ht="14.4" x14ac:dyDescent="0.3">
      <c r="A490" s="328">
        <v>3</v>
      </c>
      <c r="B490" s="328" t="s">
        <v>75</v>
      </c>
      <c r="C490" s="328" t="s">
        <v>96</v>
      </c>
      <c r="D490" s="328" t="s">
        <v>97</v>
      </c>
      <c r="E490" s="328" t="s">
        <v>600</v>
      </c>
      <c r="F490" s="328">
        <v>1</v>
      </c>
      <c r="G490" s="328" t="s">
        <v>11</v>
      </c>
      <c r="H490" s="329">
        <v>94838.28</v>
      </c>
      <c r="I490" s="329">
        <v>165967</v>
      </c>
      <c r="J490" s="329">
        <v>122760.5</v>
      </c>
      <c r="K490" s="329">
        <v>214830.88</v>
      </c>
      <c r="L490" s="329">
        <v>146875.24</v>
      </c>
      <c r="M490" s="329">
        <v>257031.67</v>
      </c>
      <c r="N490" s="329">
        <v>175165.08</v>
      </c>
      <c r="O490" s="329">
        <v>306538.90000000002</v>
      </c>
      <c r="P490" s="329">
        <v>205935.99</v>
      </c>
      <c r="Q490" s="329">
        <v>360387.98</v>
      </c>
      <c r="R490" s="329">
        <v>225616.3</v>
      </c>
      <c r="S490" s="329">
        <v>394828.53</v>
      </c>
      <c r="T490" s="329">
        <v>244216.9</v>
      </c>
      <c r="U490" s="329">
        <v>427379.58</v>
      </c>
    </row>
    <row r="491" spans="1:21" ht="14.4" x14ac:dyDescent="0.3">
      <c r="A491" s="328">
        <v>3</v>
      </c>
      <c r="B491" s="328" t="s">
        <v>75</v>
      </c>
      <c r="C491" s="328" t="s">
        <v>96</v>
      </c>
      <c r="D491" s="328" t="s">
        <v>97</v>
      </c>
      <c r="E491" s="328" t="s">
        <v>600</v>
      </c>
      <c r="F491" s="328">
        <v>2</v>
      </c>
      <c r="G491" s="328" t="s">
        <v>5</v>
      </c>
      <c r="H491" s="329">
        <v>83265.100000000006</v>
      </c>
      <c r="I491" s="329">
        <v>145713.92000000001</v>
      </c>
      <c r="J491" s="329">
        <v>108954.75</v>
      </c>
      <c r="K491" s="329">
        <v>190670.82</v>
      </c>
      <c r="L491" s="329">
        <v>132208.46</v>
      </c>
      <c r="M491" s="329">
        <v>231364.81</v>
      </c>
      <c r="N491" s="329">
        <v>161776.32000000001</v>
      </c>
      <c r="O491" s="329">
        <v>283108.56</v>
      </c>
      <c r="P491" s="329">
        <v>191712.12</v>
      </c>
      <c r="Q491" s="329">
        <v>335496.21999999997</v>
      </c>
      <c r="R491" s="329">
        <v>211122.14</v>
      </c>
      <c r="S491" s="329">
        <v>369463.74</v>
      </c>
      <c r="T491" s="329">
        <v>229066.78</v>
      </c>
      <c r="U491" s="329">
        <v>400866.86</v>
      </c>
    </row>
    <row r="492" spans="1:21" ht="14.4" x14ac:dyDescent="0.3">
      <c r="A492" s="328">
        <v>3</v>
      </c>
      <c r="B492" s="328" t="s">
        <v>75</v>
      </c>
      <c r="C492" s="328" t="s">
        <v>96</v>
      </c>
      <c r="D492" s="328" t="s">
        <v>97</v>
      </c>
      <c r="E492" s="328" t="s">
        <v>600</v>
      </c>
      <c r="F492" s="328">
        <v>3</v>
      </c>
      <c r="G492" s="328" t="s">
        <v>6</v>
      </c>
      <c r="H492" s="329">
        <v>72622.94</v>
      </c>
      <c r="I492" s="329">
        <v>127090.15</v>
      </c>
      <c r="J492" s="329">
        <v>98984.18</v>
      </c>
      <c r="K492" s="329">
        <v>173222.31</v>
      </c>
      <c r="L492" s="329">
        <v>125184.03</v>
      </c>
      <c r="M492" s="329">
        <v>219072.05</v>
      </c>
      <c r="N492" s="329">
        <v>164856.39000000001</v>
      </c>
      <c r="O492" s="329">
        <v>288498.68</v>
      </c>
      <c r="P492" s="329">
        <v>204244.74</v>
      </c>
      <c r="Q492" s="329">
        <v>357428.3</v>
      </c>
      <c r="R492" s="329">
        <v>230097.93</v>
      </c>
      <c r="S492" s="329">
        <v>402671.37</v>
      </c>
      <c r="T492" s="329">
        <v>255626.54</v>
      </c>
      <c r="U492" s="329">
        <v>447346.44</v>
      </c>
    </row>
    <row r="493" spans="1:21" ht="14.4" x14ac:dyDescent="0.3">
      <c r="A493" s="328">
        <v>3</v>
      </c>
      <c r="B493" s="328" t="s">
        <v>75</v>
      </c>
      <c r="C493" s="328" t="s">
        <v>96</v>
      </c>
      <c r="D493" s="328" t="s">
        <v>97</v>
      </c>
      <c r="E493" s="328" t="s">
        <v>600</v>
      </c>
      <c r="F493" s="328">
        <v>4</v>
      </c>
      <c r="G493" s="328" t="s">
        <v>4</v>
      </c>
      <c r="H493" s="329">
        <v>80359.69</v>
      </c>
      <c r="I493" s="329">
        <v>128575.5</v>
      </c>
      <c r="J493" s="329">
        <v>112503.56</v>
      </c>
      <c r="K493" s="329">
        <v>180005.7</v>
      </c>
      <c r="L493" s="329">
        <v>144647.44</v>
      </c>
      <c r="M493" s="329">
        <v>231435.9</v>
      </c>
      <c r="N493" s="329">
        <v>192863.25</v>
      </c>
      <c r="O493" s="329">
        <v>308581.21000000002</v>
      </c>
      <c r="P493" s="329">
        <v>241079.06</v>
      </c>
      <c r="Q493" s="329">
        <v>385726.51</v>
      </c>
      <c r="R493" s="329">
        <v>273222.94</v>
      </c>
      <c r="S493" s="329">
        <v>437156.71</v>
      </c>
      <c r="T493" s="329">
        <v>305366.81</v>
      </c>
      <c r="U493" s="329">
        <v>488586.91</v>
      </c>
    </row>
    <row r="494" spans="1:21" ht="14.4" x14ac:dyDescent="0.3">
      <c r="A494" s="328">
        <v>3</v>
      </c>
      <c r="B494" s="328" t="s">
        <v>75</v>
      </c>
      <c r="C494" s="328" t="s">
        <v>96</v>
      </c>
      <c r="D494" s="328" t="s">
        <v>97</v>
      </c>
      <c r="E494" s="328" t="s">
        <v>101</v>
      </c>
      <c r="F494" s="328">
        <v>1</v>
      </c>
      <c r="G494" s="328" t="s">
        <v>11</v>
      </c>
      <c r="H494" s="329">
        <v>101397.2</v>
      </c>
      <c r="I494" s="329">
        <v>177445.1</v>
      </c>
      <c r="J494" s="329">
        <v>131296.9</v>
      </c>
      <c r="K494" s="329">
        <v>229769.58</v>
      </c>
      <c r="L494" s="329">
        <v>157121.75</v>
      </c>
      <c r="M494" s="329">
        <v>274963.06</v>
      </c>
      <c r="N494" s="329">
        <v>187435.91</v>
      </c>
      <c r="O494" s="329">
        <v>328012.84000000003</v>
      </c>
      <c r="P494" s="329">
        <v>220399.53</v>
      </c>
      <c r="Q494" s="329">
        <v>385699.17</v>
      </c>
      <c r="R494" s="329">
        <v>241482.76</v>
      </c>
      <c r="S494" s="329">
        <v>422594.83</v>
      </c>
      <c r="T494" s="329">
        <v>261431.37</v>
      </c>
      <c r="U494" s="329">
        <v>457504.89</v>
      </c>
    </row>
    <row r="495" spans="1:21" ht="14.4" x14ac:dyDescent="0.3">
      <c r="A495" s="328">
        <v>3</v>
      </c>
      <c r="B495" s="328" t="s">
        <v>75</v>
      </c>
      <c r="C495" s="328" t="s">
        <v>96</v>
      </c>
      <c r="D495" s="328" t="s">
        <v>97</v>
      </c>
      <c r="E495" s="328" t="s">
        <v>101</v>
      </c>
      <c r="F495" s="328">
        <v>2</v>
      </c>
      <c r="G495" s="328" t="s">
        <v>5</v>
      </c>
      <c r="H495" s="329">
        <v>88817.61</v>
      </c>
      <c r="I495" s="329">
        <v>155430.82</v>
      </c>
      <c r="J495" s="329">
        <v>116290.65</v>
      </c>
      <c r="K495" s="329">
        <v>203508.64</v>
      </c>
      <c r="L495" s="329">
        <v>141179.6</v>
      </c>
      <c r="M495" s="329">
        <v>247064.3</v>
      </c>
      <c r="N495" s="329">
        <v>172882.91</v>
      </c>
      <c r="O495" s="329">
        <v>302545.09000000003</v>
      </c>
      <c r="P495" s="329">
        <v>204938.8</v>
      </c>
      <c r="Q495" s="329">
        <v>358642.9</v>
      </c>
      <c r="R495" s="329">
        <v>225728.23</v>
      </c>
      <c r="S495" s="329">
        <v>395024.4</v>
      </c>
      <c r="T495" s="329">
        <v>244963.84</v>
      </c>
      <c r="U495" s="329">
        <v>428686.72</v>
      </c>
    </row>
    <row r="496" spans="1:21" ht="14.4" x14ac:dyDescent="0.3">
      <c r="A496" s="328">
        <v>3</v>
      </c>
      <c r="B496" s="328" t="s">
        <v>75</v>
      </c>
      <c r="C496" s="328" t="s">
        <v>96</v>
      </c>
      <c r="D496" s="328" t="s">
        <v>97</v>
      </c>
      <c r="E496" s="328" t="s">
        <v>101</v>
      </c>
      <c r="F496" s="328">
        <v>3</v>
      </c>
      <c r="G496" s="328" t="s">
        <v>6</v>
      </c>
      <c r="H496" s="329">
        <v>77308.94</v>
      </c>
      <c r="I496" s="329">
        <v>135290.64000000001</v>
      </c>
      <c r="J496" s="329">
        <v>105310.84</v>
      </c>
      <c r="K496" s="329">
        <v>184293.97</v>
      </c>
      <c r="L496" s="329">
        <v>133137.32</v>
      </c>
      <c r="M496" s="329">
        <v>232990.31</v>
      </c>
      <c r="N496" s="329">
        <v>175282.03</v>
      </c>
      <c r="O496" s="329">
        <v>306743.55</v>
      </c>
      <c r="P496" s="329">
        <v>217118.03</v>
      </c>
      <c r="Q496" s="329">
        <v>379956.56</v>
      </c>
      <c r="R496" s="329">
        <v>244567.71</v>
      </c>
      <c r="S496" s="329">
        <v>427993.48</v>
      </c>
      <c r="T496" s="329">
        <v>271664.58</v>
      </c>
      <c r="U496" s="329">
        <v>475413.01</v>
      </c>
    </row>
    <row r="497" spans="1:21" ht="14.4" x14ac:dyDescent="0.3">
      <c r="A497" s="328">
        <v>3</v>
      </c>
      <c r="B497" s="328" t="s">
        <v>75</v>
      </c>
      <c r="C497" s="328" t="s">
        <v>96</v>
      </c>
      <c r="D497" s="328" t="s">
        <v>97</v>
      </c>
      <c r="E497" s="328" t="s">
        <v>101</v>
      </c>
      <c r="F497" s="328">
        <v>4</v>
      </c>
      <c r="G497" s="328" t="s">
        <v>4</v>
      </c>
      <c r="H497" s="329">
        <v>85946.43</v>
      </c>
      <c r="I497" s="329">
        <v>137514.29</v>
      </c>
      <c r="J497" s="329">
        <v>120325</v>
      </c>
      <c r="K497" s="329">
        <v>192520.01</v>
      </c>
      <c r="L497" s="329">
        <v>154703.57999999999</v>
      </c>
      <c r="M497" s="329">
        <v>247525.72</v>
      </c>
      <c r="N497" s="329">
        <v>206271.43</v>
      </c>
      <c r="O497" s="329">
        <v>330034.3</v>
      </c>
      <c r="P497" s="329">
        <v>257839.29</v>
      </c>
      <c r="Q497" s="329">
        <v>412542.87</v>
      </c>
      <c r="R497" s="329">
        <v>292217.87</v>
      </c>
      <c r="S497" s="329">
        <v>467548.59</v>
      </c>
      <c r="T497" s="329">
        <v>326596.44</v>
      </c>
      <c r="U497" s="329">
        <v>522554.31</v>
      </c>
    </row>
    <row r="498" spans="1:21" ht="14.4" x14ac:dyDescent="0.3">
      <c r="A498" s="328">
        <v>3</v>
      </c>
      <c r="B498" s="328" t="s">
        <v>75</v>
      </c>
      <c r="C498" s="328" t="s">
        <v>96</v>
      </c>
      <c r="D498" s="328" t="s">
        <v>97</v>
      </c>
      <c r="E498" s="328" t="s">
        <v>670</v>
      </c>
      <c r="F498" s="328">
        <v>1</v>
      </c>
      <c r="G498" s="328" t="s">
        <v>11</v>
      </c>
      <c r="H498" s="329">
        <v>99402.93</v>
      </c>
      <c r="I498" s="329">
        <v>173955.14</v>
      </c>
      <c r="J498" s="329">
        <v>128685.29</v>
      </c>
      <c r="K498" s="329">
        <v>225199.25</v>
      </c>
      <c r="L498" s="329">
        <v>153975.49</v>
      </c>
      <c r="M498" s="329">
        <v>269457.09999999998</v>
      </c>
      <c r="N498" s="329">
        <v>183650.63</v>
      </c>
      <c r="O498" s="329">
        <v>321388.61</v>
      </c>
      <c r="P498" s="329">
        <v>215925.15</v>
      </c>
      <c r="Q498" s="329">
        <v>377869.01</v>
      </c>
      <c r="R498" s="329">
        <v>236567.31</v>
      </c>
      <c r="S498" s="329">
        <v>413992.79</v>
      </c>
      <c r="T498" s="329">
        <v>256084.7</v>
      </c>
      <c r="U498" s="329">
        <v>448148.22</v>
      </c>
    </row>
    <row r="499" spans="1:21" ht="14.4" x14ac:dyDescent="0.3">
      <c r="A499" s="328">
        <v>3</v>
      </c>
      <c r="B499" s="328" t="s">
        <v>75</v>
      </c>
      <c r="C499" s="328" t="s">
        <v>96</v>
      </c>
      <c r="D499" s="328" t="s">
        <v>97</v>
      </c>
      <c r="E499" s="328" t="s">
        <v>670</v>
      </c>
      <c r="F499" s="328">
        <v>2</v>
      </c>
      <c r="G499" s="328" t="s">
        <v>5</v>
      </c>
      <c r="H499" s="329">
        <v>87200.76</v>
      </c>
      <c r="I499" s="329">
        <v>152601.32999999999</v>
      </c>
      <c r="J499" s="329">
        <v>114129.22</v>
      </c>
      <c r="K499" s="329">
        <v>199726.14</v>
      </c>
      <c r="L499" s="329">
        <v>138511.6</v>
      </c>
      <c r="M499" s="329">
        <v>242395.3</v>
      </c>
      <c r="N499" s="329">
        <v>169534.22</v>
      </c>
      <c r="O499" s="329">
        <v>296684.89</v>
      </c>
      <c r="P499" s="329">
        <v>200928.24</v>
      </c>
      <c r="Q499" s="329">
        <v>351624.42</v>
      </c>
      <c r="R499" s="329">
        <v>221285.42</v>
      </c>
      <c r="S499" s="329">
        <v>387249.48</v>
      </c>
      <c r="T499" s="329">
        <v>240111.19</v>
      </c>
      <c r="U499" s="329">
        <v>420194.59</v>
      </c>
    </row>
    <row r="500" spans="1:21" ht="14.4" x14ac:dyDescent="0.3">
      <c r="A500" s="328">
        <v>3</v>
      </c>
      <c r="B500" s="328" t="s">
        <v>75</v>
      </c>
      <c r="C500" s="328" t="s">
        <v>96</v>
      </c>
      <c r="D500" s="328" t="s">
        <v>97</v>
      </c>
      <c r="E500" s="328" t="s">
        <v>670</v>
      </c>
      <c r="F500" s="328">
        <v>3</v>
      </c>
      <c r="G500" s="328" t="s">
        <v>6</v>
      </c>
      <c r="H500" s="329">
        <v>76000.789999999994</v>
      </c>
      <c r="I500" s="329">
        <v>133001.39000000001</v>
      </c>
      <c r="J500" s="329">
        <v>103567.09</v>
      </c>
      <c r="K500" s="329">
        <v>181242.4</v>
      </c>
      <c r="L500" s="329">
        <v>130963.22</v>
      </c>
      <c r="M500" s="329">
        <v>229185.64</v>
      </c>
      <c r="N500" s="329">
        <v>172450.26</v>
      </c>
      <c r="O500" s="329">
        <v>301787.95</v>
      </c>
      <c r="P500" s="329">
        <v>213637.86</v>
      </c>
      <c r="Q500" s="329">
        <v>373866.25</v>
      </c>
      <c r="R500" s="329">
        <v>240668.49</v>
      </c>
      <c r="S500" s="329">
        <v>421169.86</v>
      </c>
      <c r="T500" s="329">
        <v>267356.90000000002</v>
      </c>
      <c r="U500" s="329">
        <v>467874.58</v>
      </c>
    </row>
    <row r="501" spans="1:21" ht="14.4" x14ac:dyDescent="0.3">
      <c r="A501" s="328">
        <v>3</v>
      </c>
      <c r="B501" s="328" t="s">
        <v>75</v>
      </c>
      <c r="C501" s="328" t="s">
        <v>96</v>
      </c>
      <c r="D501" s="328" t="s">
        <v>97</v>
      </c>
      <c r="E501" s="328" t="s">
        <v>670</v>
      </c>
      <c r="F501" s="328">
        <v>4</v>
      </c>
      <c r="G501" s="328" t="s">
        <v>4</v>
      </c>
      <c r="H501" s="329">
        <v>84237.65</v>
      </c>
      <c r="I501" s="329">
        <v>134780.25</v>
      </c>
      <c r="J501" s="329">
        <v>117932.72</v>
      </c>
      <c r="K501" s="329">
        <v>188692.35</v>
      </c>
      <c r="L501" s="329">
        <v>151627.78</v>
      </c>
      <c r="M501" s="329">
        <v>242604.45</v>
      </c>
      <c r="N501" s="329">
        <v>202170.37</v>
      </c>
      <c r="O501" s="329">
        <v>323472.59999999998</v>
      </c>
      <c r="P501" s="329">
        <v>252712.95999999999</v>
      </c>
      <c r="Q501" s="329">
        <v>404340.74</v>
      </c>
      <c r="R501" s="329">
        <v>286408.02</v>
      </c>
      <c r="S501" s="329">
        <v>458252.84</v>
      </c>
      <c r="T501" s="329">
        <v>320103.08</v>
      </c>
      <c r="U501" s="329">
        <v>512164.94</v>
      </c>
    </row>
    <row r="502" spans="1:21" ht="14.4" x14ac:dyDescent="0.3">
      <c r="A502" s="328">
        <v>3</v>
      </c>
      <c r="B502" s="328" t="s">
        <v>75</v>
      </c>
      <c r="C502" s="328" t="s">
        <v>96</v>
      </c>
      <c r="D502" s="328" t="s">
        <v>97</v>
      </c>
      <c r="E502" s="328" t="s">
        <v>671</v>
      </c>
      <c r="F502" s="328">
        <v>1</v>
      </c>
      <c r="G502" s="328" t="s">
        <v>11</v>
      </c>
      <c r="H502" s="329">
        <v>101884.69</v>
      </c>
      <c r="I502" s="329">
        <v>178298.2</v>
      </c>
      <c r="J502" s="329">
        <v>131942.85</v>
      </c>
      <c r="K502" s="329">
        <v>230899.99</v>
      </c>
      <c r="L502" s="329">
        <v>157905.29999999999</v>
      </c>
      <c r="M502" s="329">
        <v>276334.27</v>
      </c>
      <c r="N502" s="329">
        <v>188386.71</v>
      </c>
      <c r="O502" s="329">
        <v>329676.73</v>
      </c>
      <c r="P502" s="329">
        <v>221529.29</v>
      </c>
      <c r="Q502" s="329">
        <v>387676.26</v>
      </c>
      <c r="R502" s="329">
        <v>242727.16</v>
      </c>
      <c r="S502" s="329">
        <v>424772.53</v>
      </c>
      <c r="T502" s="329">
        <v>262791.21000000002</v>
      </c>
      <c r="U502" s="329">
        <v>459884.62</v>
      </c>
    </row>
    <row r="503" spans="1:21" ht="14.4" x14ac:dyDescent="0.3">
      <c r="A503" s="328">
        <v>3</v>
      </c>
      <c r="B503" s="328" t="s">
        <v>75</v>
      </c>
      <c r="C503" s="328" t="s">
        <v>96</v>
      </c>
      <c r="D503" s="328" t="s">
        <v>97</v>
      </c>
      <c r="E503" s="328" t="s">
        <v>671</v>
      </c>
      <c r="F503" s="328">
        <v>2</v>
      </c>
      <c r="G503" s="328" t="s">
        <v>5</v>
      </c>
      <c r="H503" s="329">
        <v>89179.29</v>
      </c>
      <c r="I503" s="329">
        <v>156063.76</v>
      </c>
      <c r="J503" s="329">
        <v>116786.54</v>
      </c>
      <c r="K503" s="329">
        <v>204376.45</v>
      </c>
      <c r="L503" s="329">
        <v>141803.72</v>
      </c>
      <c r="M503" s="329">
        <v>248156.52</v>
      </c>
      <c r="N503" s="329">
        <v>173688.18</v>
      </c>
      <c r="O503" s="329">
        <v>303954.31</v>
      </c>
      <c r="P503" s="329">
        <v>205913.96</v>
      </c>
      <c r="Q503" s="329">
        <v>360349.43</v>
      </c>
      <c r="R503" s="329">
        <v>226815.09</v>
      </c>
      <c r="S503" s="329">
        <v>396926.4</v>
      </c>
      <c r="T503" s="329">
        <v>246159.01</v>
      </c>
      <c r="U503" s="329">
        <v>430778.27</v>
      </c>
    </row>
    <row r="504" spans="1:21" ht="14.4" x14ac:dyDescent="0.3">
      <c r="A504" s="328">
        <v>3</v>
      </c>
      <c r="B504" s="328" t="s">
        <v>75</v>
      </c>
      <c r="C504" s="328" t="s">
        <v>96</v>
      </c>
      <c r="D504" s="328" t="s">
        <v>97</v>
      </c>
      <c r="E504" s="328" t="s">
        <v>671</v>
      </c>
      <c r="F504" s="328">
        <v>3</v>
      </c>
      <c r="G504" s="328" t="s">
        <v>6</v>
      </c>
      <c r="H504" s="329">
        <v>77573.899999999994</v>
      </c>
      <c r="I504" s="329">
        <v>135754.32999999999</v>
      </c>
      <c r="J504" s="329">
        <v>105652.57</v>
      </c>
      <c r="K504" s="329">
        <v>184892</v>
      </c>
      <c r="L504" s="329">
        <v>133554.07</v>
      </c>
      <c r="M504" s="329">
        <v>233719.61</v>
      </c>
      <c r="N504" s="329">
        <v>175815.34</v>
      </c>
      <c r="O504" s="329">
        <v>307676.84999999998</v>
      </c>
      <c r="P504" s="329">
        <v>217764.83</v>
      </c>
      <c r="Q504" s="329">
        <v>381088.46</v>
      </c>
      <c r="R504" s="329">
        <v>245285.75</v>
      </c>
      <c r="S504" s="329">
        <v>429250.06</v>
      </c>
      <c r="T504" s="329">
        <v>272450.34000000003</v>
      </c>
      <c r="U504" s="329">
        <v>476788.09</v>
      </c>
    </row>
    <row r="505" spans="1:21" ht="14.4" x14ac:dyDescent="0.3">
      <c r="A505" s="328">
        <v>3</v>
      </c>
      <c r="B505" s="328" t="s">
        <v>75</v>
      </c>
      <c r="C505" s="328" t="s">
        <v>96</v>
      </c>
      <c r="D505" s="328" t="s">
        <v>97</v>
      </c>
      <c r="E505" s="328" t="s">
        <v>671</v>
      </c>
      <c r="F505" s="328">
        <v>4</v>
      </c>
      <c r="G505" s="328" t="s">
        <v>4</v>
      </c>
      <c r="H505" s="329">
        <v>86368.88</v>
      </c>
      <c r="I505" s="329">
        <v>138190.21</v>
      </c>
      <c r="J505" s="329">
        <v>120916.43</v>
      </c>
      <c r="K505" s="329">
        <v>193466.3</v>
      </c>
      <c r="L505" s="329">
        <v>155463.99</v>
      </c>
      <c r="M505" s="329">
        <v>248742.38</v>
      </c>
      <c r="N505" s="329">
        <v>207285.31</v>
      </c>
      <c r="O505" s="329">
        <v>331656.51</v>
      </c>
      <c r="P505" s="329">
        <v>259106.64</v>
      </c>
      <c r="Q505" s="329">
        <v>414570.63</v>
      </c>
      <c r="R505" s="329">
        <v>293654.19</v>
      </c>
      <c r="S505" s="329">
        <v>469846.72</v>
      </c>
      <c r="T505" s="329">
        <v>328201.75</v>
      </c>
      <c r="U505" s="329">
        <v>525122.80000000005</v>
      </c>
    </row>
    <row r="506" spans="1:21" ht="14.4" x14ac:dyDescent="0.3">
      <c r="A506" s="328">
        <v>3</v>
      </c>
      <c r="B506" s="328" t="s">
        <v>75</v>
      </c>
      <c r="C506" s="328" t="s">
        <v>102</v>
      </c>
      <c r="D506" s="328" t="s">
        <v>103</v>
      </c>
      <c r="E506" s="328" t="s">
        <v>672</v>
      </c>
      <c r="F506" s="328">
        <v>1</v>
      </c>
      <c r="G506" s="328" t="s">
        <v>11</v>
      </c>
      <c r="H506" s="329">
        <v>100023.87</v>
      </c>
      <c r="I506" s="329">
        <v>175041.77</v>
      </c>
      <c r="J506" s="329">
        <v>129786.34</v>
      </c>
      <c r="K506" s="329">
        <v>227126.1</v>
      </c>
      <c r="L506" s="329">
        <v>155505.81</v>
      </c>
      <c r="M506" s="329">
        <v>272135.17</v>
      </c>
      <c r="N506" s="329">
        <v>185800.68</v>
      </c>
      <c r="O506" s="329">
        <v>325151.19</v>
      </c>
      <c r="P506" s="329">
        <v>218690.66</v>
      </c>
      <c r="Q506" s="329">
        <v>382708.65</v>
      </c>
      <c r="R506" s="329">
        <v>239729.78</v>
      </c>
      <c r="S506" s="329">
        <v>419527.12</v>
      </c>
      <c r="T506" s="329">
        <v>259763.64</v>
      </c>
      <c r="U506" s="329">
        <v>454586.37</v>
      </c>
    </row>
    <row r="507" spans="1:21" ht="14.4" x14ac:dyDescent="0.3">
      <c r="A507" s="328">
        <v>3</v>
      </c>
      <c r="B507" s="328" t="s">
        <v>75</v>
      </c>
      <c r="C507" s="328" t="s">
        <v>102</v>
      </c>
      <c r="D507" s="328" t="s">
        <v>103</v>
      </c>
      <c r="E507" s="328" t="s">
        <v>672</v>
      </c>
      <c r="F507" s="328">
        <v>2</v>
      </c>
      <c r="G507" s="328" t="s">
        <v>5</v>
      </c>
      <c r="H507" s="329">
        <v>86426.15</v>
      </c>
      <c r="I507" s="329">
        <v>151245.76000000001</v>
      </c>
      <c r="J507" s="329">
        <v>113565.81</v>
      </c>
      <c r="K507" s="329">
        <v>198740.17</v>
      </c>
      <c r="L507" s="329">
        <v>138273.65</v>
      </c>
      <c r="M507" s="329">
        <v>241978.89</v>
      </c>
      <c r="N507" s="329">
        <v>170070.07</v>
      </c>
      <c r="O507" s="329">
        <v>297622.63</v>
      </c>
      <c r="P507" s="329">
        <v>201978.87</v>
      </c>
      <c r="Q507" s="329">
        <v>353463.03</v>
      </c>
      <c r="R507" s="329">
        <v>222700.42</v>
      </c>
      <c r="S507" s="329">
        <v>389725.73</v>
      </c>
      <c r="T507" s="329">
        <v>241963.59</v>
      </c>
      <c r="U507" s="329">
        <v>423436.28</v>
      </c>
    </row>
    <row r="508" spans="1:21" ht="14.4" x14ac:dyDescent="0.3">
      <c r="A508" s="328">
        <v>3</v>
      </c>
      <c r="B508" s="328" t="s">
        <v>75</v>
      </c>
      <c r="C508" s="328" t="s">
        <v>102</v>
      </c>
      <c r="D508" s="328" t="s">
        <v>103</v>
      </c>
      <c r="E508" s="328" t="s">
        <v>672</v>
      </c>
      <c r="F508" s="328">
        <v>3</v>
      </c>
      <c r="G508" s="328" t="s">
        <v>6</v>
      </c>
      <c r="H508" s="329">
        <v>74320.38</v>
      </c>
      <c r="I508" s="329">
        <v>130060.66</v>
      </c>
      <c r="J508" s="329">
        <v>100890.44</v>
      </c>
      <c r="K508" s="329">
        <v>176558.27</v>
      </c>
      <c r="L508" s="329">
        <v>127270.88</v>
      </c>
      <c r="M508" s="329">
        <v>222724.05</v>
      </c>
      <c r="N508" s="329">
        <v>167279.31</v>
      </c>
      <c r="O508" s="329">
        <v>292738.78999999998</v>
      </c>
      <c r="P508" s="329">
        <v>206954.05</v>
      </c>
      <c r="Q508" s="329">
        <v>362169.59</v>
      </c>
      <c r="R508" s="329">
        <v>232927.2</v>
      </c>
      <c r="S508" s="329">
        <v>407622.59</v>
      </c>
      <c r="T508" s="329">
        <v>258518.99</v>
      </c>
      <c r="U508" s="329">
        <v>452408.24</v>
      </c>
    </row>
    <row r="509" spans="1:21" ht="14.4" x14ac:dyDescent="0.3">
      <c r="A509" s="328">
        <v>3</v>
      </c>
      <c r="B509" s="328" t="s">
        <v>75</v>
      </c>
      <c r="C509" s="328" t="s">
        <v>102</v>
      </c>
      <c r="D509" s="328" t="s">
        <v>103</v>
      </c>
      <c r="E509" s="328" t="s">
        <v>672</v>
      </c>
      <c r="F509" s="328">
        <v>4</v>
      </c>
      <c r="G509" s="328" t="s">
        <v>4</v>
      </c>
      <c r="H509" s="329">
        <v>84950.54</v>
      </c>
      <c r="I509" s="329">
        <v>135920.87</v>
      </c>
      <c r="J509" s="329">
        <v>118930.76</v>
      </c>
      <c r="K509" s="329">
        <v>190289.22</v>
      </c>
      <c r="L509" s="329">
        <v>152910.98000000001</v>
      </c>
      <c r="M509" s="329">
        <v>244657.57</v>
      </c>
      <c r="N509" s="329">
        <v>203881.3</v>
      </c>
      <c r="O509" s="329">
        <v>326210.09000000003</v>
      </c>
      <c r="P509" s="329">
        <v>254851.63</v>
      </c>
      <c r="Q509" s="329">
        <v>407762.62</v>
      </c>
      <c r="R509" s="329">
        <v>288831.84999999998</v>
      </c>
      <c r="S509" s="329">
        <v>462130.96</v>
      </c>
      <c r="T509" s="329">
        <v>322812.07</v>
      </c>
      <c r="U509" s="329">
        <v>516499.31</v>
      </c>
    </row>
    <row r="510" spans="1:21" ht="14.4" x14ac:dyDescent="0.3">
      <c r="A510" s="328">
        <v>3</v>
      </c>
      <c r="B510" s="328" t="s">
        <v>75</v>
      </c>
      <c r="C510" s="328" t="s">
        <v>102</v>
      </c>
      <c r="D510" s="328" t="s">
        <v>103</v>
      </c>
      <c r="E510" s="328" t="s">
        <v>104</v>
      </c>
      <c r="F510" s="328">
        <v>1</v>
      </c>
      <c r="G510" s="328" t="s">
        <v>11</v>
      </c>
      <c r="H510" s="329">
        <v>100555.67</v>
      </c>
      <c r="I510" s="329">
        <v>175972.42</v>
      </c>
      <c r="J510" s="329">
        <v>130460.1</v>
      </c>
      <c r="K510" s="329">
        <v>228305.17</v>
      </c>
      <c r="L510" s="329">
        <v>156301.44</v>
      </c>
      <c r="M510" s="329">
        <v>273527.52</v>
      </c>
      <c r="N510" s="329">
        <v>186733.57</v>
      </c>
      <c r="O510" s="329">
        <v>326783.75</v>
      </c>
      <c r="P510" s="329">
        <v>219775.73</v>
      </c>
      <c r="Q510" s="329">
        <v>384607.53</v>
      </c>
      <c r="R510" s="329">
        <v>240912.03</v>
      </c>
      <c r="S510" s="329">
        <v>421596.05</v>
      </c>
      <c r="T510" s="329">
        <v>261030.78</v>
      </c>
      <c r="U510" s="329">
        <v>456803.86</v>
      </c>
    </row>
    <row r="511" spans="1:21" ht="14.4" x14ac:dyDescent="0.3">
      <c r="A511" s="328">
        <v>3</v>
      </c>
      <c r="B511" s="328" t="s">
        <v>75</v>
      </c>
      <c r="C511" s="328" t="s">
        <v>102</v>
      </c>
      <c r="D511" s="328" t="s">
        <v>103</v>
      </c>
      <c r="E511" s="328" t="s">
        <v>104</v>
      </c>
      <c r="F511" s="328">
        <v>2</v>
      </c>
      <c r="G511" s="328" t="s">
        <v>5</v>
      </c>
      <c r="H511" s="329">
        <v>86957.96</v>
      </c>
      <c r="I511" s="329">
        <v>152176.43</v>
      </c>
      <c r="J511" s="329">
        <v>114239.56</v>
      </c>
      <c r="K511" s="329">
        <v>199919.24</v>
      </c>
      <c r="L511" s="329">
        <v>139069.28</v>
      </c>
      <c r="M511" s="329">
        <v>243371.23</v>
      </c>
      <c r="N511" s="329">
        <v>171002.96</v>
      </c>
      <c r="O511" s="329">
        <v>299255.19</v>
      </c>
      <c r="P511" s="329">
        <v>203063.95</v>
      </c>
      <c r="Q511" s="329">
        <v>355361.91</v>
      </c>
      <c r="R511" s="329">
        <v>223882.67</v>
      </c>
      <c r="S511" s="329">
        <v>391794.67</v>
      </c>
      <c r="T511" s="329">
        <v>243230.72</v>
      </c>
      <c r="U511" s="329">
        <v>425653.77</v>
      </c>
    </row>
    <row r="512" spans="1:21" ht="14.4" x14ac:dyDescent="0.3">
      <c r="A512" s="328">
        <v>3</v>
      </c>
      <c r="B512" s="328" t="s">
        <v>75</v>
      </c>
      <c r="C512" s="328" t="s">
        <v>102</v>
      </c>
      <c r="D512" s="328" t="s">
        <v>103</v>
      </c>
      <c r="E512" s="328" t="s">
        <v>104</v>
      </c>
      <c r="F512" s="328">
        <v>3</v>
      </c>
      <c r="G512" s="328" t="s">
        <v>6</v>
      </c>
      <c r="H512" s="329">
        <v>74833.64</v>
      </c>
      <c r="I512" s="329">
        <v>130958.87</v>
      </c>
      <c r="J512" s="329">
        <v>101609</v>
      </c>
      <c r="K512" s="329">
        <v>177815.75</v>
      </c>
      <c r="L512" s="329">
        <v>128194.75</v>
      </c>
      <c r="M512" s="329">
        <v>224340.81</v>
      </c>
      <c r="N512" s="329">
        <v>168511.13</v>
      </c>
      <c r="O512" s="329">
        <v>294894.48</v>
      </c>
      <c r="P512" s="329">
        <v>208493.83</v>
      </c>
      <c r="Q512" s="329">
        <v>364864.2</v>
      </c>
      <c r="R512" s="329">
        <v>234672.28</v>
      </c>
      <c r="S512" s="329">
        <v>410676.49</v>
      </c>
      <c r="T512" s="329">
        <v>260469.38</v>
      </c>
      <c r="U512" s="329">
        <v>455821.41</v>
      </c>
    </row>
    <row r="513" spans="1:21" ht="14.4" x14ac:dyDescent="0.3">
      <c r="A513" s="328">
        <v>3</v>
      </c>
      <c r="B513" s="328" t="s">
        <v>75</v>
      </c>
      <c r="C513" s="328" t="s">
        <v>102</v>
      </c>
      <c r="D513" s="328" t="s">
        <v>103</v>
      </c>
      <c r="E513" s="328" t="s">
        <v>104</v>
      </c>
      <c r="F513" s="328">
        <v>4</v>
      </c>
      <c r="G513" s="328" t="s">
        <v>4</v>
      </c>
      <c r="H513" s="329">
        <v>85391.97</v>
      </c>
      <c r="I513" s="329">
        <v>136627.16</v>
      </c>
      <c r="J513" s="329">
        <v>119548.76</v>
      </c>
      <c r="K513" s="329">
        <v>191278.02</v>
      </c>
      <c r="L513" s="329">
        <v>153705.54999999999</v>
      </c>
      <c r="M513" s="329">
        <v>245928.88</v>
      </c>
      <c r="N513" s="329">
        <v>204940.73</v>
      </c>
      <c r="O513" s="329">
        <v>327905.18</v>
      </c>
      <c r="P513" s="329">
        <v>256175.92</v>
      </c>
      <c r="Q513" s="329">
        <v>409881.47</v>
      </c>
      <c r="R513" s="329">
        <v>290332.7</v>
      </c>
      <c r="S513" s="329">
        <v>464532.33</v>
      </c>
      <c r="T513" s="329">
        <v>324489.49</v>
      </c>
      <c r="U513" s="329">
        <v>519183.2</v>
      </c>
    </row>
    <row r="514" spans="1:21" ht="14.4" x14ac:dyDescent="0.3">
      <c r="A514" s="328">
        <v>3</v>
      </c>
      <c r="B514" s="328" t="s">
        <v>75</v>
      </c>
      <c r="C514" s="328" t="s">
        <v>102</v>
      </c>
      <c r="D514" s="328" t="s">
        <v>103</v>
      </c>
      <c r="E514" s="328" t="s">
        <v>105</v>
      </c>
      <c r="F514" s="328">
        <v>1</v>
      </c>
      <c r="G514" s="328" t="s">
        <v>11</v>
      </c>
      <c r="H514" s="329">
        <v>103175.34</v>
      </c>
      <c r="I514" s="329">
        <v>180556.84</v>
      </c>
      <c r="J514" s="329">
        <v>133807.65</v>
      </c>
      <c r="K514" s="329">
        <v>234163.39</v>
      </c>
      <c r="L514" s="329">
        <v>160275.49</v>
      </c>
      <c r="M514" s="329">
        <v>280482.11</v>
      </c>
      <c r="N514" s="329">
        <v>191425.64</v>
      </c>
      <c r="O514" s="329">
        <v>334994.86</v>
      </c>
      <c r="P514" s="329">
        <v>225257.34</v>
      </c>
      <c r="Q514" s="329">
        <v>394200.34</v>
      </c>
      <c r="R514" s="329">
        <v>246898.12</v>
      </c>
      <c r="S514" s="329">
        <v>432071.71</v>
      </c>
      <c r="T514" s="329">
        <v>267473.06</v>
      </c>
      <c r="U514" s="329">
        <v>468077.85</v>
      </c>
    </row>
    <row r="515" spans="1:21" ht="14.4" x14ac:dyDescent="0.3">
      <c r="A515" s="328">
        <v>3</v>
      </c>
      <c r="B515" s="328" t="s">
        <v>75</v>
      </c>
      <c r="C515" s="328" t="s">
        <v>102</v>
      </c>
      <c r="D515" s="328" t="s">
        <v>103</v>
      </c>
      <c r="E515" s="328" t="s">
        <v>105</v>
      </c>
      <c r="F515" s="328">
        <v>2</v>
      </c>
      <c r="G515" s="328" t="s">
        <v>5</v>
      </c>
      <c r="H515" s="329">
        <v>89450.59</v>
      </c>
      <c r="I515" s="329">
        <v>156538.53</v>
      </c>
      <c r="J515" s="329">
        <v>117435.52</v>
      </c>
      <c r="K515" s="329">
        <v>205512.17</v>
      </c>
      <c r="L515" s="329">
        <v>142882.28</v>
      </c>
      <c r="M515" s="329">
        <v>250043.99</v>
      </c>
      <c r="N515" s="329">
        <v>175548.02</v>
      </c>
      <c r="O515" s="329">
        <v>307209.03000000003</v>
      </c>
      <c r="P515" s="329">
        <v>208389.37</v>
      </c>
      <c r="Q515" s="329">
        <v>364681.4</v>
      </c>
      <c r="R515" s="329">
        <v>229709.61</v>
      </c>
      <c r="S515" s="329">
        <v>401991.81</v>
      </c>
      <c r="T515" s="329">
        <v>249506.65</v>
      </c>
      <c r="U515" s="329">
        <v>436636.63</v>
      </c>
    </row>
    <row r="516" spans="1:21" ht="14.4" x14ac:dyDescent="0.3">
      <c r="A516" s="328">
        <v>3</v>
      </c>
      <c r="B516" s="328" t="s">
        <v>75</v>
      </c>
      <c r="C516" s="328" t="s">
        <v>102</v>
      </c>
      <c r="D516" s="328" t="s">
        <v>103</v>
      </c>
      <c r="E516" s="328" t="s">
        <v>105</v>
      </c>
      <c r="F516" s="328">
        <v>3</v>
      </c>
      <c r="G516" s="328" t="s">
        <v>6</v>
      </c>
      <c r="H516" s="329">
        <v>77154.34</v>
      </c>
      <c r="I516" s="329">
        <v>135020.1</v>
      </c>
      <c r="J516" s="329">
        <v>104828.47</v>
      </c>
      <c r="K516" s="329">
        <v>183449.83</v>
      </c>
      <c r="L516" s="329">
        <v>132311.22</v>
      </c>
      <c r="M516" s="329">
        <v>231544.63</v>
      </c>
      <c r="N516" s="329">
        <v>173977.18</v>
      </c>
      <c r="O516" s="329">
        <v>304460.06</v>
      </c>
      <c r="P516" s="329">
        <v>215306.34</v>
      </c>
      <c r="Q516" s="329">
        <v>376786.1</v>
      </c>
      <c r="R516" s="329">
        <v>242377.98</v>
      </c>
      <c r="S516" s="329">
        <v>424161.47</v>
      </c>
      <c r="T516" s="329">
        <v>269064.71000000002</v>
      </c>
      <c r="U516" s="329">
        <v>470863.23</v>
      </c>
    </row>
    <row r="517" spans="1:21" ht="14.4" x14ac:dyDescent="0.3">
      <c r="A517" s="328">
        <v>3</v>
      </c>
      <c r="B517" s="328" t="s">
        <v>75</v>
      </c>
      <c r="C517" s="328" t="s">
        <v>102</v>
      </c>
      <c r="D517" s="328" t="s">
        <v>103</v>
      </c>
      <c r="E517" s="328" t="s">
        <v>105</v>
      </c>
      <c r="F517" s="328">
        <v>4</v>
      </c>
      <c r="G517" s="328" t="s">
        <v>4</v>
      </c>
      <c r="H517" s="329">
        <v>87584.45</v>
      </c>
      <c r="I517" s="329">
        <v>140135.12</v>
      </c>
      <c r="J517" s="329">
        <v>122618.23</v>
      </c>
      <c r="K517" s="329">
        <v>196189.16</v>
      </c>
      <c r="L517" s="329">
        <v>157652</v>
      </c>
      <c r="M517" s="329">
        <v>252243.21</v>
      </c>
      <c r="N517" s="329">
        <v>210202.67</v>
      </c>
      <c r="O517" s="329">
        <v>336324.28</v>
      </c>
      <c r="P517" s="329">
        <v>262753.34000000003</v>
      </c>
      <c r="Q517" s="329">
        <v>420405.35</v>
      </c>
      <c r="R517" s="329">
        <v>297787.12</v>
      </c>
      <c r="S517" s="329">
        <v>476459.4</v>
      </c>
      <c r="T517" s="329">
        <v>332820.90000000002</v>
      </c>
      <c r="U517" s="329">
        <v>532513.44999999995</v>
      </c>
    </row>
    <row r="518" spans="1:21" ht="14.4" x14ac:dyDescent="0.3">
      <c r="A518" s="328">
        <v>3</v>
      </c>
      <c r="B518" s="328" t="s">
        <v>75</v>
      </c>
      <c r="C518" s="328" t="s">
        <v>102</v>
      </c>
      <c r="D518" s="328" t="s">
        <v>103</v>
      </c>
      <c r="E518" s="328" t="s">
        <v>673</v>
      </c>
      <c r="F518" s="328">
        <v>1</v>
      </c>
      <c r="G518" s="328" t="s">
        <v>11</v>
      </c>
      <c r="H518" s="329">
        <v>101126.8</v>
      </c>
      <c r="I518" s="329">
        <v>176971.91</v>
      </c>
      <c r="J518" s="329">
        <v>131155.04999999999</v>
      </c>
      <c r="K518" s="329">
        <v>229521.33</v>
      </c>
      <c r="L518" s="329">
        <v>157101.15</v>
      </c>
      <c r="M518" s="329">
        <v>274927.01</v>
      </c>
      <c r="N518" s="329">
        <v>187638.85</v>
      </c>
      <c r="O518" s="329">
        <v>328367.99</v>
      </c>
      <c r="P518" s="329">
        <v>220804.58</v>
      </c>
      <c r="Q518" s="329">
        <v>386408.02</v>
      </c>
      <c r="R518" s="329">
        <v>242019.41</v>
      </c>
      <c r="S518" s="329">
        <v>423533.97</v>
      </c>
      <c r="T518" s="329">
        <v>262191.32</v>
      </c>
      <c r="U518" s="329">
        <v>458834.82</v>
      </c>
    </row>
    <row r="519" spans="1:21" ht="14.4" x14ac:dyDescent="0.3">
      <c r="A519" s="328">
        <v>3</v>
      </c>
      <c r="B519" s="328" t="s">
        <v>75</v>
      </c>
      <c r="C519" s="328" t="s">
        <v>102</v>
      </c>
      <c r="D519" s="328" t="s">
        <v>103</v>
      </c>
      <c r="E519" s="328" t="s">
        <v>673</v>
      </c>
      <c r="F519" s="328">
        <v>2</v>
      </c>
      <c r="G519" s="328" t="s">
        <v>5</v>
      </c>
      <c r="H519" s="329">
        <v>87656.21</v>
      </c>
      <c r="I519" s="329">
        <v>153398.37</v>
      </c>
      <c r="J519" s="329">
        <v>115086.11</v>
      </c>
      <c r="K519" s="329">
        <v>201400.7</v>
      </c>
      <c r="L519" s="329">
        <v>140030.03</v>
      </c>
      <c r="M519" s="329">
        <v>245052.56</v>
      </c>
      <c r="N519" s="329">
        <v>172055.26</v>
      </c>
      <c r="O519" s="329">
        <v>301096.7</v>
      </c>
      <c r="P519" s="329">
        <v>204248.99</v>
      </c>
      <c r="Q519" s="329">
        <v>357435.73</v>
      </c>
      <c r="R519" s="329">
        <v>225149.21</v>
      </c>
      <c r="S519" s="329">
        <v>394011.11</v>
      </c>
      <c r="T519" s="329">
        <v>244557.63</v>
      </c>
      <c r="U519" s="329">
        <v>427975.85</v>
      </c>
    </row>
    <row r="520" spans="1:21" ht="14.4" x14ac:dyDescent="0.3">
      <c r="A520" s="328">
        <v>3</v>
      </c>
      <c r="B520" s="328" t="s">
        <v>75</v>
      </c>
      <c r="C520" s="328" t="s">
        <v>102</v>
      </c>
      <c r="D520" s="328" t="s">
        <v>103</v>
      </c>
      <c r="E520" s="328" t="s">
        <v>673</v>
      </c>
      <c r="F520" s="328">
        <v>3</v>
      </c>
      <c r="G520" s="328" t="s">
        <v>6</v>
      </c>
      <c r="H520" s="329">
        <v>75592.490000000005</v>
      </c>
      <c r="I520" s="329">
        <v>132286.85999999999</v>
      </c>
      <c r="J520" s="329">
        <v>102700.91</v>
      </c>
      <c r="K520" s="329">
        <v>179726.59</v>
      </c>
      <c r="L520" s="329">
        <v>129621.49</v>
      </c>
      <c r="M520" s="329">
        <v>226837.6</v>
      </c>
      <c r="N520" s="329">
        <v>170436.02</v>
      </c>
      <c r="O520" s="329">
        <v>298263.03000000003</v>
      </c>
      <c r="P520" s="329">
        <v>210919.98</v>
      </c>
      <c r="Q520" s="329">
        <v>369109.97</v>
      </c>
      <c r="R520" s="329">
        <v>237437.07</v>
      </c>
      <c r="S520" s="329">
        <v>415514.87</v>
      </c>
      <c r="T520" s="329">
        <v>263576.37</v>
      </c>
      <c r="U520" s="329">
        <v>461258.64</v>
      </c>
    </row>
    <row r="521" spans="1:21" ht="14.4" x14ac:dyDescent="0.3">
      <c r="A521" s="328">
        <v>3</v>
      </c>
      <c r="B521" s="328" t="s">
        <v>75</v>
      </c>
      <c r="C521" s="328" t="s">
        <v>102</v>
      </c>
      <c r="D521" s="328" t="s">
        <v>103</v>
      </c>
      <c r="E521" s="328" t="s">
        <v>673</v>
      </c>
      <c r="F521" s="328">
        <v>4</v>
      </c>
      <c r="G521" s="328" t="s">
        <v>4</v>
      </c>
      <c r="H521" s="329">
        <v>85848.07</v>
      </c>
      <c r="I521" s="329">
        <v>137356.91</v>
      </c>
      <c r="J521" s="329">
        <v>120187.29</v>
      </c>
      <c r="K521" s="329">
        <v>192299.67</v>
      </c>
      <c r="L521" s="329">
        <v>154526.51999999999</v>
      </c>
      <c r="M521" s="329">
        <v>247242.43</v>
      </c>
      <c r="N521" s="329">
        <v>206035.36</v>
      </c>
      <c r="O521" s="329">
        <v>329656.57</v>
      </c>
      <c r="P521" s="329">
        <v>257544.2</v>
      </c>
      <c r="Q521" s="329">
        <v>412070.72</v>
      </c>
      <c r="R521" s="329">
        <v>291883.42</v>
      </c>
      <c r="S521" s="329">
        <v>467013.48</v>
      </c>
      <c r="T521" s="329">
        <v>326222.65000000002</v>
      </c>
      <c r="U521" s="329">
        <v>521956.24</v>
      </c>
    </row>
    <row r="522" spans="1:21" ht="14.4" x14ac:dyDescent="0.3">
      <c r="A522" s="328">
        <v>3</v>
      </c>
      <c r="B522" s="328" t="s">
        <v>75</v>
      </c>
      <c r="C522" s="328" t="s">
        <v>102</v>
      </c>
      <c r="D522" s="328" t="s">
        <v>103</v>
      </c>
      <c r="E522" s="328" t="s">
        <v>106</v>
      </c>
      <c r="F522" s="328">
        <v>1</v>
      </c>
      <c r="G522" s="328" t="s">
        <v>11</v>
      </c>
      <c r="H522" s="329">
        <v>103214.68</v>
      </c>
      <c r="I522" s="329">
        <v>180625.68</v>
      </c>
      <c r="J522" s="329">
        <v>133828.85</v>
      </c>
      <c r="K522" s="329">
        <v>234200.5</v>
      </c>
      <c r="L522" s="329">
        <v>160279.57999999999</v>
      </c>
      <c r="M522" s="329">
        <v>280489.26</v>
      </c>
      <c r="N522" s="329">
        <v>191398.03</v>
      </c>
      <c r="O522" s="329">
        <v>334946.55</v>
      </c>
      <c r="P522" s="329">
        <v>225201.12</v>
      </c>
      <c r="Q522" s="329">
        <v>394101.96</v>
      </c>
      <c r="R522" s="329">
        <v>246823.27</v>
      </c>
      <c r="S522" s="329">
        <v>431940.72</v>
      </c>
      <c r="T522" s="329">
        <v>267366.46999999997</v>
      </c>
      <c r="U522" s="329">
        <v>467891.33</v>
      </c>
    </row>
    <row r="523" spans="1:21" ht="14.4" x14ac:dyDescent="0.3">
      <c r="A523" s="328">
        <v>3</v>
      </c>
      <c r="B523" s="328" t="s">
        <v>75</v>
      </c>
      <c r="C523" s="328" t="s">
        <v>102</v>
      </c>
      <c r="D523" s="328" t="s">
        <v>103</v>
      </c>
      <c r="E523" s="328" t="s">
        <v>106</v>
      </c>
      <c r="F523" s="328">
        <v>2</v>
      </c>
      <c r="G523" s="328" t="s">
        <v>5</v>
      </c>
      <c r="H523" s="329">
        <v>89617.03</v>
      </c>
      <c r="I523" s="329">
        <v>156829.79999999999</v>
      </c>
      <c r="J523" s="329">
        <v>117608.32000000001</v>
      </c>
      <c r="K523" s="329">
        <v>205814.56</v>
      </c>
      <c r="L523" s="329">
        <v>143047.41</v>
      </c>
      <c r="M523" s="329">
        <v>250332.97</v>
      </c>
      <c r="N523" s="329">
        <v>175667.42</v>
      </c>
      <c r="O523" s="329">
        <v>307417.99</v>
      </c>
      <c r="P523" s="329">
        <v>208489.34</v>
      </c>
      <c r="Q523" s="329">
        <v>364856.34</v>
      </c>
      <c r="R523" s="329">
        <v>229793.91</v>
      </c>
      <c r="S523" s="329">
        <v>402139.34</v>
      </c>
      <c r="T523" s="329">
        <v>249566.42</v>
      </c>
      <c r="U523" s="329">
        <v>436741.23</v>
      </c>
    </row>
    <row r="524" spans="1:21" ht="14.4" x14ac:dyDescent="0.3">
      <c r="A524" s="328">
        <v>3</v>
      </c>
      <c r="B524" s="328" t="s">
        <v>75</v>
      </c>
      <c r="C524" s="328" t="s">
        <v>102</v>
      </c>
      <c r="D524" s="328" t="s">
        <v>103</v>
      </c>
      <c r="E524" s="328" t="s">
        <v>106</v>
      </c>
      <c r="F524" s="328">
        <v>3</v>
      </c>
      <c r="G524" s="328" t="s">
        <v>6</v>
      </c>
      <c r="H524" s="329">
        <v>77399.929999999993</v>
      </c>
      <c r="I524" s="329">
        <v>135449.89000000001</v>
      </c>
      <c r="J524" s="329">
        <v>105201.82</v>
      </c>
      <c r="K524" s="329">
        <v>184103.18</v>
      </c>
      <c r="L524" s="329">
        <v>132814.09</v>
      </c>
      <c r="M524" s="329">
        <v>232424.65</v>
      </c>
      <c r="N524" s="329">
        <v>174670.24</v>
      </c>
      <c r="O524" s="329">
        <v>305672.93</v>
      </c>
      <c r="P524" s="329">
        <v>216192.72</v>
      </c>
      <c r="Q524" s="329">
        <v>378337.26</v>
      </c>
      <c r="R524" s="329">
        <v>243397.69</v>
      </c>
      <c r="S524" s="329">
        <v>425945.95</v>
      </c>
      <c r="T524" s="329">
        <v>270221.31</v>
      </c>
      <c r="U524" s="329">
        <v>472887.29</v>
      </c>
    </row>
    <row r="525" spans="1:21" ht="14.4" x14ac:dyDescent="0.3">
      <c r="A525" s="328">
        <v>3</v>
      </c>
      <c r="B525" s="328" t="s">
        <v>75</v>
      </c>
      <c r="C525" s="328" t="s">
        <v>102</v>
      </c>
      <c r="D525" s="328" t="s">
        <v>103</v>
      </c>
      <c r="E525" s="328" t="s">
        <v>106</v>
      </c>
      <c r="F525" s="328">
        <v>4</v>
      </c>
      <c r="G525" s="328" t="s">
        <v>4</v>
      </c>
      <c r="H525" s="329">
        <v>87599.11</v>
      </c>
      <c r="I525" s="329">
        <v>140158.59</v>
      </c>
      <c r="J525" s="329">
        <v>122638.76</v>
      </c>
      <c r="K525" s="329">
        <v>196222.02</v>
      </c>
      <c r="L525" s="329">
        <v>157678.41</v>
      </c>
      <c r="M525" s="329">
        <v>252285.45</v>
      </c>
      <c r="N525" s="329">
        <v>210237.88</v>
      </c>
      <c r="O525" s="329">
        <v>336380.61</v>
      </c>
      <c r="P525" s="329">
        <v>262797.34000000003</v>
      </c>
      <c r="Q525" s="329">
        <v>420475.76</v>
      </c>
      <c r="R525" s="329">
        <v>297836.99</v>
      </c>
      <c r="S525" s="329">
        <v>476539.19</v>
      </c>
      <c r="T525" s="329">
        <v>332876.64</v>
      </c>
      <c r="U525" s="329">
        <v>532602.63</v>
      </c>
    </row>
    <row r="526" spans="1:21" ht="14.4" x14ac:dyDescent="0.3">
      <c r="A526" s="328">
        <v>3</v>
      </c>
      <c r="B526" s="328" t="s">
        <v>75</v>
      </c>
      <c r="C526" s="328" t="s">
        <v>102</v>
      </c>
      <c r="D526" s="328" t="s">
        <v>103</v>
      </c>
      <c r="E526" s="328" t="s">
        <v>674</v>
      </c>
      <c r="F526" s="328">
        <v>1</v>
      </c>
      <c r="G526" s="328" t="s">
        <v>11</v>
      </c>
      <c r="H526" s="329">
        <v>101126.8</v>
      </c>
      <c r="I526" s="329">
        <v>176971.91</v>
      </c>
      <c r="J526" s="329">
        <v>131155.04999999999</v>
      </c>
      <c r="K526" s="329">
        <v>229521.33</v>
      </c>
      <c r="L526" s="329">
        <v>157101.15</v>
      </c>
      <c r="M526" s="329">
        <v>274927.01</v>
      </c>
      <c r="N526" s="329">
        <v>187638.85</v>
      </c>
      <c r="O526" s="329">
        <v>328367.99</v>
      </c>
      <c r="P526" s="329">
        <v>220804.58</v>
      </c>
      <c r="Q526" s="329">
        <v>386408.02</v>
      </c>
      <c r="R526" s="329">
        <v>242019.41</v>
      </c>
      <c r="S526" s="329">
        <v>423533.97</v>
      </c>
      <c r="T526" s="329">
        <v>262191.32</v>
      </c>
      <c r="U526" s="329">
        <v>458834.82</v>
      </c>
    </row>
    <row r="527" spans="1:21" ht="14.4" x14ac:dyDescent="0.3">
      <c r="A527" s="328">
        <v>3</v>
      </c>
      <c r="B527" s="328" t="s">
        <v>75</v>
      </c>
      <c r="C527" s="328" t="s">
        <v>102</v>
      </c>
      <c r="D527" s="328" t="s">
        <v>103</v>
      </c>
      <c r="E527" s="328" t="s">
        <v>674</v>
      </c>
      <c r="F527" s="328">
        <v>2</v>
      </c>
      <c r="G527" s="328" t="s">
        <v>5</v>
      </c>
      <c r="H527" s="329">
        <v>87656.21</v>
      </c>
      <c r="I527" s="329">
        <v>153398.37</v>
      </c>
      <c r="J527" s="329">
        <v>115086.11</v>
      </c>
      <c r="K527" s="329">
        <v>201400.7</v>
      </c>
      <c r="L527" s="329">
        <v>140030.03</v>
      </c>
      <c r="M527" s="329">
        <v>245052.56</v>
      </c>
      <c r="N527" s="329">
        <v>172055.26</v>
      </c>
      <c r="O527" s="329">
        <v>301096.7</v>
      </c>
      <c r="P527" s="329">
        <v>204248.99</v>
      </c>
      <c r="Q527" s="329">
        <v>357435.73</v>
      </c>
      <c r="R527" s="329">
        <v>225149.21</v>
      </c>
      <c r="S527" s="329">
        <v>394011.11</v>
      </c>
      <c r="T527" s="329">
        <v>244557.63</v>
      </c>
      <c r="U527" s="329">
        <v>427975.85</v>
      </c>
    </row>
    <row r="528" spans="1:21" ht="14.4" x14ac:dyDescent="0.3">
      <c r="A528" s="328">
        <v>3</v>
      </c>
      <c r="B528" s="328" t="s">
        <v>75</v>
      </c>
      <c r="C528" s="328" t="s">
        <v>102</v>
      </c>
      <c r="D528" s="328" t="s">
        <v>103</v>
      </c>
      <c r="E528" s="328" t="s">
        <v>674</v>
      </c>
      <c r="F528" s="328">
        <v>3</v>
      </c>
      <c r="G528" s="328" t="s">
        <v>6</v>
      </c>
      <c r="H528" s="329">
        <v>75592.490000000005</v>
      </c>
      <c r="I528" s="329">
        <v>132286.85999999999</v>
      </c>
      <c r="J528" s="329">
        <v>102700.91</v>
      </c>
      <c r="K528" s="329">
        <v>179726.59</v>
      </c>
      <c r="L528" s="329">
        <v>129621.49</v>
      </c>
      <c r="M528" s="329">
        <v>226837.6</v>
      </c>
      <c r="N528" s="329">
        <v>170436.02</v>
      </c>
      <c r="O528" s="329">
        <v>298263.03000000003</v>
      </c>
      <c r="P528" s="329">
        <v>210919.98</v>
      </c>
      <c r="Q528" s="329">
        <v>369109.97</v>
      </c>
      <c r="R528" s="329">
        <v>237437.07</v>
      </c>
      <c r="S528" s="329">
        <v>415514.87</v>
      </c>
      <c r="T528" s="329">
        <v>263576.37</v>
      </c>
      <c r="U528" s="329">
        <v>461258.64</v>
      </c>
    </row>
    <row r="529" spans="1:21" ht="14.4" x14ac:dyDescent="0.3">
      <c r="A529" s="328">
        <v>3</v>
      </c>
      <c r="B529" s="328" t="s">
        <v>75</v>
      </c>
      <c r="C529" s="328" t="s">
        <v>102</v>
      </c>
      <c r="D529" s="328" t="s">
        <v>103</v>
      </c>
      <c r="E529" s="328" t="s">
        <v>674</v>
      </c>
      <c r="F529" s="328">
        <v>4</v>
      </c>
      <c r="G529" s="328" t="s">
        <v>4</v>
      </c>
      <c r="H529" s="329">
        <v>85848.07</v>
      </c>
      <c r="I529" s="329">
        <v>137356.91</v>
      </c>
      <c r="J529" s="329">
        <v>120187.29</v>
      </c>
      <c r="K529" s="329">
        <v>192299.67</v>
      </c>
      <c r="L529" s="329">
        <v>154526.51999999999</v>
      </c>
      <c r="M529" s="329">
        <v>247242.43</v>
      </c>
      <c r="N529" s="329">
        <v>206035.36</v>
      </c>
      <c r="O529" s="329">
        <v>329656.57</v>
      </c>
      <c r="P529" s="329">
        <v>257544.2</v>
      </c>
      <c r="Q529" s="329">
        <v>412070.72</v>
      </c>
      <c r="R529" s="329">
        <v>291883.42</v>
      </c>
      <c r="S529" s="329">
        <v>467013.48</v>
      </c>
      <c r="T529" s="329">
        <v>326222.65000000002</v>
      </c>
      <c r="U529" s="329">
        <v>521956.24</v>
      </c>
    </row>
    <row r="530" spans="1:21" ht="14.4" x14ac:dyDescent="0.3">
      <c r="A530" s="328">
        <v>3</v>
      </c>
      <c r="B530" s="328" t="s">
        <v>75</v>
      </c>
      <c r="C530" s="328" t="s">
        <v>102</v>
      </c>
      <c r="D530" s="328" t="s">
        <v>103</v>
      </c>
      <c r="E530" s="328" t="s">
        <v>107</v>
      </c>
      <c r="F530" s="328">
        <v>1</v>
      </c>
      <c r="G530" s="328" t="s">
        <v>11</v>
      </c>
      <c r="H530" s="329">
        <v>100634.34</v>
      </c>
      <c r="I530" s="329">
        <v>176110.1</v>
      </c>
      <c r="J530" s="329">
        <v>130502.5</v>
      </c>
      <c r="K530" s="329">
        <v>228379.38</v>
      </c>
      <c r="L530" s="329">
        <v>156309.60999999999</v>
      </c>
      <c r="M530" s="329">
        <v>273541.81</v>
      </c>
      <c r="N530" s="329">
        <v>186678.35</v>
      </c>
      <c r="O530" s="329">
        <v>326687.12</v>
      </c>
      <c r="P530" s="329">
        <v>219663.29</v>
      </c>
      <c r="Q530" s="329">
        <v>384410.75</v>
      </c>
      <c r="R530" s="329">
        <v>240762.32</v>
      </c>
      <c r="S530" s="329">
        <v>421334.05</v>
      </c>
      <c r="T530" s="329">
        <v>260817.6</v>
      </c>
      <c r="U530" s="329">
        <v>456430.8</v>
      </c>
    </row>
    <row r="531" spans="1:21" ht="14.4" x14ac:dyDescent="0.3">
      <c r="A531" s="328">
        <v>3</v>
      </c>
      <c r="B531" s="328" t="s">
        <v>75</v>
      </c>
      <c r="C531" s="328" t="s">
        <v>102</v>
      </c>
      <c r="D531" s="328" t="s">
        <v>103</v>
      </c>
      <c r="E531" s="328" t="s">
        <v>107</v>
      </c>
      <c r="F531" s="328">
        <v>2</v>
      </c>
      <c r="G531" s="328" t="s">
        <v>5</v>
      </c>
      <c r="H531" s="329">
        <v>87290.84</v>
      </c>
      <c r="I531" s="329">
        <v>152758.97</v>
      </c>
      <c r="J531" s="329">
        <v>114585.16</v>
      </c>
      <c r="K531" s="329">
        <v>200524.03</v>
      </c>
      <c r="L531" s="329">
        <v>139399.54</v>
      </c>
      <c r="M531" s="329">
        <v>243949.19</v>
      </c>
      <c r="N531" s="329">
        <v>171241.78</v>
      </c>
      <c r="O531" s="329">
        <v>299673.11</v>
      </c>
      <c r="P531" s="329">
        <v>203263.87</v>
      </c>
      <c r="Q531" s="329">
        <v>355711.78</v>
      </c>
      <c r="R531" s="329">
        <v>224051.26</v>
      </c>
      <c r="S531" s="329">
        <v>392089.71</v>
      </c>
      <c r="T531" s="329">
        <v>243350.26</v>
      </c>
      <c r="U531" s="329">
        <v>425862.96</v>
      </c>
    </row>
    <row r="532" spans="1:21" ht="14.4" x14ac:dyDescent="0.3">
      <c r="A532" s="328">
        <v>3</v>
      </c>
      <c r="B532" s="328" t="s">
        <v>75</v>
      </c>
      <c r="C532" s="328" t="s">
        <v>102</v>
      </c>
      <c r="D532" s="328" t="s">
        <v>103</v>
      </c>
      <c r="E532" s="328" t="s">
        <v>107</v>
      </c>
      <c r="F532" s="328">
        <v>3</v>
      </c>
      <c r="G532" s="328" t="s">
        <v>6</v>
      </c>
      <c r="H532" s="329">
        <v>75324.820000000007</v>
      </c>
      <c r="I532" s="329">
        <v>131818.44</v>
      </c>
      <c r="J532" s="329">
        <v>102355.69</v>
      </c>
      <c r="K532" s="329">
        <v>179122.46</v>
      </c>
      <c r="L532" s="329">
        <v>129200.49</v>
      </c>
      <c r="M532" s="329">
        <v>226100.85</v>
      </c>
      <c r="N532" s="329">
        <v>169897.26</v>
      </c>
      <c r="O532" s="329">
        <v>297320.2</v>
      </c>
      <c r="P532" s="329">
        <v>210266.58</v>
      </c>
      <c r="Q532" s="329">
        <v>367966.52</v>
      </c>
      <c r="R532" s="329">
        <v>236711.69</v>
      </c>
      <c r="S532" s="329">
        <v>414245.47</v>
      </c>
      <c r="T532" s="329">
        <v>262782.58</v>
      </c>
      <c r="U532" s="329">
        <v>459869.52</v>
      </c>
    </row>
    <row r="533" spans="1:21" ht="14.4" x14ac:dyDescent="0.3">
      <c r="A533" s="328">
        <v>3</v>
      </c>
      <c r="B533" s="328" t="s">
        <v>75</v>
      </c>
      <c r="C533" s="328" t="s">
        <v>102</v>
      </c>
      <c r="D533" s="328" t="s">
        <v>103</v>
      </c>
      <c r="E533" s="328" t="s">
        <v>107</v>
      </c>
      <c r="F533" s="328">
        <v>4</v>
      </c>
      <c r="G533" s="328" t="s">
        <v>4</v>
      </c>
      <c r="H533" s="329">
        <v>85421.3</v>
      </c>
      <c r="I533" s="329">
        <v>136674.09</v>
      </c>
      <c r="J533" s="329">
        <v>119589.83</v>
      </c>
      <c r="K533" s="329">
        <v>191343.73</v>
      </c>
      <c r="L533" s="329">
        <v>153758.35</v>
      </c>
      <c r="M533" s="329">
        <v>246013.36</v>
      </c>
      <c r="N533" s="329">
        <v>205011.13</v>
      </c>
      <c r="O533" s="329">
        <v>328017.81</v>
      </c>
      <c r="P533" s="329">
        <v>256263.91</v>
      </c>
      <c r="Q533" s="329">
        <v>410022.27</v>
      </c>
      <c r="R533" s="329">
        <v>290432.44</v>
      </c>
      <c r="S533" s="329">
        <v>464691.9</v>
      </c>
      <c r="T533" s="329">
        <v>324600.96000000002</v>
      </c>
      <c r="U533" s="329">
        <v>519361.54</v>
      </c>
    </row>
    <row r="534" spans="1:21" ht="14.4" x14ac:dyDescent="0.3">
      <c r="A534" s="328">
        <v>3</v>
      </c>
      <c r="B534" s="328" t="s">
        <v>75</v>
      </c>
      <c r="C534" s="328" t="s">
        <v>102</v>
      </c>
      <c r="D534" s="328" t="s">
        <v>103</v>
      </c>
      <c r="E534" s="328" t="s">
        <v>108</v>
      </c>
      <c r="F534" s="328">
        <v>1</v>
      </c>
      <c r="G534" s="328" t="s">
        <v>11</v>
      </c>
      <c r="H534" s="329">
        <v>100634.34</v>
      </c>
      <c r="I534" s="329">
        <v>176110.1</v>
      </c>
      <c r="J534" s="329">
        <v>130502.5</v>
      </c>
      <c r="K534" s="329">
        <v>228379.38</v>
      </c>
      <c r="L534" s="329">
        <v>156309.60999999999</v>
      </c>
      <c r="M534" s="329">
        <v>273541.81</v>
      </c>
      <c r="N534" s="329">
        <v>186678.35</v>
      </c>
      <c r="O534" s="329">
        <v>326687.12</v>
      </c>
      <c r="P534" s="329">
        <v>219663.29</v>
      </c>
      <c r="Q534" s="329">
        <v>384410.75</v>
      </c>
      <c r="R534" s="329">
        <v>240762.32</v>
      </c>
      <c r="S534" s="329">
        <v>421334.05</v>
      </c>
      <c r="T534" s="329">
        <v>260817.6</v>
      </c>
      <c r="U534" s="329">
        <v>456430.8</v>
      </c>
    </row>
    <row r="535" spans="1:21" ht="14.4" x14ac:dyDescent="0.3">
      <c r="A535" s="328">
        <v>3</v>
      </c>
      <c r="B535" s="328" t="s">
        <v>75</v>
      </c>
      <c r="C535" s="328" t="s">
        <v>102</v>
      </c>
      <c r="D535" s="328" t="s">
        <v>103</v>
      </c>
      <c r="E535" s="328" t="s">
        <v>108</v>
      </c>
      <c r="F535" s="328">
        <v>2</v>
      </c>
      <c r="G535" s="328" t="s">
        <v>5</v>
      </c>
      <c r="H535" s="329">
        <v>87290.84</v>
      </c>
      <c r="I535" s="329">
        <v>152758.97</v>
      </c>
      <c r="J535" s="329">
        <v>114585.16</v>
      </c>
      <c r="K535" s="329">
        <v>200524.03</v>
      </c>
      <c r="L535" s="329">
        <v>139399.54</v>
      </c>
      <c r="M535" s="329">
        <v>243949.19</v>
      </c>
      <c r="N535" s="329">
        <v>171241.78</v>
      </c>
      <c r="O535" s="329">
        <v>299673.11</v>
      </c>
      <c r="P535" s="329">
        <v>203263.87</v>
      </c>
      <c r="Q535" s="329">
        <v>355711.78</v>
      </c>
      <c r="R535" s="329">
        <v>224051.26</v>
      </c>
      <c r="S535" s="329">
        <v>392089.71</v>
      </c>
      <c r="T535" s="329">
        <v>243350.26</v>
      </c>
      <c r="U535" s="329">
        <v>425862.96</v>
      </c>
    </row>
    <row r="536" spans="1:21" ht="14.4" x14ac:dyDescent="0.3">
      <c r="A536" s="328">
        <v>3</v>
      </c>
      <c r="B536" s="328" t="s">
        <v>75</v>
      </c>
      <c r="C536" s="328" t="s">
        <v>102</v>
      </c>
      <c r="D536" s="328" t="s">
        <v>103</v>
      </c>
      <c r="E536" s="328" t="s">
        <v>108</v>
      </c>
      <c r="F536" s="328">
        <v>3</v>
      </c>
      <c r="G536" s="328" t="s">
        <v>6</v>
      </c>
      <c r="H536" s="329">
        <v>75324.820000000007</v>
      </c>
      <c r="I536" s="329">
        <v>131818.44</v>
      </c>
      <c r="J536" s="329">
        <v>102355.69</v>
      </c>
      <c r="K536" s="329">
        <v>179122.46</v>
      </c>
      <c r="L536" s="329">
        <v>129200.49</v>
      </c>
      <c r="M536" s="329">
        <v>226100.85</v>
      </c>
      <c r="N536" s="329">
        <v>169897.26</v>
      </c>
      <c r="O536" s="329">
        <v>297320.2</v>
      </c>
      <c r="P536" s="329">
        <v>210266.58</v>
      </c>
      <c r="Q536" s="329">
        <v>367966.52</v>
      </c>
      <c r="R536" s="329">
        <v>236711.69</v>
      </c>
      <c r="S536" s="329">
        <v>414245.47</v>
      </c>
      <c r="T536" s="329">
        <v>262782.58</v>
      </c>
      <c r="U536" s="329">
        <v>459869.52</v>
      </c>
    </row>
    <row r="537" spans="1:21" ht="14.4" x14ac:dyDescent="0.3">
      <c r="A537" s="328">
        <v>3</v>
      </c>
      <c r="B537" s="328" t="s">
        <v>75</v>
      </c>
      <c r="C537" s="328" t="s">
        <v>102</v>
      </c>
      <c r="D537" s="328" t="s">
        <v>103</v>
      </c>
      <c r="E537" s="328" t="s">
        <v>108</v>
      </c>
      <c r="F537" s="328">
        <v>4</v>
      </c>
      <c r="G537" s="328" t="s">
        <v>4</v>
      </c>
      <c r="H537" s="329">
        <v>85421.3</v>
      </c>
      <c r="I537" s="329">
        <v>136674.09</v>
      </c>
      <c r="J537" s="329">
        <v>119589.83</v>
      </c>
      <c r="K537" s="329">
        <v>191343.73</v>
      </c>
      <c r="L537" s="329">
        <v>153758.35</v>
      </c>
      <c r="M537" s="329">
        <v>246013.36</v>
      </c>
      <c r="N537" s="329">
        <v>205011.13</v>
      </c>
      <c r="O537" s="329">
        <v>328017.81</v>
      </c>
      <c r="P537" s="329">
        <v>256263.91</v>
      </c>
      <c r="Q537" s="329">
        <v>410022.27</v>
      </c>
      <c r="R537" s="329">
        <v>290432.44</v>
      </c>
      <c r="S537" s="329">
        <v>464691.9</v>
      </c>
      <c r="T537" s="329">
        <v>324600.96000000002</v>
      </c>
      <c r="U537" s="329">
        <v>519361.54</v>
      </c>
    </row>
    <row r="538" spans="1:21" ht="14.4" x14ac:dyDescent="0.3">
      <c r="A538" s="328">
        <v>4</v>
      </c>
      <c r="B538" s="328" t="s">
        <v>109</v>
      </c>
      <c r="C538" s="328" t="s">
        <v>110</v>
      </c>
      <c r="D538" s="328" t="s">
        <v>111</v>
      </c>
      <c r="E538" s="328" t="s">
        <v>675</v>
      </c>
      <c r="F538" s="328">
        <v>1</v>
      </c>
      <c r="G538" s="328" t="s">
        <v>11</v>
      </c>
      <c r="H538" s="329">
        <v>79662.89</v>
      </c>
      <c r="I538" s="329">
        <v>139410.04999999999</v>
      </c>
      <c r="J538" s="329">
        <v>103084.98</v>
      </c>
      <c r="K538" s="329">
        <v>180398.72</v>
      </c>
      <c r="L538" s="329">
        <v>123311.65</v>
      </c>
      <c r="M538" s="329">
        <v>215795.39</v>
      </c>
      <c r="N538" s="329">
        <v>147027.69</v>
      </c>
      <c r="O538" s="329">
        <v>257298.45</v>
      </c>
      <c r="P538" s="329">
        <v>172830</v>
      </c>
      <c r="Q538" s="329">
        <v>302452.51</v>
      </c>
      <c r="R538" s="329">
        <v>189332.17</v>
      </c>
      <c r="S538" s="329">
        <v>331331.3</v>
      </c>
      <c r="T538" s="329">
        <v>204913.68</v>
      </c>
      <c r="U538" s="329">
        <v>358598.95</v>
      </c>
    </row>
    <row r="539" spans="1:21" ht="14.4" x14ac:dyDescent="0.3">
      <c r="A539" s="328">
        <v>4</v>
      </c>
      <c r="B539" s="328" t="s">
        <v>109</v>
      </c>
      <c r="C539" s="328" t="s">
        <v>110</v>
      </c>
      <c r="D539" s="328" t="s">
        <v>111</v>
      </c>
      <c r="E539" s="328" t="s">
        <v>675</v>
      </c>
      <c r="F539" s="328">
        <v>2</v>
      </c>
      <c r="G539" s="328" t="s">
        <v>5</v>
      </c>
      <c r="H539" s="329">
        <v>70084.479999999996</v>
      </c>
      <c r="I539" s="329">
        <v>122647.85</v>
      </c>
      <c r="J539" s="329">
        <v>91658.79</v>
      </c>
      <c r="K539" s="329">
        <v>160402.89000000001</v>
      </c>
      <c r="L539" s="329">
        <v>111172.84</v>
      </c>
      <c r="M539" s="329">
        <v>194552.47</v>
      </c>
      <c r="N539" s="329">
        <v>135946.62</v>
      </c>
      <c r="O539" s="329">
        <v>237906.58</v>
      </c>
      <c r="P539" s="329">
        <v>161057.76999999999</v>
      </c>
      <c r="Q539" s="329">
        <v>281851.09000000003</v>
      </c>
      <c r="R539" s="329">
        <v>177336.22</v>
      </c>
      <c r="S539" s="329">
        <v>310338.39</v>
      </c>
      <c r="T539" s="329">
        <v>192374.84</v>
      </c>
      <c r="U539" s="329">
        <v>336655.96</v>
      </c>
    </row>
    <row r="540" spans="1:21" ht="14.4" x14ac:dyDescent="0.3">
      <c r="A540" s="328">
        <v>4</v>
      </c>
      <c r="B540" s="328" t="s">
        <v>109</v>
      </c>
      <c r="C540" s="328" t="s">
        <v>110</v>
      </c>
      <c r="D540" s="328" t="s">
        <v>111</v>
      </c>
      <c r="E540" s="328" t="s">
        <v>675</v>
      </c>
      <c r="F540" s="328">
        <v>3</v>
      </c>
      <c r="G540" s="328" t="s">
        <v>6</v>
      </c>
      <c r="H540" s="329">
        <v>61235.76</v>
      </c>
      <c r="I540" s="329">
        <v>107162.58</v>
      </c>
      <c r="J540" s="329">
        <v>83505.42</v>
      </c>
      <c r="K540" s="329">
        <v>146134.48000000001</v>
      </c>
      <c r="L540" s="329">
        <v>105641.51</v>
      </c>
      <c r="M540" s="329">
        <v>184872.63</v>
      </c>
      <c r="N540" s="329">
        <v>139154</v>
      </c>
      <c r="O540" s="329">
        <v>243519.51</v>
      </c>
      <c r="P540" s="329">
        <v>172431.45</v>
      </c>
      <c r="Q540" s="329">
        <v>301755.03999999998</v>
      </c>
      <c r="R540" s="329">
        <v>194280.62</v>
      </c>
      <c r="S540" s="329">
        <v>339991.09</v>
      </c>
      <c r="T540" s="329">
        <v>215861.17</v>
      </c>
      <c r="U540" s="329">
        <v>377757.04</v>
      </c>
    </row>
    <row r="541" spans="1:21" ht="14.4" x14ac:dyDescent="0.3">
      <c r="A541" s="328">
        <v>4</v>
      </c>
      <c r="B541" s="328" t="s">
        <v>109</v>
      </c>
      <c r="C541" s="328" t="s">
        <v>110</v>
      </c>
      <c r="D541" s="328" t="s">
        <v>111</v>
      </c>
      <c r="E541" s="328" t="s">
        <v>675</v>
      </c>
      <c r="F541" s="328">
        <v>4</v>
      </c>
      <c r="G541" s="328" t="s">
        <v>4</v>
      </c>
      <c r="H541" s="329">
        <v>67480.84</v>
      </c>
      <c r="I541" s="329">
        <v>107969.34</v>
      </c>
      <c r="J541" s="329">
        <v>94473.17</v>
      </c>
      <c r="K541" s="329">
        <v>151157.07999999999</v>
      </c>
      <c r="L541" s="329">
        <v>121465.51</v>
      </c>
      <c r="M541" s="329">
        <v>194344.81</v>
      </c>
      <c r="N541" s="329">
        <v>161954.01</v>
      </c>
      <c r="O541" s="329">
        <v>259126.42</v>
      </c>
      <c r="P541" s="329">
        <v>202442.51</v>
      </c>
      <c r="Q541" s="329">
        <v>323908.02</v>
      </c>
      <c r="R541" s="329">
        <v>229434.85</v>
      </c>
      <c r="S541" s="329">
        <v>367095.76</v>
      </c>
      <c r="T541" s="329">
        <v>256427.18</v>
      </c>
      <c r="U541" s="329">
        <v>410283.5</v>
      </c>
    </row>
    <row r="542" spans="1:21" ht="14.4" x14ac:dyDescent="0.3">
      <c r="A542" s="328">
        <v>4</v>
      </c>
      <c r="B542" s="328" t="s">
        <v>109</v>
      </c>
      <c r="C542" s="328" t="s">
        <v>110</v>
      </c>
      <c r="D542" s="328" t="s">
        <v>111</v>
      </c>
      <c r="E542" s="328" t="s">
        <v>112</v>
      </c>
      <c r="F542" s="328">
        <v>1</v>
      </c>
      <c r="G542" s="328" t="s">
        <v>11</v>
      </c>
      <c r="H542" s="329">
        <v>84958.77</v>
      </c>
      <c r="I542" s="329">
        <v>148677.84</v>
      </c>
      <c r="J542" s="329">
        <v>109978.69</v>
      </c>
      <c r="K542" s="329">
        <v>192462.71</v>
      </c>
      <c r="L542" s="329">
        <v>131587.21</v>
      </c>
      <c r="M542" s="329">
        <v>230277.62</v>
      </c>
      <c r="N542" s="329">
        <v>156939.42000000001</v>
      </c>
      <c r="O542" s="329">
        <v>274643.99</v>
      </c>
      <c r="P542" s="329">
        <v>184513.8</v>
      </c>
      <c r="Q542" s="329">
        <v>322899.15999999997</v>
      </c>
      <c r="R542" s="329">
        <v>202149.77</v>
      </c>
      <c r="S542" s="329">
        <v>353762.1</v>
      </c>
      <c r="T542" s="329">
        <v>218821.23</v>
      </c>
      <c r="U542" s="329">
        <v>382937.16</v>
      </c>
    </row>
    <row r="543" spans="1:21" ht="14.4" x14ac:dyDescent="0.3">
      <c r="A543" s="328">
        <v>4</v>
      </c>
      <c r="B543" s="328" t="s">
        <v>109</v>
      </c>
      <c r="C543" s="328" t="s">
        <v>110</v>
      </c>
      <c r="D543" s="328" t="s">
        <v>111</v>
      </c>
      <c r="E543" s="328" t="s">
        <v>112</v>
      </c>
      <c r="F543" s="328">
        <v>2</v>
      </c>
      <c r="G543" s="328" t="s">
        <v>5</v>
      </c>
      <c r="H543" s="329">
        <v>74562.66</v>
      </c>
      <c r="I543" s="329">
        <v>130484.66</v>
      </c>
      <c r="J543" s="329">
        <v>97577.1</v>
      </c>
      <c r="K543" s="329">
        <v>170759.92</v>
      </c>
      <c r="L543" s="329">
        <v>118412.16</v>
      </c>
      <c r="M543" s="329">
        <v>207221.28</v>
      </c>
      <c r="N543" s="329">
        <v>144912.41</v>
      </c>
      <c r="O543" s="329">
        <v>253596.72</v>
      </c>
      <c r="P543" s="329">
        <v>171736.62</v>
      </c>
      <c r="Q543" s="329">
        <v>300539.08</v>
      </c>
      <c r="R543" s="329">
        <v>189129.78</v>
      </c>
      <c r="S543" s="329">
        <v>330977.11</v>
      </c>
      <c r="T543" s="329">
        <v>205212</v>
      </c>
      <c r="U543" s="329">
        <v>359121</v>
      </c>
    </row>
    <row r="544" spans="1:21" ht="14.4" x14ac:dyDescent="0.3">
      <c r="A544" s="328">
        <v>4</v>
      </c>
      <c r="B544" s="328" t="s">
        <v>109</v>
      </c>
      <c r="C544" s="328" t="s">
        <v>110</v>
      </c>
      <c r="D544" s="328" t="s">
        <v>111</v>
      </c>
      <c r="E544" s="328" t="s">
        <v>112</v>
      </c>
      <c r="F544" s="328">
        <v>3</v>
      </c>
      <c r="G544" s="328" t="s">
        <v>6</v>
      </c>
      <c r="H544" s="329">
        <v>65011.05</v>
      </c>
      <c r="I544" s="329">
        <v>113769.34</v>
      </c>
      <c r="J544" s="329">
        <v>88600.92</v>
      </c>
      <c r="K544" s="329">
        <v>155051.60999999999</v>
      </c>
      <c r="L544" s="329">
        <v>112045.81</v>
      </c>
      <c r="M544" s="329">
        <v>196080.17</v>
      </c>
      <c r="N544" s="329">
        <v>147547.84</v>
      </c>
      <c r="O544" s="329">
        <v>258208.73</v>
      </c>
      <c r="P544" s="329">
        <v>182794.76</v>
      </c>
      <c r="Q544" s="329">
        <v>319890.82</v>
      </c>
      <c r="R544" s="329">
        <v>205928.24</v>
      </c>
      <c r="S544" s="329">
        <v>360374.43</v>
      </c>
      <c r="T544" s="329">
        <v>228770.17</v>
      </c>
      <c r="U544" s="329">
        <v>400347.79</v>
      </c>
    </row>
    <row r="545" spans="1:21" ht="14.4" x14ac:dyDescent="0.3">
      <c r="A545" s="328">
        <v>4</v>
      </c>
      <c r="B545" s="328" t="s">
        <v>109</v>
      </c>
      <c r="C545" s="328" t="s">
        <v>110</v>
      </c>
      <c r="D545" s="328" t="s">
        <v>111</v>
      </c>
      <c r="E545" s="328" t="s">
        <v>112</v>
      </c>
      <c r="F545" s="328">
        <v>4</v>
      </c>
      <c r="G545" s="328" t="s">
        <v>4</v>
      </c>
      <c r="H545" s="329">
        <v>71992.479999999996</v>
      </c>
      <c r="I545" s="329">
        <v>115187.96</v>
      </c>
      <c r="J545" s="329">
        <v>100789.47</v>
      </c>
      <c r="K545" s="329">
        <v>161263.15</v>
      </c>
      <c r="L545" s="329">
        <v>129586.46</v>
      </c>
      <c r="M545" s="329">
        <v>207338.33</v>
      </c>
      <c r="N545" s="329">
        <v>172781.94</v>
      </c>
      <c r="O545" s="329">
        <v>276451.11</v>
      </c>
      <c r="P545" s="329">
        <v>215977.43</v>
      </c>
      <c r="Q545" s="329">
        <v>345563.89</v>
      </c>
      <c r="R545" s="329">
        <v>244774.42</v>
      </c>
      <c r="S545" s="329">
        <v>391639.07</v>
      </c>
      <c r="T545" s="329">
        <v>273571.40999999997</v>
      </c>
      <c r="U545" s="329">
        <v>437714.26</v>
      </c>
    </row>
    <row r="546" spans="1:21" ht="14.4" x14ac:dyDescent="0.3">
      <c r="A546" s="328">
        <v>4</v>
      </c>
      <c r="B546" s="328" t="s">
        <v>109</v>
      </c>
      <c r="C546" s="328" t="s">
        <v>110</v>
      </c>
      <c r="D546" s="328" t="s">
        <v>111</v>
      </c>
      <c r="E546" s="328" t="s">
        <v>113</v>
      </c>
      <c r="F546" s="328">
        <v>1</v>
      </c>
      <c r="G546" s="328" t="s">
        <v>11</v>
      </c>
      <c r="H546" s="329">
        <v>86769.44</v>
      </c>
      <c r="I546" s="329">
        <v>151846.51999999999</v>
      </c>
      <c r="J546" s="329">
        <v>112377.95</v>
      </c>
      <c r="K546" s="329">
        <v>196661.42</v>
      </c>
      <c r="L546" s="329">
        <v>134497.53</v>
      </c>
      <c r="M546" s="329">
        <v>235370.67</v>
      </c>
      <c r="N546" s="329">
        <v>160470.95000000001</v>
      </c>
      <c r="O546" s="329">
        <v>280824.17</v>
      </c>
      <c r="P546" s="329">
        <v>188710.09</v>
      </c>
      <c r="Q546" s="329">
        <v>330242.65999999997</v>
      </c>
      <c r="R546" s="329">
        <v>206771.84</v>
      </c>
      <c r="S546" s="329">
        <v>361850.72</v>
      </c>
      <c r="T546" s="329">
        <v>223872.1</v>
      </c>
      <c r="U546" s="329">
        <v>391776.17</v>
      </c>
    </row>
    <row r="547" spans="1:21" ht="14.4" x14ac:dyDescent="0.3">
      <c r="A547" s="328">
        <v>4</v>
      </c>
      <c r="B547" s="328" t="s">
        <v>109</v>
      </c>
      <c r="C547" s="328" t="s">
        <v>110</v>
      </c>
      <c r="D547" s="328" t="s">
        <v>111</v>
      </c>
      <c r="E547" s="328" t="s">
        <v>113</v>
      </c>
      <c r="F547" s="328">
        <v>2</v>
      </c>
      <c r="G547" s="328" t="s">
        <v>5</v>
      </c>
      <c r="H547" s="329">
        <v>75906.05</v>
      </c>
      <c r="I547" s="329">
        <v>132835.59</v>
      </c>
      <c r="J547" s="329">
        <v>99418.98</v>
      </c>
      <c r="K547" s="329">
        <v>173983.22</v>
      </c>
      <c r="L547" s="329">
        <v>120730.34</v>
      </c>
      <c r="M547" s="329">
        <v>211278.1</v>
      </c>
      <c r="N547" s="329">
        <v>147903.4</v>
      </c>
      <c r="O547" s="329">
        <v>258830.95</v>
      </c>
      <c r="P547" s="329">
        <v>175358.65</v>
      </c>
      <c r="Q547" s="329">
        <v>306877.64</v>
      </c>
      <c r="R547" s="329">
        <v>193166.68</v>
      </c>
      <c r="S547" s="329">
        <v>338041.68</v>
      </c>
      <c r="T547" s="329">
        <v>209651.21</v>
      </c>
      <c r="U547" s="329">
        <v>366889.62</v>
      </c>
    </row>
    <row r="548" spans="1:21" ht="14.4" x14ac:dyDescent="0.3">
      <c r="A548" s="328">
        <v>4</v>
      </c>
      <c r="B548" s="328" t="s">
        <v>109</v>
      </c>
      <c r="C548" s="328" t="s">
        <v>110</v>
      </c>
      <c r="D548" s="328" t="s">
        <v>111</v>
      </c>
      <c r="E548" s="328" t="s">
        <v>113</v>
      </c>
      <c r="F548" s="328">
        <v>3</v>
      </c>
      <c r="G548" s="328" t="s">
        <v>6</v>
      </c>
      <c r="H548" s="329">
        <v>65995.199999999997</v>
      </c>
      <c r="I548" s="329">
        <v>115491.6</v>
      </c>
      <c r="J548" s="329">
        <v>89870.2</v>
      </c>
      <c r="K548" s="329">
        <v>157272.85999999999</v>
      </c>
      <c r="L548" s="329">
        <v>113593.72</v>
      </c>
      <c r="M548" s="329">
        <v>198789.01</v>
      </c>
      <c r="N548" s="329">
        <v>149528.73000000001</v>
      </c>
      <c r="O548" s="329">
        <v>261675.28</v>
      </c>
      <c r="P548" s="329">
        <v>185197.16</v>
      </c>
      <c r="Q548" s="329">
        <v>324095.03000000003</v>
      </c>
      <c r="R548" s="329">
        <v>208595.27</v>
      </c>
      <c r="S548" s="329">
        <v>365041.73</v>
      </c>
      <c r="T548" s="329">
        <v>231688.72</v>
      </c>
      <c r="U548" s="329">
        <v>405455.26</v>
      </c>
    </row>
    <row r="549" spans="1:21" ht="14.4" x14ac:dyDescent="0.3">
      <c r="A549" s="328">
        <v>4</v>
      </c>
      <c r="B549" s="328" t="s">
        <v>109</v>
      </c>
      <c r="C549" s="328" t="s">
        <v>110</v>
      </c>
      <c r="D549" s="328" t="s">
        <v>111</v>
      </c>
      <c r="E549" s="328" t="s">
        <v>113</v>
      </c>
      <c r="F549" s="328">
        <v>4</v>
      </c>
      <c r="G549" s="328" t="s">
        <v>4</v>
      </c>
      <c r="H549" s="329">
        <v>73561.58</v>
      </c>
      <c r="I549" s="329">
        <v>117698.52</v>
      </c>
      <c r="J549" s="329">
        <v>102986.21</v>
      </c>
      <c r="K549" s="329">
        <v>164777.93</v>
      </c>
      <c r="L549" s="329">
        <v>132410.84</v>
      </c>
      <c r="M549" s="329">
        <v>211857.34</v>
      </c>
      <c r="N549" s="329">
        <v>176547.78</v>
      </c>
      <c r="O549" s="329">
        <v>282476.46000000002</v>
      </c>
      <c r="P549" s="329">
        <v>220684.73</v>
      </c>
      <c r="Q549" s="329">
        <v>353095.57</v>
      </c>
      <c r="R549" s="329">
        <v>250109.36</v>
      </c>
      <c r="S549" s="329">
        <v>400174.98</v>
      </c>
      <c r="T549" s="329">
        <v>279533.99</v>
      </c>
      <c r="U549" s="329">
        <v>447254.39</v>
      </c>
    </row>
    <row r="550" spans="1:21" ht="14.4" x14ac:dyDescent="0.3">
      <c r="A550" s="328">
        <v>4</v>
      </c>
      <c r="B550" s="328" t="s">
        <v>109</v>
      </c>
      <c r="C550" s="328" t="s">
        <v>110</v>
      </c>
      <c r="D550" s="328" t="s">
        <v>111</v>
      </c>
      <c r="E550" s="328" t="s">
        <v>676</v>
      </c>
      <c r="F550" s="328">
        <v>1</v>
      </c>
      <c r="G550" s="328" t="s">
        <v>11</v>
      </c>
      <c r="H550" s="329">
        <v>81100.02</v>
      </c>
      <c r="I550" s="329">
        <v>141925.04</v>
      </c>
      <c r="J550" s="329">
        <v>104958.36</v>
      </c>
      <c r="K550" s="329">
        <v>183677.13</v>
      </c>
      <c r="L550" s="329">
        <v>125562.43</v>
      </c>
      <c r="M550" s="329">
        <v>219734.26</v>
      </c>
      <c r="N550" s="329">
        <v>149726.34</v>
      </c>
      <c r="O550" s="329">
        <v>262021.09</v>
      </c>
      <c r="P550" s="329">
        <v>176013.22</v>
      </c>
      <c r="Q550" s="329">
        <v>308023.14</v>
      </c>
      <c r="R550" s="329">
        <v>192825.45</v>
      </c>
      <c r="S550" s="329">
        <v>337444.53</v>
      </c>
      <c r="T550" s="329">
        <v>208706.25</v>
      </c>
      <c r="U550" s="329">
        <v>365235.93</v>
      </c>
    </row>
    <row r="551" spans="1:21" ht="14.4" x14ac:dyDescent="0.3">
      <c r="A551" s="328">
        <v>4</v>
      </c>
      <c r="B551" s="328" t="s">
        <v>109</v>
      </c>
      <c r="C551" s="328" t="s">
        <v>110</v>
      </c>
      <c r="D551" s="328" t="s">
        <v>111</v>
      </c>
      <c r="E551" s="328" t="s">
        <v>676</v>
      </c>
      <c r="F551" s="328">
        <v>2</v>
      </c>
      <c r="G551" s="328" t="s">
        <v>5</v>
      </c>
      <c r="H551" s="329">
        <v>71287.990000000005</v>
      </c>
      <c r="I551" s="329">
        <v>124753.98</v>
      </c>
      <c r="J551" s="329">
        <v>93253.49</v>
      </c>
      <c r="K551" s="329">
        <v>163193.60000000001</v>
      </c>
      <c r="L551" s="329">
        <v>113127.56</v>
      </c>
      <c r="M551" s="329">
        <v>197973.22</v>
      </c>
      <c r="N551" s="329">
        <v>138375</v>
      </c>
      <c r="O551" s="329">
        <v>242156.25</v>
      </c>
      <c r="P551" s="329">
        <v>163953.85</v>
      </c>
      <c r="Q551" s="329">
        <v>286919.25</v>
      </c>
      <c r="R551" s="329">
        <v>180536.91</v>
      </c>
      <c r="S551" s="329">
        <v>315939.59999999998</v>
      </c>
      <c r="T551" s="329">
        <v>195861.58</v>
      </c>
      <c r="U551" s="329">
        <v>342757.76</v>
      </c>
    </row>
    <row r="552" spans="1:21" ht="14.4" x14ac:dyDescent="0.3">
      <c r="A552" s="328">
        <v>4</v>
      </c>
      <c r="B552" s="328" t="s">
        <v>109</v>
      </c>
      <c r="C552" s="328" t="s">
        <v>110</v>
      </c>
      <c r="D552" s="328" t="s">
        <v>111</v>
      </c>
      <c r="E552" s="328" t="s">
        <v>676</v>
      </c>
      <c r="F552" s="328">
        <v>3</v>
      </c>
      <c r="G552" s="328" t="s">
        <v>6</v>
      </c>
      <c r="H552" s="329">
        <v>62241.09</v>
      </c>
      <c r="I552" s="329">
        <v>108921.91</v>
      </c>
      <c r="J552" s="329">
        <v>84858.62</v>
      </c>
      <c r="K552" s="329">
        <v>148502.59</v>
      </c>
      <c r="L552" s="329">
        <v>107339.33</v>
      </c>
      <c r="M552" s="329">
        <v>187843.82</v>
      </c>
      <c r="N552" s="329">
        <v>141376.26999999999</v>
      </c>
      <c r="O552" s="329">
        <v>247408.47</v>
      </c>
      <c r="P552" s="329">
        <v>175172.43</v>
      </c>
      <c r="Q552" s="329">
        <v>306551.75</v>
      </c>
      <c r="R552" s="329">
        <v>197359.22</v>
      </c>
      <c r="S552" s="329">
        <v>345378.63</v>
      </c>
      <c r="T552" s="329">
        <v>219270.82</v>
      </c>
      <c r="U552" s="329">
        <v>383723.94</v>
      </c>
    </row>
    <row r="553" spans="1:21" ht="14.4" x14ac:dyDescent="0.3">
      <c r="A553" s="328">
        <v>4</v>
      </c>
      <c r="B553" s="328" t="s">
        <v>109</v>
      </c>
      <c r="C553" s="328" t="s">
        <v>110</v>
      </c>
      <c r="D553" s="328" t="s">
        <v>111</v>
      </c>
      <c r="E553" s="328" t="s">
        <v>676</v>
      </c>
      <c r="F553" s="328">
        <v>4</v>
      </c>
      <c r="G553" s="328" t="s">
        <v>4</v>
      </c>
      <c r="H553" s="329">
        <v>68706.820000000007</v>
      </c>
      <c r="I553" s="329">
        <v>109930.91</v>
      </c>
      <c r="J553" s="329">
        <v>96189.54</v>
      </c>
      <c r="K553" s="329">
        <v>153903.26999999999</v>
      </c>
      <c r="L553" s="329">
        <v>123672.27</v>
      </c>
      <c r="M553" s="329">
        <v>197875.63</v>
      </c>
      <c r="N553" s="329">
        <v>164896.35999999999</v>
      </c>
      <c r="O553" s="329">
        <v>263834.17</v>
      </c>
      <c r="P553" s="329">
        <v>206120.44</v>
      </c>
      <c r="Q553" s="329">
        <v>329792.71999999997</v>
      </c>
      <c r="R553" s="329">
        <v>233603.17</v>
      </c>
      <c r="S553" s="329">
        <v>373765.08</v>
      </c>
      <c r="T553" s="329">
        <v>261085.9</v>
      </c>
      <c r="U553" s="329">
        <v>417737.44</v>
      </c>
    </row>
    <row r="554" spans="1:21" ht="14.4" x14ac:dyDescent="0.3">
      <c r="A554" s="328">
        <v>4</v>
      </c>
      <c r="B554" s="328" t="s">
        <v>109</v>
      </c>
      <c r="C554" s="328" t="s">
        <v>110</v>
      </c>
      <c r="D554" s="328" t="s">
        <v>111</v>
      </c>
      <c r="E554" s="328" t="s">
        <v>115</v>
      </c>
      <c r="F554" s="328">
        <v>1</v>
      </c>
      <c r="G554" s="328" t="s">
        <v>11</v>
      </c>
      <c r="H554" s="329">
        <v>85784.97</v>
      </c>
      <c r="I554" s="329">
        <v>150123.70000000001</v>
      </c>
      <c r="J554" s="329">
        <v>111104.39</v>
      </c>
      <c r="K554" s="329">
        <v>194432.68</v>
      </c>
      <c r="L554" s="329">
        <v>132974.32</v>
      </c>
      <c r="M554" s="329">
        <v>232705.06</v>
      </c>
      <c r="N554" s="329">
        <v>158655.18</v>
      </c>
      <c r="O554" s="329">
        <v>277646.57</v>
      </c>
      <c r="P554" s="329">
        <v>186575.94</v>
      </c>
      <c r="Q554" s="329">
        <v>326507.90000000002</v>
      </c>
      <c r="R554" s="329">
        <v>204434.08</v>
      </c>
      <c r="S554" s="329">
        <v>357759.63</v>
      </c>
      <c r="T554" s="329">
        <v>221342.25</v>
      </c>
      <c r="U554" s="329">
        <v>387348.93</v>
      </c>
    </row>
    <row r="555" spans="1:21" ht="14.4" x14ac:dyDescent="0.3">
      <c r="A555" s="328">
        <v>4</v>
      </c>
      <c r="B555" s="328" t="s">
        <v>109</v>
      </c>
      <c r="C555" s="328" t="s">
        <v>110</v>
      </c>
      <c r="D555" s="328" t="s">
        <v>111</v>
      </c>
      <c r="E555" s="328" t="s">
        <v>115</v>
      </c>
      <c r="F555" s="328">
        <v>2</v>
      </c>
      <c r="G555" s="328" t="s">
        <v>5</v>
      </c>
      <c r="H555" s="329">
        <v>75038.39</v>
      </c>
      <c r="I555" s="329">
        <v>131317.19</v>
      </c>
      <c r="J555" s="329">
        <v>98284.76</v>
      </c>
      <c r="K555" s="329">
        <v>171998.33</v>
      </c>
      <c r="L555" s="329">
        <v>119355.17</v>
      </c>
      <c r="M555" s="329">
        <v>208871.55</v>
      </c>
      <c r="N555" s="329">
        <v>146222.76</v>
      </c>
      <c r="O555" s="329">
        <v>255889.83</v>
      </c>
      <c r="P555" s="329">
        <v>173368.07</v>
      </c>
      <c r="Q555" s="329">
        <v>303394.12</v>
      </c>
      <c r="R555" s="329">
        <v>190975.21</v>
      </c>
      <c r="S555" s="329">
        <v>334206.61</v>
      </c>
      <c r="T555" s="329">
        <v>207274.27</v>
      </c>
      <c r="U555" s="329">
        <v>362729.97</v>
      </c>
    </row>
    <row r="556" spans="1:21" ht="14.4" x14ac:dyDescent="0.3">
      <c r="A556" s="328">
        <v>4</v>
      </c>
      <c r="B556" s="328" t="s">
        <v>109</v>
      </c>
      <c r="C556" s="328" t="s">
        <v>110</v>
      </c>
      <c r="D556" s="328" t="s">
        <v>111</v>
      </c>
      <c r="E556" s="328" t="s">
        <v>115</v>
      </c>
      <c r="F556" s="328">
        <v>3</v>
      </c>
      <c r="G556" s="328" t="s">
        <v>6</v>
      </c>
      <c r="H556" s="329">
        <v>65235.9</v>
      </c>
      <c r="I556" s="329">
        <v>114162.83</v>
      </c>
      <c r="J556" s="329">
        <v>88834.32</v>
      </c>
      <c r="K556" s="329">
        <v>155460.06</v>
      </c>
      <c r="L556" s="329">
        <v>112282.88</v>
      </c>
      <c r="M556" s="329">
        <v>196495.04</v>
      </c>
      <c r="N556" s="329">
        <v>147801.69</v>
      </c>
      <c r="O556" s="329">
        <v>258652.96</v>
      </c>
      <c r="P556" s="329">
        <v>183056.78</v>
      </c>
      <c r="Q556" s="329">
        <v>320349.37</v>
      </c>
      <c r="R556" s="329">
        <v>206183.44</v>
      </c>
      <c r="S556" s="329">
        <v>360821.01</v>
      </c>
      <c r="T556" s="329">
        <v>229008.7</v>
      </c>
      <c r="U556" s="329">
        <v>400765.22</v>
      </c>
    </row>
    <row r="557" spans="1:21" ht="14.4" x14ac:dyDescent="0.3">
      <c r="A557" s="328">
        <v>4</v>
      </c>
      <c r="B557" s="328" t="s">
        <v>109</v>
      </c>
      <c r="C557" s="328" t="s">
        <v>110</v>
      </c>
      <c r="D557" s="328" t="s">
        <v>111</v>
      </c>
      <c r="E557" s="328" t="s">
        <v>115</v>
      </c>
      <c r="F557" s="328">
        <v>4</v>
      </c>
      <c r="G557" s="328" t="s">
        <v>4</v>
      </c>
      <c r="H557" s="329">
        <v>72727.87</v>
      </c>
      <c r="I557" s="329">
        <v>116364.6</v>
      </c>
      <c r="J557" s="329">
        <v>101819.02</v>
      </c>
      <c r="K557" s="329">
        <v>162910.44</v>
      </c>
      <c r="L557" s="329">
        <v>130910.17</v>
      </c>
      <c r="M557" s="329">
        <v>209456.28</v>
      </c>
      <c r="N557" s="329">
        <v>174546.9</v>
      </c>
      <c r="O557" s="329">
        <v>279275.03999999998</v>
      </c>
      <c r="P557" s="329">
        <v>218183.62</v>
      </c>
      <c r="Q557" s="329">
        <v>349093.8</v>
      </c>
      <c r="R557" s="329">
        <v>247274.77</v>
      </c>
      <c r="S557" s="329">
        <v>395639.64</v>
      </c>
      <c r="T557" s="329">
        <v>276365.92</v>
      </c>
      <c r="U557" s="329">
        <v>442185.48</v>
      </c>
    </row>
    <row r="558" spans="1:21" ht="14.4" x14ac:dyDescent="0.3">
      <c r="A558" s="328">
        <v>4</v>
      </c>
      <c r="B558" s="328" t="s">
        <v>109</v>
      </c>
      <c r="C558" s="328" t="s">
        <v>110</v>
      </c>
      <c r="D558" s="328" t="s">
        <v>111</v>
      </c>
      <c r="E558" s="328" t="s">
        <v>116</v>
      </c>
      <c r="F558" s="328">
        <v>1</v>
      </c>
      <c r="G558" s="328" t="s">
        <v>11</v>
      </c>
      <c r="H558" s="329">
        <v>85332.3</v>
      </c>
      <c r="I558" s="329">
        <v>149331.53</v>
      </c>
      <c r="J558" s="329">
        <v>110504.57</v>
      </c>
      <c r="K558" s="329">
        <v>193383</v>
      </c>
      <c r="L558" s="329">
        <v>132246.74</v>
      </c>
      <c r="M558" s="329">
        <v>231431.8</v>
      </c>
      <c r="N558" s="329">
        <v>157772.29999999999</v>
      </c>
      <c r="O558" s="329">
        <v>276101.53000000003</v>
      </c>
      <c r="P558" s="329">
        <v>185526.87</v>
      </c>
      <c r="Q558" s="329">
        <v>324672.03000000003</v>
      </c>
      <c r="R558" s="329">
        <v>203278.56</v>
      </c>
      <c r="S558" s="329">
        <v>355737.48</v>
      </c>
      <c r="T558" s="329">
        <v>220079.53</v>
      </c>
      <c r="U558" s="329">
        <v>385139.18</v>
      </c>
    </row>
    <row r="559" spans="1:21" ht="14.4" x14ac:dyDescent="0.3">
      <c r="A559" s="328">
        <v>4</v>
      </c>
      <c r="B559" s="328" t="s">
        <v>109</v>
      </c>
      <c r="C559" s="328" t="s">
        <v>110</v>
      </c>
      <c r="D559" s="328" t="s">
        <v>111</v>
      </c>
      <c r="E559" s="328" t="s">
        <v>116</v>
      </c>
      <c r="F559" s="328">
        <v>2</v>
      </c>
      <c r="G559" s="328" t="s">
        <v>5</v>
      </c>
      <c r="H559" s="329">
        <v>74702.55</v>
      </c>
      <c r="I559" s="329">
        <v>130729.45</v>
      </c>
      <c r="J559" s="329">
        <v>97824.29</v>
      </c>
      <c r="K559" s="329">
        <v>171192.51</v>
      </c>
      <c r="L559" s="329">
        <v>118775.63</v>
      </c>
      <c r="M559" s="329">
        <v>207857.35</v>
      </c>
      <c r="N559" s="329">
        <v>145475.01999999999</v>
      </c>
      <c r="O559" s="329">
        <v>254581.28</v>
      </c>
      <c r="P559" s="329">
        <v>172462.56</v>
      </c>
      <c r="Q559" s="329">
        <v>301809.48</v>
      </c>
      <c r="R559" s="329">
        <v>189965.98</v>
      </c>
      <c r="S559" s="329">
        <v>332440.46999999997</v>
      </c>
      <c r="T559" s="329">
        <v>206164.47</v>
      </c>
      <c r="U559" s="329">
        <v>360787.82</v>
      </c>
    </row>
    <row r="560" spans="1:21" ht="14.4" x14ac:dyDescent="0.3">
      <c r="A560" s="328">
        <v>4</v>
      </c>
      <c r="B560" s="328" t="s">
        <v>109</v>
      </c>
      <c r="C560" s="328" t="s">
        <v>110</v>
      </c>
      <c r="D560" s="328" t="s">
        <v>111</v>
      </c>
      <c r="E560" s="328" t="s">
        <v>116</v>
      </c>
      <c r="F560" s="328">
        <v>3</v>
      </c>
      <c r="G560" s="328" t="s">
        <v>6</v>
      </c>
      <c r="H560" s="329">
        <v>64989.87</v>
      </c>
      <c r="I560" s="329">
        <v>113732.27</v>
      </c>
      <c r="J560" s="329">
        <v>88517</v>
      </c>
      <c r="K560" s="329">
        <v>154904.75</v>
      </c>
      <c r="L560" s="329">
        <v>111895.9</v>
      </c>
      <c r="M560" s="329">
        <v>195817.83</v>
      </c>
      <c r="N560" s="329">
        <v>147306.47</v>
      </c>
      <c r="O560" s="329">
        <v>257786.32</v>
      </c>
      <c r="P560" s="329">
        <v>182456.18</v>
      </c>
      <c r="Q560" s="329">
        <v>319298.32</v>
      </c>
      <c r="R560" s="329">
        <v>205516.68</v>
      </c>
      <c r="S560" s="329">
        <v>359654.19</v>
      </c>
      <c r="T560" s="329">
        <v>228279.06</v>
      </c>
      <c r="U560" s="329">
        <v>399488.36</v>
      </c>
    </row>
    <row r="561" spans="1:21" ht="14.4" x14ac:dyDescent="0.3">
      <c r="A561" s="328">
        <v>4</v>
      </c>
      <c r="B561" s="328" t="s">
        <v>109</v>
      </c>
      <c r="C561" s="328" t="s">
        <v>110</v>
      </c>
      <c r="D561" s="328" t="s">
        <v>111</v>
      </c>
      <c r="E561" s="328" t="s">
        <v>116</v>
      </c>
      <c r="F561" s="328">
        <v>4</v>
      </c>
      <c r="G561" s="328" t="s">
        <v>4</v>
      </c>
      <c r="H561" s="329">
        <v>72335.600000000006</v>
      </c>
      <c r="I561" s="329">
        <v>115736.96000000001</v>
      </c>
      <c r="J561" s="329">
        <v>101269.84</v>
      </c>
      <c r="K561" s="329">
        <v>162031.74</v>
      </c>
      <c r="L561" s="329">
        <v>130204.08</v>
      </c>
      <c r="M561" s="329">
        <v>208326.53</v>
      </c>
      <c r="N561" s="329">
        <v>173605.44</v>
      </c>
      <c r="O561" s="329">
        <v>277768.7</v>
      </c>
      <c r="P561" s="329">
        <v>217006.8</v>
      </c>
      <c r="Q561" s="329">
        <v>347210.88</v>
      </c>
      <c r="R561" s="329">
        <v>245941.04</v>
      </c>
      <c r="S561" s="329">
        <v>393505.66</v>
      </c>
      <c r="T561" s="329">
        <v>274875.28000000003</v>
      </c>
      <c r="U561" s="329">
        <v>439800.45</v>
      </c>
    </row>
    <row r="562" spans="1:21" ht="14.4" x14ac:dyDescent="0.3">
      <c r="A562" s="328">
        <v>4</v>
      </c>
      <c r="B562" s="328" t="s">
        <v>109</v>
      </c>
      <c r="C562" s="328" t="s">
        <v>110</v>
      </c>
      <c r="D562" s="328" t="s">
        <v>111</v>
      </c>
      <c r="E562" s="328" t="s">
        <v>117</v>
      </c>
      <c r="F562" s="328">
        <v>1</v>
      </c>
      <c r="G562" s="328" t="s">
        <v>11</v>
      </c>
      <c r="H562" s="329">
        <v>83600.759999999995</v>
      </c>
      <c r="I562" s="329">
        <v>146301.34</v>
      </c>
      <c r="J562" s="329">
        <v>108179.25</v>
      </c>
      <c r="K562" s="329">
        <v>189313.68</v>
      </c>
      <c r="L562" s="329">
        <v>129404.47</v>
      </c>
      <c r="M562" s="329">
        <v>226457.83</v>
      </c>
      <c r="N562" s="329">
        <v>154290.78</v>
      </c>
      <c r="O562" s="329">
        <v>270008.87</v>
      </c>
      <c r="P562" s="329">
        <v>181366.6</v>
      </c>
      <c r="Q562" s="329">
        <v>317391.53999999998</v>
      </c>
      <c r="R562" s="329">
        <v>198683.22</v>
      </c>
      <c r="S562" s="329">
        <v>347695.64</v>
      </c>
      <c r="T562" s="329">
        <v>215033.09</v>
      </c>
      <c r="U562" s="329">
        <v>376307.91</v>
      </c>
    </row>
    <row r="563" spans="1:21" ht="14.4" x14ac:dyDescent="0.3">
      <c r="A563" s="328">
        <v>4</v>
      </c>
      <c r="B563" s="328" t="s">
        <v>109</v>
      </c>
      <c r="C563" s="328" t="s">
        <v>110</v>
      </c>
      <c r="D563" s="328" t="s">
        <v>111</v>
      </c>
      <c r="E563" s="328" t="s">
        <v>117</v>
      </c>
      <c r="F563" s="328">
        <v>2</v>
      </c>
      <c r="G563" s="328" t="s">
        <v>5</v>
      </c>
      <c r="H563" s="329">
        <v>73555.12</v>
      </c>
      <c r="I563" s="329">
        <v>128721.47</v>
      </c>
      <c r="J563" s="329">
        <v>96195.69</v>
      </c>
      <c r="K563" s="329">
        <v>168342.45</v>
      </c>
      <c r="L563" s="329">
        <v>116673.53</v>
      </c>
      <c r="M563" s="329">
        <v>204178.67</v>
      </c>
      <c r="N563" s="329">
        <v>142669.17000000001</v>
      </c>
      <c r="O563" s="329">
        <v>249671.05</v>
      </c>
      <c r="P563" s="329">
        <v>169020.1</v>
      </c>
      <c r="Q563" s="329">
        <v>295785.18</v>
      </c>
      <c r="R563" s="329">
        <v>186102.11</v>
      </c>
      <c r="S563" s="329">
        <v>325678.69</v>
      </c>
      <c r="T563" s="329">
        <v>201882.6</v>
      </c>
      <c r="U563" s="329">
        <v>353294.54</v>
      </c>
    </row>
    <row r="564" spans="1:21" ht="14.4" x14ac:dyDescent="0.3">
      <c r="A564" s="328">
        <v>4</v>
      </c>
      <c r="B564" s="328" t="s">
        <v>109</v>
      </c>
      <c r="C564" s="328" t="s">
        <v>110</v>
      </c>
      <c r="D564" s="328" t="s">
        <v>111</v>
      </c>
      <c r="E564" s="328" t="s">
        <v>117</v>
      </c>
      <c r="F564" s="328">
        <v>3</v>
      </c>
      <c r="G564" s="328" t="s">
        <v>6</v>
      </c>
      <c r="H564" s="329">
        <v>64272.94</v>
      </c>
      <c r="I564" s="329">
        <v>112477.65</v>
      </c>
      <c r="J564" s="329">
        <v>87648.95</v>
      </c>
      <c r="K564" s="329">
        <v>153385.67000000001</v>
      </c>
      <c r="L564" s="329">
        <v>110884.88</v>
      </c>
      <c r="M564" s="329">
        <v>194048.54</v>
      </c>
      <c r="N564" s="329">
        <v>146062.18</v>
      </c>
      <c r="O564" s="329">
        <v>255608.81</v>
      </c>
      <c r="P564" s="329">
        <v>180992.96</v>
      </c>
      <c r="Q564" s="329">
        <v>316737.68</v>
      </c>
      <c r="R564" s="329">
        <v>203927.97</v>
      </c>
      <c r="S564" s="329">
        <v>356873.96</v>
      </c>
      <c r="T564" s="329">
        <v>226581.26</v>
      </c>
      <c r="U564" s="329">
        <v>396517.2</v>
      </c>
    </row>
    <row r="565" spans="1:21" ht="14.4" x14ac:dyDescent="0.3">
      <c r="A565" s="328">
        <v>4</v>
      </c>
      <c r="B565" s="328" t="s">
        <v>109</v>
      </c>
      <c r="C565" s="328" t="s">
        <v>110</v>
      </c>
      <c r="D565" s="328" t="s">
        <v>111</v>
      </c>
      <c r="E565" s="328" t="s">
        <v>117</v>
      </c>
      <c r="F565" s="328">
        <v>4</v>
      </c>
      <c r="G565" s="328" t="s">
        <v>4</v>
      </c>
      <c r="H565" s="329">
        <v>70815.649999999994</v>
      </c>
      <c r="I565" s="329">
        <v>113305.04</v>
      </c>
      <c r="J565" s="329">
        <v>99141.91</v>
      </c>
      <c r="K565" s="329">
        <v>158627.06</v>
      </c>
      <c r="L565" s="329">
        <v>127468.17</v>
      </c>
      <c r="M565" s="329">
        <v>203949.08</v>
      </c>
      <c r="N565" s="329">
        <v>169957.56</v>
      </c>
      <c r="O565" s="329">
        <v>271932.09999999998</v>
      </c>
      <c r="P565" s="329">
        <v>212446.95</v>
      </c>
      <c r="Q565" s="329">
        <v>339915.13</v>
      </c>
      <c r="R565" s="329">
        <v>240773.21</v>
      </c>
      <c r="S565" s="329">
        <v>385237.15</v>
      </c>
      <c r="T565" s="329">
        <v>269099.46999999997</v>
      </c>
      <c r="U565" s="329">
        <v>430559.16</v>
      </c>
    </row>
    <row r="566" spans="1:21" ht="14.4" x14ac:dyDescent="0.3">
      <c r="A566" s="328">
        <v>4</v>
      </c>
      <c r="B566" s="328" t="s">
        <v>109</v>
      </c>
      <c r="C566" s="328" t="s">
        <v>110</v>
      </c>
      <c r="D566" s="328" t="s">
        <v>111</v>
      </c>
      <c r="E566" s="328" t="s">
        <v>677</v>
      </c>
      <c r="F566" s="328">
        <v>1</v>
      </c>
      <c r="G566" s="328" t="s">
        <v>11</v>
      </c>
      <c r="H566" s="329">
        <v>80273.820000000007</v>
      </c>
      <c r="I566" s="329">
        <v>140479.19</v>
      </c>
      <c r="J566" s="329">
        <v>103832.67</v>
      </c>
      <c r="K566" s="329">
        <v>181707.17</v>
      </c>
      <c r="L566" s="329">
        <v>124175.32</v>
      </c>
      <c r="M566" s="329">
        <v>217306.82</v>
      </c>
      <c r="N566" s="329">
        <v>148010.59</v>
      </c>
      <c r="O566" s="329">
        <v>259018.53</v>
      </c>
      <c r="P566" s="329">
        <v>173951.09</v>
      </c>
      <c r="Q566" s="329">
        <v>304414.40000000002</v>
      </c>
      <c r="R566" s="329">
        <v>190541.15</v>
      </c>
      <c r="S566" s="329">
        <v>333447.01</v>
      </c>
      <c r="T566" s="329">
        <v>206185.24</v>
      </c>
      <c r="U566" s="329">
        <v>360824.18</v>
      </c>
    </row>
    <row r="567" spans="1:21" ht="14.4" x14ac:dyDescent="0.3">
      <c r="A567" s="328">
        <v>4</v>
      </c>
      <c r="B567" s="328" t="s">
        <v>109</v>
      </c>
      <c r="C567" s="328" t="s">
        <v>110</v>
      </c>
      <c r="D567" s="328" t="s">
        <v>111</v>
      </c>
      <c r="E567" s="328" t="s">
        <v>677</v>
      </c>
      <c r="F567" s="328">
        <v>2</v>
      </c>
      <c r="G567" s="328" t="s">
        <v>5</v>
      </c>
      <c r="H567" s="329">
        <v>70812.259999999995</v>
      </c>
      <c r="I567" s="329">
        <v>123921.46</v>
      </c>
      <c r="J567" s="329">
        <v>92545.83</v>
      </c>
      <c r="K567" s="329">
        <v>161955.19</v>
      </c>
      <c r="L567" s="329">
        <v>112184.55</v>
      </c>
      <c r="M567" s="329">
        <v>196322.96</v>
      </c>
      <c r="N567" s="329">
        <v>137064.65</v>
      </c>
      <c r="O567" s="329">
        <v>239863.14</v>
      </c>
      <c r="P567" s="329">
        <v>162322.41</v>
      </c>
      <c r="Q567" s="329">
        <v>284064.21999999997</v>
      </c>
      <c r="R567" s="329">
        <v>178691.49</v>
      </c>
      <c r="S567" s="329">
        <v>312710.11</v>
      </c>
      <c r="T567" s="329">
        <v>193799.31</v>
      </c>
      <c r="U567" s="329">
        <v>339148.79</v>
      </c>
    </row>
    <row r="568" spans="1:21" ht="14.4" x14ac:dyDescent="0.3">
      <c r="A568" s="328">
        <v>4</v>
      </c>
      <c r="B568" s="328" t="s">
        <v>109</v>
      </c>
      <c r="C568" s="328" t="s">
        <v>110</v>
      </c>
      <c r="D568" s="328" t="s">
        <v>111</v>
      </c>
      <c r="E568" s="328" t="s">
        <v>677</v>
      </c>
      <c r="F568" s="328">
        <v>3</v>
      </c>
      <c r="G568" s="328" t="s">
        <v>6</v>
      </c>
      <c r="H568" s="329">
        <v>62016.24</v>
      </c>
      <c r="I568" s="329">
        <v>108528.42</v>
      </c>
      <c r="J568" s="329">
        <v>84625.22</v>
      </c>
      <c r="K568" s="329">
        <v>148094.14000000001</v>
      </c>
      <c r="L568" s="329">
        <v>107102.26</v>
      </c>
      <c r="M568" s="329">
        <v>187428.96</v>
      </c>
      <c r="N568" s="329">
        <v>141122.43</v>
      </c>
      <c r="O568" s="329">
        <v>246964.24</v>
      </c>
      <c r="P568" s="329">
        <v>174910.4</v>
      </c>
      <c r="Q568" s="329">
        <v>306093.21000000002</v>
      </c>
      <c r="R568" s="329">
        <v>197104.03</v>
      </c>
      <c r="S568" s="329">
        <v>344932.05</v>
      </c>
      <c r="T568" s="329">
        <v>219032.3</v>
      </c>
      <c r="U568" s="329">
        <v>383306.52</v>
      </c>
    </row>
    <row r="569" spans="1:21" ht="14.4" x14ac:dyDescent="0.3">
      <c r="A569" s="328">
        <v>4</v>
      </c>
      <c r="B569" s="328" t="s">
        <v>109</v>
      </c>
      <c r="C569" s="328" t="s">
        <v>110</v>
      </c>
      <c r="D569" s="328" t="s">
        <v>111</v>
      </c>
      <c r="E569" s="328" t="s">
        <v>677</v>
      </c>
      <c r="F569" s="328">
        <v>4</v>
      </c>
      <c r="G569" s="328" t="s">
        <v>4</v>
      </c>
      <c r="H569" s="329">
        <v>67971.42</v>
      </c>
      <c r="I569" s="329">
        <v>108754.27</v>
      </c>
      <c r="J569" s="329">
        <v>95159.99</v>
      </c>
      <c r="K569" s="329">
        <v>152255.98000000001</v>
      </c>
      <c r="L569" s="329">
        <v>122348.55</v>
      </c>
      <c r="M569" s="329">
        <v>195757.69</v>
      </c>
      <c r="N569" s="329">
        <v>163131.41</v>
      </c>
      <c r="O569" s="329">
        <v>261010.25</v>
      </c>
      <c r="P569" s="329">
        <v>203914.26</v>
      </c>
      <c r="Q569" s="329">
        <v>326262.82</v>
      </c>
      <c r="R569" s="329">
        <v>231102.82</v>
      </c>
      <c r="S569" s="329">
        <v>369764.52</v>
      </c>
      <c r="T569" s="329">
        <v>258291.39</v>
      </c>
      <c r="U569" s="329">
        <v>413266.23</v>
      </c>
    </row>
    <row r="570" spans="1:21" ht="14.4" x14ac:dyDescent="0.3">
      <c r="A570" s="328">
        <v>4</v>
      </c>
      <c r="B570" s="328" t="s">
        <v>109</v>
      </c>
      <c r="C570" s="328" t="s">
        <v>110</v>
      </c>
      <c r="D570" s="328" t="s">
        <v>111</v>
      </c>
      <c r="E570" s="328" t="s">
        <v>118</v>
      </c>
      <c r="F570" s="328">
        <v>1</v>
      </c>
      <c r="G570" s="328" t="s">
        <v>11</v>
      </c>
      <c r="H570" s="329">
        <v>82242.759999999995</v>
      </c>
      <c r="I570" s="329">
        <v>143924.82999999999</v>
      </c>
      <c r="J570" s="329">
        <v>106379.8</v>
      </c>
      <c r="K570" s="329">
        <v>186164.65</v>
      </c>
      <c r="L570" s="329">
        <v>127221.73</v>
      </c>
      <c r="M570" s="329">
        <v>222638.03</v>
      </c>
      <c r="N570" s="329">
        <v>151642.13</v>
      </c>
      <c r="O570" s="329">
        <v>265373.73</v>
      </c>
      <c r="P570" s="329">
        <v>178219.38</v>
      </c>
      <c r="Q570" s="329">
        <v>311883.90999999997</v>
      </c>
      <c r="R570" s="329">
        <v>195216.67</v>
      </c>
      <c r="S570" s="329">
        <v>341629.18</v>
      </c>
      <c r="T570" s="329">
        <v>211244.95</v>
      </c>
      <c r="U570" s="329">
        <v>369678.66</v>
      </c>
    </row>
    <row r="571" spans="1:21" ht="14.4" x14ac:dyDescent="0.3">
      <c r="A571" s="328">
        <v>4</v>
      </c>
      <c r="B571" s="328" t="s">
        <v>109</v>
      </c>
      <c r="C571" s="328" t="s">
        <v>110</v>
      </c>
      <c r="D571" s="328" t="s">
        <v>111</v>
      </c>
      <c r="E571" s="328" t="s">
        <v>118</v>
      </c>
      <c r="F571" s="328">
        <v>2</v>
      </c>
      <c r="G571" s="328" t="s">
        <v>5</v>
      </c>
      <c r="H571" s="329">
        <v>72547.58</v>
      </c>
      <c r="I571" s="329">
        <v>126958.27</v>
      </c>
      <c r="J571" s="329">
        <v>94814.27</v>
      </c>
      <c r="K571" s="329">
        <v>165924.97</v>
      </c>
      <c r="L571" s="329">
        <v>114934.89</v>
      </c>
      <c r="M571" s="329">
        <v>201136.06</v>
      </c>
      <c r="N571" s="329">
        <v>140425.93</v>
      </c>
      <c r="O571" s="329">
        <v>245745.37</v>
      </c>
      <c r="P571" s="329">
        <v>166303.57999999999</v>
      </c>
      <c r="Q571" s="329">
        <v>291031.26</v>
      </c>
      <c r="R571" s="329">
        <v>183074.43</v>
      </c>
      <c r="S571" s="329">
        <v>320380.26</v>
      </c>
      <c r="T571" s="329">
        <v>198553.19</v>
      </c>
      <c r="U571" s="329">
        <v>347468.08</v>
      </c>
    </row>
    <row r="572" spans="1:21" ht="14.4" x14ac:dyDescent="0.3">
      <c r="A572" s="328">
        <v>4</v>
      </c>
      <c r="B572" s="328" t="s">
        <v>109</v>
      </c>
      <c r="C572" s="328" t="s">
        <v>110</v>
      </c>
      <c r="D572" s="328" t="s">
        <v>111</v>
      </c>
      <c r="E572" s="328" t="s">
        <v>118</v>
      </c>
      <c r="F572" s="328">
        <v>3</v>
      </c>
      <c r="G572" s="328" t="s">
        <v>6</v>
      </c>
      <c r="H572" s="329">
        <v>63534.83</v>
      </c>
      <c r="I572" s="329">
        <v>111185.96</v>
      </c>
      <c r="J572" s="329">
        <v>86696.99</v>
      </c>
      <c r="K572" s="329">
        <v>151719.73000000001</v>
      </c>
      <c r="L572" s="329">
        <v>109723.95</v>
      </c>
      <c r="M572" s="329">
        <v>192016.91</v>
      </c>
      <c r="N572" s="329">
        <v>144576.51</v>
      </c>
      <c r="O572" s="329">
        <v>253008.89</v>
      </c>
      <c r="P572" s="329">
        <v>179191.16</v>
      </c>
      <c r="Q572" s="329">
        <v>313584.52</v>
      </c>
      <c r="R572" s="329">
        <v>201927.7</v>
      </c>
      <c r="S572" s="329">
        <v>353373.48</v>
      </c>
      <c r="T572" s="329">
        <v>224392.34</v>
      </c>
      <c r="U572" s="329">
        <v>392686.59</v>
      </c>
    </row>
    <row r="573" spans="1:21" ht="14.4" x14ac:dyDescent="0.3">
      <c r="A573" s="328">
        <v>4</v>
      </c>
      <c r="B573" s="328" t="s">
        <v>109</v>
      </c>
      <c r="C573" s="328" t="s">
        <v>110</v>
      </c>
      <c r="D573" s="328" t="s">
        <v>111</v>
      </c>
      <c r="E573" s="328" t="s">
        <v>118</v>
      </c>
      <c r="F573" s="328">
        <v>4</v>
      </c>
      <c r="G573" s="328" t="s">
        <v>4</v>
      </c>
      <c r="H573" s="329">
        <v>69638.820000000007</v>
      </c>
      <c r="I573" s="329">
        <v>111422.12</v>
      </c>
      <c r="J573" s="329">
        <v>97494.35</v>
      </c>
      <c r="K573" s="329">
        <v>155990.97</v>
      </c>
      <c r="L573" s="329">
        <v>125349.88</v>
      </c>
      <c r="M573" s="329">
        <v>200559.82</v>
      </c>
      <c r="N573" s="329">
        <v>167133.18</v>
      </c>
      <c r="O573" s="329">
        <v>267413.09000000003</v>
      </c>
      <c r="P573" s="329">
        <v>208916.47</v>
      </c>
      <c r="Q573" s="329">
        <v>334266.36</v>
      </c>
      <c r="R573" s="329">
        <v>236772</v>
      </c>
      <c r="S573" s="329">
        <v>378835.21</v>
      </c>
      <c r="T573" s="329">
        <v>264627.53000000003</v>
      </c>
      <c r="U573" s="329">
        <v>423404.06</v>
      </c>
    </row>
    <row r="574" spans="1:21" ht="14.4" x14ac:dyDescent="0.3">
      <c r="A574" s="328">
        <v>4</v>
      </c>
      <c r="B574" s="328" t="s">
        <v>109</v>
      </c>
      <c r="C574" s="328" t="s">
        <v>119</v>
      </c>
      <c r="D574" s="328" t="s">
        <v>120</v>
      </c>
      <c r="E574" s="328" t="s">
        <v>678</v>
      </c>
      <c r="F574" s="328">
        <v>1</v>
      </c>
      <c r="G574" s="328" t="s">
        <v>11</v>
      </c>
      <c r="H574" s="329">
        <v>86994.2</v>
      </c>
      <c r="I574" s="329">
        <v>152239.85</v>
      </c>
      <c r="J574" s="329">
        <v>112737.62</v>
      </c>
      <c r="K574" s="329">
        <v>197290.83</v>
      </c>
      <c r="L574" s="329">
        <v>134977.07</v>
      </c>
      <c r="M574" s="329">
        <v>236209.88</v>
      </c>
      <c r="N574" s="329">
        <v>161117.99</v>
      </c>
      <c r="O574" s="329">
        <v>281956.47999999998</v>
      </c>
      <c r="P574" s="329">
        <v>189525.75</v>
      </c>
      <c r="Q574" s="329">
        <v>331670.06</v>
      </c>
      <c r="R574" s="329">
        <v>207696.12</v>
      </c>
      <c r="S574" s="329">
        <v>363468.2</v>
      </c>
      <c r="T574" s="329">
        <v>224931.7</v>
      </c>
      <c r="U574" s="329">
        <v>393630.47</v>
      </c>
    </row>
    <row r="575" spans="1:21" ht="14.4" x14ac:dyDescent="0.3">
      <c r="A575" s="328">
        <v>4</v>
      </c>
      <c r="B575" s="328" t="s">
        <v>109</v>
      </c>
      <c r="C575" s="328" t="s">
        <v>119</v>
      </c>
      <c r="D575" s="328" t="s">
        <v>120</v>
      </c>
      <c r="E575" s="328" t="s">
        <v>678</v>
      </c>
      <c r="F575" s="328">
        <v>2</v>
      </c>
      <c r="G575" s="328" t="s">
        <v>5</v>
      </c>
      <c r="H575" s="329">
        <v>75798.3</v>
      </c>
      <c r="I575" s="329">
        <v>132647.01999999999</v>
      </c>
      <c r="J575" s="329">
        <v>99382.05</v>
      </c>
      <c r="K575" s="329">
        <v>173918.59</v>
      </c>
      <c r="L575" s="329">
        <v>120788.56</v>
      </c>
      <c r="M575" s="329">
        <v>211379.98</v>
      </c>
      <c r="N575" s="329">
        <v>148165.82</v>
      </c>
      <c r="O575" s="329">
        <v>259290.18</v>
      </c>
      <c r="P575" s="329">
        <v>175765.71</v>
      </c>
      <c r="Q575" s="329">
        <v>307589.98</v>
      </c>
      <c r="R575" s="329">
        <v>193674.59</v>
      </c>
      <c r="S575" s="329">
        <v>338930.53</v>
      </c>
      <c r="T575" s="329">
        <v>210275.6</v>
      </c>
      <c r="U575" s="329">
        <v>367982.3</v>
      </c>
    </row>
    <row r="576" spans="1:21" ht="14.4" x14ac:dyDescent="0.3">
      <c r="A576" s="328">
        <v>4</v>
      </c>
      <c r="B576" s="328" t="s">
        <v>109</v>
      </c>
      <c r="C576" s="328" t="s">
        <v>119</v>
      </c>
      <c r="D576" s="328" t="s">
        <v>120</v>
      </c>
      <c r="E576" s="328" t="s">
        <v>678</v>
      </c>
      <c r="F576" s="328">
        <v>3</v>
      </c>
      <c r="G576" s="328" t="s">
        <v>6</v>
      </c>
      <c r="H576" s="329">
        <v>65668.94</v>
      </c>
      <c r="I576" s="329">
        <v>114920.64</v>
      </c>
      <c r="J576" s="329">
        <v>89336.22</v>
      </c>
      <c r="K576" s="329">
        <v>156338.39000000001</v>
      </c>
      <c r="L576" s="329">
        <v>112847.39</v>
      </c>
      <c r="M576" s="329">
        <v>197482.93</v>
      </c>
      <c r="N576" s="329">
        <v>148474.57</v>
      </c>
      <c r="O576" s="329">
        <v>259830.49</v>
      </c>
      <c r="P576" s="329">
        <v>183827</v>
      </c>
      <c r="Q576" s="329">
        <v>321697.26</v>
      </c>
      <c r="R576" s="329">
        <v>207002.8</v>
      </c>
      <c r="S576" s="329">
        <v>362254.91</v>
      </c>
      <c r="T576" s="329">
        <v>229864.61</v>
      </c>
      <c r="U576" s="329">
        <v>402263.07</v>
      </c>
    </row>
    <row r="577" spans="1:21" ht="14.4" x14ac:dyDescent="0.3">
      <c r="A577" s="328">
        <v>4</v>
      </c>
      <c r="B577" s="328" t="s">
        <v>109</v>
      </c>
      <c r="C577" s="328" t="s">
        <v>119</v>
      </c>
      <c r="D577" s="328" t="s">
        <v>120</v>
      </c>
      <c r="E577" s="328" t="s">
        <v>678</v>
      </c>
      <c r="F577" s="328">
        <v>4</v>
      </c>
      <c r="G577" s="328" t="s">
        <v>4</v>
      </c>
      <c r="H577" s="329">
        <v>73795.19</v>
      </c>
      <c r="I577" s="329">
        <v>118072.31</v>
      </c>
      <c r="J577" s="329">
        <v>103313.27</v>
      </c>
      <c r="K577" s="329">
        <v>165301.24</v>
      </c>
      <c r="L577" s="329">
        <v>132831.35</v>
      </c>
      <c r="M577" s="329">
        <v>212530.16</v>
      </c>
      <c r="N577" s="329">
        <v>177108.47</v>
      </c>
      <c r="O577" s="329">
        <v>283373.55</v>
      </c>
      <c r="P577" s="329">
        <v>221385.58</v>
      </c>
      <c r="Q577" s="329">
        <v>354216.94</v>
      </c>
      <c r="R577" s="329">
        <v>250903.66</v>
      </c>
      <c r="S577" s="329">
        <v>401445.86</v>
      </c>
      <c r="T577" s="329">
        <v>280421.74</v>
      </c>
      <c r="U577" s="329">
        <v>448674.79</v>
      </c>
    </row>
    <row r="578" spans="1:21" ht="14.4" x14ac:dyDescent="0.3">
      <c r="A578" s="328">
        <v>4</v>
      </c>
      <c r="B578" s="328" t="s">
        <v>109</v>
      </c>
      <c r="C578" s="328" t="s">
        <v>119</v>
      </c>
      <c r="D578" s="328" t="s">
        <v>120</v>
      </c>
      <c r="E578" s="328" t="s">
        <v>679</v>
      </c>
      <c r="F578" s="328">
        <v>1</v>
      </c>
      <c r="G578" s="328" t="s">
        <v>11</v>
      </c>
      <c r="H578" s="329">
        <v>86373.78</v>
      </c>
      <c r="I578" s="329">
        <v>151154.10999999999</v>
      </c>
      <c r="J578" s="329">
        <v>112008.27</v>
      </c>
      <c r="K578" s="329">
        <v>196014.48</v>
      </c>
      <c r="L578" s="329">
        <v>134157.29</v>
      </c>
      <c r="M578" s="329">
        <v>234775.26</v>
      </c>
      <c r="N578" s="329">
        <v>160220.91</v>
      </c>
      <c r="O578" s="329">
        <v>280386.59000000003</v>
      </c>
      <c r="P578" s="329">
        <v>188530.06</v>
      </c>
      <c r="Q578" s="329">
        <v>329927.61</v>
      </c>
      <c r="R578" s="329">
        <v>206638.19</v>
      </c>
      <c r="S578" s="329">
        <v>361616.82</v>
      </c>
      <c r="T578" s="329">
        <v>223849.98</v>
      </c>
      <c r="U578" s="329">
        <v>391737.47</v>
      </c>
    </row>
    <row r="579" spans="1:21" ht="14.4" x14ac:dyDescent="0.3">
      <c r="A579" s="328">
        <v>4</v>
      </c>
      <c r="B579" s="328" t="s">
        <v>109</v>
      </c>
      <c r="C579" s="328" t="s">
        <v>119</v>
      </c>
      <c r="D579" s="328" t="s">
        <v>120</v>
      </c>
      <c r="E579" s="328" t="s">
        <v>679</v>
      </c>
      <c r="F579" s="328">
        <v>2</v>
      </c>
      <c r="G579" s="328" t="s">
        <v>5</v>
      </c>
      <c r="H579" s="329">
        <v>74926.22</v>
      </c>
      <c r="I579" s="329">
        <v>131120.89000000001</v>
      </c>
      <c r="J579" s="329">
        <v>98352.59</v>
      </c>
      <c r="K579" s="329">
        <v>172117.03</v>
      </c>
      <c r="L579" s="329">
        <v>119649.94</v>
      </c>
      <c r="M579" s="329">
        <v>209387.39</v>
      </c>
      <c r="N579" s="329">
        <v>146977.68</v>
      </c>
      <c r="O579" s="329">
        <v>257210.94</v>
      </c>
      <c r="P579" s="329">
        <v>174460.79999999999</v>
      </c>
      <c r="Q579" s="329">
        <v>305306.40000000002</v>
      </c>
      <c r="R579" s="329">
        <v>192301.56</v>
      </c>
      <c r="S579" s="329">
        <v>336527.74</v>
      </c>
      <c r="T579" s="329">
        <v>208864.53</v>
      </c>
      <c r="U579" s="329">
        <v>365512.93</v>
      </c>
    </row>
    <row r="580" spans="1:21" ht="14.4" x14ac:dyDescent="0.3">
      <c r="A580" s="328">
        <v>4</v>
      </c>
      <c r="B580" s="328" t="s">
        <v>109</v>
      </c>
      <c r="C580" s="328" t="s">
        <v>119</v>
      </c>
      <c r="D580" s="328" t="s">
        <v>120</v>
      </c>
      <c r="E580" s="328" t="s">
        <v>679</v>
      </c>
      <c r="F580" s="328">
        <v>3</v>
      </c>
      <c r="G580" s="328" t="s">
        <v>6</v>
      </c>
      <c r="H580" s="329">
        <v>64659.09</v>
      </c>
      <c r="I580" s="329">
        <v>113153.41</v>
      </c>
      <c r="J580" s="329">
        <v>87864</v>
      </c>
      <c r="K580" s="329">
        <v>153762</v>
      </c>
      <c r="L580" s="329">
        <v>110909.28</v>
      </c>
      <c r="M580" s="329">
        <v>194091.24</v>
      </c>
      <c r="N580" s="329">
        <v>145845.74</v>
      </c>
      <c r="O580" s="329">
        <v>255230.04</v>
      </c>
      <c r="P580" s="329">
        <v>180501.28</v>
      </c>
      <c r="Q580" s="329">
        <v>315877.23</v>
      </c>
      <c r="R580" s="329">
        <v>203203.66</v>
      </c>
      <c r="S580" s="329">
        <v>355606.4</v>
      </c>
      <c r="T580" s="329">
        <v>225584.99</v>
      </c>
      <c r="U580" s="329">
        <v>394773.74</v>
      </c>
    </row>
    <row r="581" spans="1:21" ht="14.4" x14ac:dyDescent="0.3">
      <c r="A581" s="328">
        <v>4</v>
      </c>
      <c r="B581" s="328" t="s">
        <v>109</v>
      </c>
      <c r="C581" s="328" t="s">
        <v>119</v>
      </c>
      <c r="D581" s="328" t="s">
        <v>120</v>
      </c>
      <c r="E581" s="328" t="s">
        <v>679</v>
      </c>
      <c r="F581" s="328">
        <v>4</v>
      </c>
      <c r="G581" s="328" t="s">
        <v>4</v>
      </c>
      <c r="H581" s="329">
        <v>73315.81</v>
      </c>
      <c r="I581" s="329">
        <v>117305.3</v>
      </c>
      <c r="J581" s="329">
        <v>102642.14</v>
      </c>
      <c r="K581" s="329">
        <v>164227.42000000001</v>
      </c>
      <c r="L581" s="329">
        <v>131968.46</v>
      </c>
      <c r="M581" s="329">
        <v>211149.54</v>
      </c>
      <c r="N581" s="329">
        <v>175957.95</v>
      </c>
      <c r="O581" s="329">
        <v>281532.71999999997</v>
      </c>
      <c r="P581" s="329">
        <v>219947.43</v>
      </c>
      <c r="Q581" s="329">
        <v>351915.9</v>
      </c>
      <c r="R581" s="329">
        <v>249273.76</v>
      </c>
      <c r="S581" s="329">
        <v>398838.02</v>
      </c>
      <c r="T581" s="329">
        <v>278600.08</v>
      </c>
      <c r="U581" s="329">
        <v>445760.14</v>
      </c>
    </row>
    <row r="582" spans="1:21" ht="14.4" x14ac:dyDescent="0.3">
      <c r="A582" s="328">
        <v>4</v>
      </c>
      <c r="B582" s="328" t="s">
        <v>109</v>
      </c>
      <c r="C582" s="328" t="s">
        <v>119</v>
      </c>
      <c r="D582" s="328" t="s">
        <v>120</v>
      </c>
      <c r="E582" s="328" t="s">
        <v>680</v>
      </c>
      <c r="F582" s="328">
        <v>1</v>
      </c>
      <c r="G582" s="328" t="s">
        <v>11</v>
      </c>
      <c r="H582" s="329">
        <v>85886.29</v>
      </c>
      <c r="I582" s="329">
        <v>150301</v>
      </c>
      <c r="J582" s="329">
        <v>111362.32</v>
      </c>
      <c r="K582" s="329">
        <v>194884.05</v>
      </c>
      <c r="L582" s="329">
        <v>133373.74</v>
      </c>
      <c r="M582" s="329">
        <v>233404.05</v>
      </c>
      <c r="N582" s="329">
        <v>159270.10999999999</v>
      </c>
      <c r="O582" s="329">
        <v>278722.69</v>
      </c>
      <c r="P582" s="329">
        <v>187400.29</v>
      </c>
      <c r="Q582" s="329">
        <v>327950.51</v>
      </c>
      <c r="R582" s="329">
        <v>205393.78</v>
      </c>
      <c r="S582" s="329">
        <v>359439.11</v>
      </c>
      <c r="T582" s="329">
        <v>222490.13</v>
      </c>
      <c r="U582" s="329">
        <v>389357.73</v>
      </c>
    </row>
    <row r="583" spans="1:21" ht="14.4" x14ac:dyDescent="0.3">
      <c r="A583" s="328">
        <v>4</v>
      </c>
      <c r="B583" s="328" t="s">
        <v>109</v>
      </c>
      <c r="C583" s="328" t="s">
        <v>119</v>
      </c>
      <c r="D583" s="328" t="s">
        <v>120</v>
      </c>
      <c r="E583" s="328" t="s">
        <v>680</v>
      </c>
      <c r="F583" s="328">
        <v>2</v>
      </c>
      <c r="G583" s="328" t="s">
        <v>5</v>
      </c>
      <c r="H583" s="329">
        <v>74564.539999999994</v>
      </c>
      <c r="I583" s="329">
        <v>130487.95</v>
      </c>
      <c r="J583" s="329">
        <v>97856.69</v>
      </c>
      <c r="K583" s="329">
        <v>171249.21</v>
      </c>
      <c r="L583" s="329">
        <v>119025.81</v>
      </c>
      <c r="M583" s="329">
        <v>208295.16</v>
      </c>
      <c r="N583" s="329">
        <v>146172.41</v>
      </c>
      <c r="O583" s="329">
        <v>255801.72</v>
      </c>
      <c r="P583" s="329">
        <v>173485.64</v>
      </c>
      <c r="Q583" s="329">
        <v>303599.86</v>
      </c>
      <c r="R583" s="329">
        <v>191214.7</v>
      </c>
      <c r="S583" s="329">
        <v>334625.73</v>
      </c>
      <c r="T583" s="329">
        <v>207669.36</v>
      </c>
      <c r="U583" s="329">
        <v>363421.37</v>
      </c>
    </row>
    <row r="584" spans="1:21" ht="14.4" x14ac:dyDescent="0.3">
      <c r="A584" s="328">
        <v>4</v>
      </c>
      <c r="B584" s="328" t="s">
        <v>109</v>
      </c>
      <c r="C584" s="328" t="s">
        <v>119</v>
      </c>
      <c r="D584" s="328" t="s">
        <v>120</v>
      </c>
      <c r="E584" s="328" t="s">
        <v>680</v>
      </c>
      <c r="F584" s="328">
        <v>3</v>
      </c>
      <c r="G584" s="328" t="s">
        <v>6</v>
      </c>
      <c r="H584" s="329">
        <v>64394.12</v>
      </c>
      <c r="I584" s="329">
        <v>112689.72</v>
      </c>
      <c r="J584" s="329">
        <v>87522.27</v>
      </c>
      <c r="K584" s="329">
        <v>153163.97</v>
      </c>
      <c r="L584" s="329">
        <v>110492.53</v>
      </c>
      <c r="M584" s="329">
        <v>193361.93</v>
      </c>
      <c r="N584" s="329">
        <v>145312.42000000001</v>
      </c>
      <c r="O584" s="329">
        <v>254296.73</v>
      </c>
      <c r="P584" s="329">
        <v>179854.47</v>
      </c>
      <c r="Q584" s="329">
        <v>314745.33</v>
      </c>
      <c r="R584" s="329">
        <v>202485.61</v>
      </c>
      <c r="S584" s="329">
        <v>354349.82</v>
      </c>
      <c r="T584" s="329">
        <v>224799.23</v>
      </c>
      <c r="U584" s="329">
        <v>393398.64</v>
      </c>
    </row>
    <row r="585" spans="1:21" ht="14.4" x14ac:dyDescent="0.3">
      <c r="A585" s="328">
        <v>4</v>
      </c>
      <c r="B585" s="328" t="s">
        <v>109</v>
      </c>
      <c r="C585" s="328" t="s">
        <v>119</v>
      </c>
      <c r="D585" s="328" t="s">
        <v>120</v>
      </c>
      <c r="E585" s="328" t="s">
        <v>680</v>
      </c>
      <c r="F585" s="328">
        <v>4</v>
      </c>
      <c r="G585" s="328" t="s">
        <v>4</v>
      </c>
      <c r="H585" s="329">
        <v>72893.36</v>
      </c>
      <c r="I585" s="329">
        <v>116629.38</v>
      </c>
      <c r="J585" s="329">
        <v>102050.7</v>
      </c>
      <c r="K585" s="329">
        <v>163281.13</v>
      </c>
      <c r="L585" s="329">
        <v>131208.04999999999</v>
      </c>
      <c r="M585" s="329">
        <v>209932.88</v>
      </c>
      <c r="N585" s="329">
        <v>174944.06</v>
      </c>
      <c r="O585" s="329">
        <v>279910.5</v>
      </c>
      <c r="P585" s="329">
        <v>218680.08</v>
      </c>
      <c r="Q585" s="329">
        <v>349888.13</v>
      </c>
      <c r="R585" s="329">
        <v>247837.42</v>
      </c>
      <c r="S585" s="329">
        <v>396539.88</v>
      </c>
      <c r="T585" s="329">
        <v>276994.77</v>
      </c>
      <c r="U585" s="329">
        <v>443191.63</v>
      </c>
    </row>
    <row r="586" spans="1:21" ht="14.4" x14ac:dyDescent="0.3">
      <c r="A586" s="328">
        <v>4</v>
      </c>
      <c r="B586" s="328" t="s">
        <v>109</v>
      </c>
      <c r="C586" s="328" t="s">
        <v>119</v>
      </c>
      <c r="D586" s="328" t="s">
        <v>120</v>
      </c>
      <c r="E586" s="328" t="s">
        <v>121</v>
      </c>
      <c r="F586" s="328">
        <v>1</v>
      </c>
      <c r="G586" s="328" t="s">
        <v>11</v>
      </c>
      <c r="H586" s="329">
        <v>88412.36</v>
      </c>
      <c r="I586" s="329">
        <v>154721.62</v>
      </c>
      <c r="J586" s="329">
        <v>114647.69</v>
      </c>
      <c r="K586" s="329">
        <v>200633.45</v>
      </c>
      <c r="L586" s="329">
        <v>137315.64000000001</v>
      </c>
      <c r="M586" s="329">
        <v>240302.36</v>
      </c>
      <c r="N586" s="329">
        <v>163988.28</v>
      </c>
      <c r="O586" s="329">
        <v>286979.49</v>
      </c>
      <c r="P586" s="329">
        <v>192959.75</v>
      </c>
      <c r="Q586" s="329">
        <v>337679.56</v>
      </c>
      <c r="R586" s="329">
        <v>211491.48</v>
      </c>
      <c r="S586" s="329">
        <v>370110.09</v>
      </c>
      <c r="T586" s="329">
        <v>229103.95</v>
      </c>
      <c r="U586" s="329">
        <v>400931.91</v>
      </c>
    </row>
    <row r="587" spans="1:21" ht="14.4" x14ac:dyDescent="0.3">
      <c r="A587" s="328">
        <v>4</v>
      </c>
      <c r="B587" s="328" t="s">
        <v>109</v>
      </c>
      <c r="C587" s="328" t="s">
        <v>119</v>
      </c>
      <c r="D587" s="328" t="s">
        <v>120</v>
      </c>
      <c r="E587" s="328" t="s">
        <v>121</v>
      </c>
      <c r="F587" s="328">
        <v>2</v>
      </c>
      <c r="G587" s="328" t="s">
        <v>5</v>
      </c>
      <c r="H587" s="329">
        <v>76713.210000000006</v>
      </c>
      <c r="I587" s="329">
        <v>134248.12</v>
      </c>
      <c r="J587" s="329">
        <v>100691.87</v>
      </c>
      <c r="K587" s="329">
        <v>176210.78</v>
      </c>
      <c r="L587" s="329">
        <v>122489.44</v>
      </c>
      <c r="M587" s="329">
        <v>214356.51</v>
      </c>
      <c r="N587" s="329">
        <v>150453.99</v>
      </c>
      <c r="O587" s="329">
        <v>263294.49</v>
      </c>
      <c r="P587" s="329">
        <v>178581.28</v>
      </c>
      <c r="Q587" s="329">
        <v>312517.23</v>
      </c>
      <c r="R587" s="329">
        <v>196839.77</v>
      </c>
      <c r="S587" s="329">
        <v>344469.59</v>
      </c>
      <c r="T587" s="329">
        <v>213789.15</v>
      </c>
      <c r="U587" s="329">
        <v>374131.01</v>
      </c>
    </row>
    <row r="588" spans="1:21" ht="14.4" x14ac:dyDescent="0.3">
      <c r="A588" s="328">
        <v>4</v>
      </c>
      <c r="B588" s="328" t="s">
        <v>109</v>
      </c>
      <c r="C588" s="328" t="s">
        <v>119</v>
      </c>
      <c r="D588" s="328" t="s">
        <v>120</v>
      </c>
      <c r="E588" s="328" t="s">
        <v>121</v>
      </c>
      <c r="F588" s="328">
        <v>3</v>
      </c>
      <c r="G588" s="328" t="s">
        <v>6</v>
      </c>
      <c r="H588" s="329">
        <v>66215.53</v>
      </c>
      <c r="I588" s="329">
        <v>115877.18</v>
      </c>
      <c r="J588" s="329">
        <v>89984.59</v>
      </c>
      <c r="K588" s="329">
        <v>157473.03</v>
      </c>
      <c r="L588" s="329">
        <v>113590.5</v>
      </c>
      <c r="M588" s="329">
        <v>198783.38</v>
      </c>
      <c r="N588" s="329">
        <v>149376.01</v>
      </c>
      <c r="O588" s="329">
        <v>261408.02</v>
      </c>
      <c r="P588" s="329">
        <v>184874.43</v>
      </c>
      <c r="Q588" s="329">
        <v>323530.25</v>
      </c>
      <c r="R588" s="329">
        <v>208129.91</v>
      </c>
      <c r="S588" s="329">
        <v>364227.34</v>
      </c>
      <c r="T588" s="329">
        <v>231057.29</v>
      </c>
      <c r="U588" s="329">
        <v>404350.25</v>
      </c>
    </row>
    <row r="589" spans="1:21" ht="14.4" x14ac:dyDescent="0.3">
      <c r="A589" s="328">
        <v>4</v>
      </c>
      <c r="B589" s="328" t="s">
        <v>109</v>
      </c>
      <c r="C589" s="328" t="s">
        <v>119</v>
      </c>
      <c r="D589" s="328" t="s">
        <v>120</v>
      </c>
      <c r="E589" s="328" t="s">
        <v>121</v>
      </c>
      <c r="F589" s="328">
        <v>4</v>
      </c>
      <c r="G589" s="328" t="s">
        <v>4</v>
      </c>
      <c r="H589" s="329">
        <v>75043.570000000007</v>
      </c>
      <c r="I589" s="329">
        <v>120069.71</v>
      </c>
      <c r="J589" s="329">
        <v>105060.99</v>
      </c>
      <c r="K589" s="329">
        <v>168097.59</v>
      </c>
      <c r="L589" s="329">
        <v>135078.42000000001</v>
      </c>
      <c r="M589" s="329">
        <v>216125.48</v>
      </c>
      <c r="N589" s="329">
        <v>180104.56</v>
      </c>
      <c r="O589" s="329">
        <v>288167.3</v>
      </c>
      <c r="P589" s="329">
        <v>225130.7</v>
      </c>
      <c r="Q589" s="329">
        <v>360209.13</v>
      </c>
      <c r="R589" s="329">
        <v>255148.13</v>
      </c>
      <c r="S589" s="329">
        <v>408237.01</v>
      </c>
      <c r="T589" s="329">
        <v>285165.56</v>
      </c>
      <c r="U589" s="329">
        <v>456264.9</v>
      </c>
    </row>
    <row r="590" spans="1:21" ht="14.4" x14ac:dyDescent="0.3">
      <c r="A590" s="328">
        <v>4</v>
      </c>
      <c r="B590" s="328" t="s">
        <v>109</v>
      </c>
      <c r="C590" s="328" t="s">
        <v>119</v>
      </c>
      <c r="D590" s="328" t="s">
        <v>120</v>
      </c>
      <c r="E590" s="328" t="s">
        <v>681</v>
      </c>
      <c r="F590" s="328">
        <v>1</v>
      </c>
      <c r="G590" s="328" t="s">
        <v>11</v>
      </c>
      <c r="H590" s="329">
        <v>86816.95</v>
      </c>
      <c r="I590" s="329">
        <v>151929.66</v>
      </c>
      <c r="J590" s="329">
        <v>112626.43</v>
      </c>
      <c r="K590" s="329">
        <v>197096.25</v>
      </c>
      <c r="L590" s="329">
        <v>134928.75</v>
      </c>
      <c r="M590" s="329">
        <v>236125.32</v>
      </c>
      <c r="N590" s="329">
        <v>161189.6</v>
      </c>
      <c r="O590" s="329">
        <v>282081.81</v>
      </c>
      <c r="P590" s="329">
        <v>189704.52</v>
      </c>
      <c r="Q590" s="329">
        <v>331982.90000000002</v>
      </c>
      <c r="R590" s="329">
        <v>207944.73</v>
      </c>
      <c r="S590" s="329">
        <v>363903.28</v>
      </c>
      <c r="T590" s="329">
        <v>225302.53</v>
      </c>
      <c r="U590" s="329">
        <v>394279.43</v>
      </c>
    </row>
    <row r="591" spans="1:21" ht="14.4" x14ac:dyDescent="0.3">
      <c r="A591" s="328">
        <v>4</v>
      </c>
      <c r="B591" s="328" t="s">
        <v>109</v>
      </c>
      <c r="C591" s="328" t="s">
        <v>119</v>
      </c>
      <c r="D591" s="328" t="s">
        <v>120</v>
      </c>
      <c r="E591" s="328" t="s">
        <v>681</v>
      </c>
      <c r="F591" s="328">
        <v>2</v>
      </c>
      <c r="G591" s="328" t="s">
        <v>5</v>
      </c>
      <c r="H591" s="329">
        <v>75117.77</v>
      </c>
      <c r="I591" s="329">
        <v>131456.1</v>
      </c>
      <c r="J591" s="329">
        <v>98670.62</v>
      </c>
      <c r="K591" s="329">
        <v>172673.58</v>
      </c>
      <c r="L591" s="329">
        <v>120102.55</v>
      </c>
      <c r="M591" s="329">
        <v>210179.47</v>
      </c>
      <c r="N591" s="329">
        <v>147655.31</v>
      </c>
      <c r="O591" s="329">
        <v>258396.79999999999</v>
      </c>
      <c r="P591" s="329">
        <v>175326.04</v>
      </c>
      <c r="Q591" s="329">
        <v>306820.57</v>
      </c>
      <c r="R591" s="329">
        <v>193293.02</v>
      </c>
      <c r="S591" s="329">
        <v>338262.79</v>
      </c>
      <c r="T591" s="329">
        <v>209987.73</v>
      </c>
      <c r="U591" s="329">
        <v>367478.52</v>
      </c>
    </row>
    <row r="592" spans="1:21" ht="14.4" x14ac:dyDescent="0.3">
      <c r="A592" s="328">
        <v>4</v>
      </c>
      <c r="B592" s="328" t="s">
        <v>109</v>
      </c>
      <c r="C592" s="328" t="s">
        <v>119</v>
      </c>
      <c r="D592" s="328" t="s">
        <v>120</v>
      </c>
      <c r="E592" s="328" t="s">
        <v>681</v>
      </c>
      <c r="F592" s="328">
        <v>3</v>
      </c>
      <c r="G592" s="328" t="s">
        <v>6</v>
      </c>
      <c r="H592" s="329">
        <v>64675.75</v>
      </c>
      <c r="I592" s="329">
        <v>113182.57</v>
      </c>
      <c r="J592" s="329">
        <v>87828.9</v>
      </c>
      <c r="K592" s="329">
        <v>153700.57</v>
      </c>
      <c r="L592" s="329">
        <v>110818.9</v>
      </c>
      <c r="M592" s="329">
        <v>193933.07</v>
      </c>
      <c r="N592" s="329">
        <v>145680.54</v>
      </c>
      <c r="O592" s="329">
        <v>254940.94</v>
      </c>
      <c r="P592" s="329">
        <v>180255.09</v>
      </c>
      <c r="Q592" s="329">
        <v>315446.40999999997</v>
      </c>
      <c r="R592" s="329">
        <v>202894.66</v>
      </c>
      <c r="S592" s="329">
        <v>355065.65</v>
      </c>
      <c r="T592" s="329">
        <v>225206.12</v>
      </c>
      <c r="U592" s="329">
        <v>394110.71999999997</v>
      </c>
    </row>
    <row r="593" spans="1:21" ht="14.4" x14ac:dyDescent="0.3">
      <c r="A593" s="328">
        <v>4</v>
      </c>
      <c r="B593" s="328" t="s">
        <v>109</v>
      </c>
      <c r="C593" s="328" t="s">
        <v>119</v>
      </c>
      <c r="D593" s="328" t="s">
        <v>120</v>
      </c>
      <c r="E593" s="328" t="s">
        <v>681</v>
      </c>
      <c r="F593" s="328">
        <v>4</v>
      </c>
      <c r="G593" s="328" t="s">
        <v>4</v>
      </c>
      <c r="H593" s="329">
        <v>73719.28</v>
      </c>
      <c r="I593" s="329">
        <v>117950.85</v>
      </c>
      <c r="J593" s="329">
        <v>103206.99</v>
      </c>
      <c r="K593" s="329">
        <v>165131.19</v>
      </c>
      <c r="L593" s="329">
        <v>132694.70000000001</v>
      </c>
      <c r="M593" s="329">
        <v>212311.53</v>
      </c>
      <c r="N593" s="329">
        <v>176926.27</v>
      </c>
      <c r="O593" s="329">
        <v>283082.03999999998</v>
      </c>
      <c r="P593" s="329">
        <v>221157.84</v>
      </c>
      <c r="Q593" s="329">
        <v>353852.55</v>
      </c>
      <c r="R593" s="329">
        <v>250645.55</v>
      </c>
      <c r="S593" s="329">
        <v>401032.89</v>
      </c>
      <c r="T593" s="329">
        <v>280133.26</v>
      </c>
      <c r="U593" s="329">
        <v>448213.23</v>
      </c>
    </row>
    <row r="594" spans="1:21" ht="14.4" x14ac:dyDescent="0.3">
      <c r="A594" s="328">
        <v>4</v>
      </c>
      <c r="B594" s="328" t="s">
        <v>109</v>
      </c>
      <c r="C594" s="328" t="s">
        <v>119</v>
      </c>
      <c r="D594" s="328" t="s">
        <v>120</v>
      </c>
      <c r="E594" s="328" t="s">
        <v>122</v>
      </c>
      <c r="F594" s="328">
        <v>1</v>
      </c>
      <c r="G594" s="328" t="s">
        <v>11</v>
      </c>
      <c r="H594" s="329">
        <v>90450.93</v>
      </c>
      <c r="I594" s="329">
        <v>158289.14000000001</v>
      </c>
      <c r="J594" s="329">
        <v>117287.1</v>
      </c>
      <c r="K594" s="329">
        <v>205252.42</v>
      </c>
      <c r="L594" s="329">
        <v>140473.98000000001</v>
      </c>
      <c r="M594" s="329">
        <v>245829.47</v>
      </c>
      <c r="N594" s="329">
        <v>167755.65</v>
      </c>
      <c r="O594" s="329">
        <v>293572.40000000002</v>
      </c>
      <c r="P594" s="329">
        <v>197389.44</v>
      </c>
      <c r="Q594" s="329">
        <v>345431.52</v>
      </c>
      <c r="R594" s="329">
        <v>216344.78</v>
      </c>
      <c r="S594" s="329">
        <v>378603.36</v>
      </c>
      <c r="T594" s="329">
        <v>234357.91</v>
      </c>
      <c r="U594" s="329">
        <v>410126.35</v>
      </c>
    </row>
    <row r="595" spans="1:21" ht="14.4" x14ac:dyDescent="0.3">
      <c r="A595" s="328">
        <v>4</v>
      </c>
      <c r="B595" s="328" t="s">
        <v>109</v>
      </c>
      <c r="C595" s="328" t="s">
        <v>119</v>
      </c>
      <c r="D595" s="328" t="s">
        <v>120</v>
      </c>
      <c r="E595" s="328" t="s">
        <v>122</v>
      </c>
      <c r="F595" s="328">
        <v>2</v>
      </c>
      <c r="G595" s="328" t="s">
        <v>5</v>
      </c>
      <c r="H595" s="329">
        <v>78500.2</v>
      </c>
      <c r="I595" s="329">
        <v>137375.34</v>
      </c>
      <c r="J595" s="329">
        <v>103031.16</v>
      </c>
      <c r="K595" s="329">
        <v>180304.53</v>
      </c>
      <c r="L595" s="329">
        <v>125328.94</v>
      </c>
      <c r="M595" s="329">
        <v>219325.64</v>
      </c>
      <c r="N595" s="329">
        <v>153930.29999999999</v>
      </c>
      <c r="O595" s="329">
        <v>269378.03000000003</v>
      </c>
      <c r="P595" s="329">
        <v>182701.75</v>
      </c>
      <c r="Q595" s="329">
        <v>319728.06</v>
      </c>
      <c r="R595" s="329">
        <v>201377.97</v>
      </c>
      <c r="S595" s="329">
        <v>352411.45</v>
      </c>
      <c r="T595" s="329">
        <v>218713.76</v>
      </c>
      <c r="U595" s="329">
        <v>382749.08</v>
      </c>
    </row>
    <row r="596" spans="1:21" ht="14.4" x14ac:dyDescent="0.3">
      <c r="A596" s="328">
        <v>4</v>
      </c>
      <c r="B596" s="328" t="s">
        <v>109</v>
      </c>
      <c r="C596" s="328" t="s">
        <v>119</v>
      </c>
      <c r="D596" s="328" t="s">
        <v>120</v>
      </c>
      <c r="E596" s="328" t="s">
        <v>122</v>
      </c>
      <c r="F596" s="328">
        <v>3</v>
      </c>
      <c r="G596" s="328" t="s">
        <v>6</v>
      </c>
      <c r="H596" s="329">
        <v>67771.97</v>
      </c>
      <c r="I596" s="329">
        <v>118600.95</v>
      </c>
      <c r="J596" s="329">
        <v>92105.17</v>
      </c>
      <c r="K596" s="329">
        <v>161184.04999999999</v>
      </c>
      <c r="L596" s="329">
        <v>116271.72</v>
      </c>
      <c r="M596" s="329">
        <v>203475.52</v>
      </c>
      <c r="N596" s="329">
        <v>152906.28</v>
      </c>
      <c r="O596" s="329">
        <v>267586</v>
      </c>
      <c r="P596" s="329">
        <v>189247.58</v>
      </c>
      <c r="Q596" s="329">
        <v>331183.26</v>
      </c>
      <c r="R596" s="329">
        <v>213056.16</v>
      </c>
      <c r="S596" s="329">
        <v>372848.28</v>
      </c>
      <c r="T596" s="329">
        <v>236529.58</v>
      </c>
      <c r="U596" s="329">
        <v>413926.77</v>
      </c>
    </row>
    <row r="597" spans="1:21" ht="14.4" x14ac:dyDescent="0.3">
      <c r="A597" s="328">
        <v>4</v>
      </c>
      <c r="B597" s="328" t="s">
        <v>109</v>
      </c>
      <c r="C597" s="328" t="s">
        <v>119</v>
      </c>
      <c r="D597" s="328" t="s">
        <v>120</v>
      </c>
      <c r="E597" s="328" t="s">
        <v>122</v>
      </c>
      <c r="F597" s="328">
        <v>4</v>
      </c>
      <c r="G597" s="328" t="s">
        <v>4</v>
      </c>
      <c r="H597" s="329">
        <v>76771.320000000007</v>
      </c>
      <c r="I597" s="329">
        <v>122834.12</v>
      </c>
      <c r="J597" s="329">
        <v>107479.85</v>
      </c>
      <c r="K597" s="329">
        <v>171967.77</v>
      </c>
      <c r="L597" s="329">
        <v>138188.38</v>
      </c>
      <c r="M597" s="329">
        <v>221101.41</v>
      </c>
      <c r="N597" s="329">
        <v>184251.17</v>
      </c>
      <c r="O597" s="329">
        <v>294801.88</v>
      </c>
      <c r="P597" s="329">
        <v>230313.97</v>
      </c>
      <c r="Q597" s="329">
        <v>368502.35</v>
      </c>
      <c r="R597" s="329">
        <v>261022.5</v>
      </c>
      <c r="S597" s="329">
        <v>417636</v>
      </c>
      <c r="T597" s="329">
        <v>291731.03000000003</v>
      </c>
      <c r="U597" s="329">
        <v>466769.65</v>
      </c>
    </row>
    <row r="598" spans="1:21" ht="14.4" x14ac:dyDescent="0.3">
      <c r="A598" s="328">
        <v>4</v>
      </c>
      <c r="B598" s="328" t="s">
        <v>109</v>
      </c>
      <c r="C598" s="328" t="s">
        <v>119</v>
      </c>
      <c r="D598" s="328" t="s">
        <v>120</v>
      </c>
      <c r="E598" s="328" t="s">
        <v>123</v>
      </c>
      <c r="F598" s="328">
        <v>1</v>
      </c>
      <c r="G598" s="328" t="s">
        <v>11</v>
      </c>
      <c r="H598" s="329">
        <v>88944.16</v>
      </c>
      <c r="I598" s="329">
        <v>155652.26999999999</v>
      </c>
      <c r="J598" s="329">
        <v>115321.44</v>
      </c>
      <c r="K598" s="329">
        <v>201812.51</v>
      </c>
      <c r="L598" s="329">
        <v>138111.26</v>
      </c>
      <c r="M598" s="329">
        <v>241694.71</v>
      </c>
      <c r="N598" s="329">
        <v>164921.17000000001</v>
      </c>
      <c r="O598" s="329">
        <v>288612.05</v>
      </c>
      <c r="P598" s="329">
        <v>194044.83</v>
      </c>
      <c r="Q598" s="329">
        <v>339578.45</v>
      </c>
      <c r="R598" s="329">
        <v>212673.73</v>
      </c>
      <c r="S598" s="329">
        <v>372179.02</v>
      </c>
      <c r="T598" s="329">
        <v>230371.09</v>
      </c>
      <c r="U598" s="329">
        <v>403149.4</v>
      </c>
    </row>
    <row r="599" spans="1:21" ht="14.4" x14ac:dyDescent="0.3">
      <c r="A599" s="328">
        <v>4</v>
      </c>
      <c r="B599" s="328" t="s">
        <v>109</v>
      </c>
      <c r="C599" s="328" t="s">
        <v>119</v>
      </c>
      <c r="D599" s="328" t="s">
        <v>120</v>
      </c>
      <c r="E599" s="328" t="s">
        <v>123</v>
      </c>
      <c r="F599" s="328">
        <v>2</v>
      </c>
      <c r="G599" s="328" t="s">
        <v>5</v>
      </c>
      <c r="H599" s="329">
        <v>77245.02</v>
      </c>
      <c r="I599" s="329">
        <v>135178.79</v>
      </c>
      <c r="J599" s="329">
        <v>101365.62</v>
      </c>
      <c r="K599" s="329">
        <v>177389.84</v>
      </c>
      <c r="L599" s="329">
        <v>123285.06</v>
      </c>
      <c r="M599" s="329">
        <v>215748.86</v>
      </c>
      <c r="N599" s="329">
        <v>151386.88</v>
      </c>
      <c r="O599" s="329">
        <v>264927.05</v>
      </c>
      <c r="P599" s="329">
        <v>179666.35</v>
      </c>
      <c r="Q599" s="329">
        <v>314416.12</v>
      </c>
      <c r="R599" s="329">
        <v>198022.02</v>
      </c>
      <c r="S599" s="329">
        <v>346538.53</v>
      </c>
      <c r="T599" s="329">
        <v>215056.29</v>
      </c>
      <c r="U599" s="329">
        <v>376348.5</v>
      </c>
    </row>
    <row r="600" spans="1:21" ht="14.4" x14ac:dyDescent="0.3">
      <c r="A600" s="328">
        <v>4</v>
      </c>
      <c r="B600" s="328" t="s">
        <v>109</v>
      </c>
      <c r="C600" s="328" t="s">
        <v>119</v>
      </c>
      <c r="D600" s="328" t="s">
        <v>120</v>
      </c>
      <c r="E600" s="328" t="s">
        <v>123</v>
      </c>
      <c r="F600" s="328">
        <v>3</v>
      </c>
      <c r="G600" s="328" t="s">
        <v>6</v>
      </c>
      <c r="H600" s="329">
        <v>66728.789999999994</v>
      </c>
      <c r="I600" s="329">
        <v>116775.38</v>
      </c>
      <c r="J600" s="329">
        <v>90703.15</v>
      </c>
      <c r="K600" s="329">
        <v>158730.51</v>
      </c>
      <c r="L600" s="329">
        <v>114514.37</v>
      </c>
      <c r="M600" s="329">
        <v>200400.14</v>
      </c>
      <c r="N600" s="329">
        <v>150607.82999999999</v>
      </c>
      <c r="O600" s="329">
        <v>263563.71000000002</v>
      </c>
      <c r="P600" s="329">
        <v>186414.2</v>
      </c>
      <c r="Q600" s="329">
        <v>326224.86</v>
      </c>
      <c r="R600" s="329">
        <v>209874.99</v>
      </c>
      <c r="S600" s="329">
        <v>367281.23</v>
      </c>
      <c r="T600" s="329">
        <v>233007.67</v>
      </c>
      <c r="U600" s="329">
        <v>407763.42</v>
      </c>
    </row>
    <row r="601" spans="1:21" ht="14.4" x14ac:dyDescent="0.3">
      <c r="A601" s="328">
        <v>4</v>
      </c>
      <c r="B601" s="328" t="s">
        <v>109</v>
      </c>
      <c r="C601" s="328" t="s">
        <v>119</v>
      </c>
      <c r="D601" s="328" t="s">
        <v>120</v>
      </c>
      <c r="E601" s="328" t="s">
        <v>123</v>
      </c>
      <c r="F601" s="328">
        <v>4</v>
      </c>
      <c r="G601" s="328" t="s">
        <v>4</v>
      </c>
      <c r="H601" s="329">
        <v>75485</v>
      </c>
      <c r="I601" s="329">
        <v>120775.99</v>
      </c>
      <c r="J601" s="329">
        <v>105678.99</v>
      </c>
      <c r="K601" s="329">
        <v>169086.39</v>
      </c>
      <c r="L601" s="329">
        <v>135872.99</v>
      </c>
      <c r="M601" s="329">
        <v>217396.79</v>
      </c>
      <c r="N601" s="329">
        <v>181163.99</v>
      </c>
      <c r="O601" s="329">
        <v>289862.39</v>
      </c>
      <c r="P601" s="329">
        <v>226454.99</v>
      </c>
      <c r="Q601" s="329">
        <v>362327.98</v>
      </c>
      <c r="R601" s="329">
        <v>256648.98</v>
      </c>
      <c r="S601" s="329">
        <v>410638.38</v>
      </c>
      <c r="T601" s="329">
        <v>286842.98</v>
      </c>
      <c r="U601" s="329">
        <v>458948.78</v>
      </c>
    </row>
    <row r="602" spans="1:21" ht="14.4" x14ac:dyDescent="0.3">
      <c r="A602" s="328">
        <v>4</v>
      </c>
      <c r="B602" s="328" t="s">
        <v>109</v>
      </c>
      <c r="C602" s="328" t="s">
        <v>119</v>
      </c>
      <c r="D602" s="328" t="s">
        <v>120</v>
      </c>
      <c r="E602" s="328" t="s">
        <v>682</v>
      </c>
      <c r="F602" s="328">
        <v>1</v>
      </c>
      <c r="G602" s="328" t="s">
        <v>11</v>
      </c>
      <c r="H602" s="329">
        <v>83581.78</v>
      </c>
      <c r="I602" s="329">
        <v>146268.12</v>
      </c>
      <c r="J602" s="329">
        <v>108215.93</v>
      </c>
      <c r="K602" s="329">
        <v>189377.88</v>
      </c>
      <c r="L602" s="329">
        <v>129492.25</v>
      </c>
      <c r="M602" s="329">
        <v>226611.43</v>
      </c>
      <c r="N602" s="329">
        <v>154462.42000000001</v>
      </c>
      <c r="O602" s="329">
        <v>270309.23</v>
      </c>
      <c r="P602" s="329">
        <v>181617.37</v>
      </c>
      <c r="Q602" s="329">
        <v>317830.40000000002</v>
      </c>
      <c r="R602" s="329">
        <v>198985.3</v>
      </c>
      <c r="S602" s="329">
        <v>348224.28</v>
      </c>
      <c r="T602" s="329">
        <v>215412.77</v>
      </c>
      <c r="U602" s="329">
        <v>376972.35</v>
      </c>
    </row>
    <row r="603" spans="1:21" ht="14.4" x14ac:dyDescent="0.3">
      <c r="A603" s="328">
        <v>4</v>
      </c>
      <c r="B603" s="328" t="s">
        <v>109</v>
      </c>
      <c r="C603" s="328" t="s">
        <v>119</v>
      </c>
      <c r="D603" s="328" t="s">
        <v>120</v>
      </c>
      <c r="E603" s="328" t="s">
        <v>682</v>
      </c>
      <c r="F603" s="328">
        <v>2</v>
      </c>
      <c r="G603" s="328" t="s">
        <v>5</v>
      </c>
      <c r="H603" s="329">
        <v>73266.53</v>
      </c>
      <c r="I603" s="329">
        <v>128216.42</v>
      </c>
      <c r="J603" s="329">
        <v>95910.81</v>
      </c>
      <c r="K603" s="329">
        <v>167843.91</v>
      </c>
      <c r="L603" s="329">
        <v>116419.68</v>
      </c>
      <c r="M603" s="329">
        <v>203734.45</v>
      </c>
      <c r="N603" s="329">
        <v>142528.95999999999</v>
      </c>
      <c r="O603" s="329">
        <v>249425.67</v>
      </c>
      <c r="P603" s="329">
        <v>168939.58</v>
      </c>
      <c r="Q603" s="329">
        <v>295644.26</v>
      </c>
      <c r="R603" s="329">
        <v>186066.59</v>
      </c>
      <c r="S603" s="329">
        <v>325616.53000000003</v>
      </c>
      <c r="T603" s="329">
        <v>201909.4</v>
      </c>
      <c r="U603" s="329">
        <v>353341.45</v>
      </c>
    </row>
    <row r="604" spans="1:21" ht="14.4" x14ac:dyDescent="0.3">
      <c r="A604" s="328">
        <v>4</v>
      </c>
      <c r="B604" s="328" t="s">
        <v>109</v>
      </c>
      <c r="C604" s="328" t="s">
        <v>119</v>
      </c>
      <c r="D604" s="328" t="s">
        <v>120</v>
      </c>
      <c r="E604" s="328" t="s">
        <v>682</v>
      </c>
      <c r="F604" s="328">
        <v>3</v>
      </c>
      <c r="G604" s="328" t="s">
        <v>6</v>
      </c>
      <c r="H604" s="329">
        <v>63814.2</v>
      </c>
      <c r="I604" s="329">
        <v>111674.85</v>
      </c>
      <c r="J604" s="329">
        <v>86944.11</v>
      </c>
      <c r="K604" s="329">
        <v>152152.19</v>
      </c>
      <c r="L604" s="329">
        <v>109930.17</v>
      </c>
      <c r="M604" s="329">
        <v>192377.8</v>
      </c>
      <c r="N604" s="329">
        <v>144741.35</v>
      </c>
      <c r="O604" s="329">
        <v>253297.37</v>
      </c>
      <c r="P604" s="329">
        <v>179299.4</v>
      </c>
      <c r="Q604" s="329">
        <v>313773.96000000002</v>
      </c>
      <c r="R604" s="329">
        <v>201976.48</v>
      </c>
      <c r="S604" s="329">
        <v>353458.84</v>
      </c>
      <c r="T604" s="329">
        <v>224364.27</v>
      </c>
      <c r="U604" s="329">
        <v>392637.46</v>
      </c>
    </row>
    <row r="605" spans="1:21" ht="14.4" x14ac:dyDescent="0.3">
      <c r="A605" s="328">
        <v>4</v>
      </c>
      <c r="B605" s="328" t="s">
        <v>109</v>
      </c>
      <c r="C605" s="328" t="s">
        <v>119</v>
      </c>
      <c r="D605" s="328" t="s">
        <v>120</v>
      </c>
      <c r="E605" s="328" t="s">
        <v>682</v>
      </c>
      <c r="F605" s="328">
        <v>4</v>
      </c>
      <c r="G605" s="328" t="s">
        <v>4</v>
      </c>
      <c r="H605" s="329">
        <v>70838.039999999994</v>
      </c>
      <c r="I605" s="329">
        <v>113340.87</v>
      </c>
      <c r="J605" s="329">
        <v>99173.26</v>
      </c>
      <c r="K605" s="329">
        <v>158677.22</v>
      </c>
      <c r="L605" s="329">
        <v>127508.48</v>
      </c>
      <c r="M605" s="329">
        <v>204013.57</v>
      </c>
      <c r="N605" s="329">
        <v>170011.31</v>
      </c>
      <c r="O605" s="329">
        <v>272018.09000000003</v>
      </c>
      <c r="P605" s="329">
        <v>212514.13</v>
      </c>
      <c r="Q605" s="329">
        <v>340022.62</v>
      </c>
      <c r="R605" s="329">
        <v>240849.35</v>
      </c>
      <c r="S605" s="329">
        <v>385358.96</v>
      </c>
      <c r="T605" s="329">
        <v>269184.57</v>
      </c>
      <c r="U605" s="329">
        <v>430695.31</v>
      </c>
    </row>
    <row r="606" spans="1:21" ht="14.4" x14ac:dyDescent="0.3">
      <c r="A606" s="328">
        <v>4</v>
      </c>
      <c r="B606" s="328" t="s">
        <v>109</v>
      </c>
      <c r="C606" s="328" t="s">
        <v>119</v>
      </c>
      <c r="D606" s="328" t="s">
        <v>120</v>
      </c>
      <c r="E606" s="328" t="s">
        <v>124</v>
      </c>
      <c r="F606" s="328">
        <v>1</v>
      </c>
      <c r="G606" s="328" t="s">
        <v>11</v>
      </c>
      <c r="H606" s="329">
        <v>86063.54</v>
      </c>
      <c r="I606" s="329">
        <v>150611.19</v>
      </c>
      <c r="J606" s="329">
        <v>111473.5</v>
      </c>
      <c r="K606" s="329">
        <v>195078.63</v>
      </c>
      <c r="L606" s="329">
        <v>133422.06</v>
      </c>
      <c r="M606" s="329">
        <v>233488.61</v>
      </c>
      <c r="N606" s="329">
        <v>159198.49</v>
      </c>
      <c r="O606" s="329">
        <v>278597.36</v>
      </c>
      <c r="P606" s="329">
        <v>187221.53</v>
      </c>
      <c r="Q606" s="329">
        <v>327637.67</v>
      </c>
      <c r="R606" s="329">
        <v>205145.16</v>
      </c>
      <c r="S606" s="329">
        <v>359004.03</v>
      </c>
      <c r="T606" s="329">
        <v>222119.3</v>
      </c>
      <c r="U606" s="329">
        <v>388708.77</v>
      </c>
    </row>
    <row r="607" spans="1:21" ht="14.4" x14ac:dyDescent="0.3">
      <c r="A607" s="328">
        <v>4</v>
      </c>
      <c r="B607" s="328" t="s">
        <v>109</v>
      </c>
      <c r="C607" s="328" t="s">
        <v>119</v>
      </c>
      <c r="D607" s="328" t="s">
        <v>120</v>
      </c>
      <c r="E607" s="328" t="s">
        <v>124</v>
      </c>
      <c r="F607" s="328">
        <v>2</v>
      </c>
      <c r="G607" s="328" t="s">
        <v>5</v>
      </c>
      <c r="H607" s="329">
        <v>75245.070000000007</v>
      </c>
      <c r="I607" s="329">
        <v>131678.87</v>
      </c>
      <c r="J607" s="329">
        <v>98568.13</v>
      </c>
      <c r="K607" s="329">
        <v>172494.23</v>
      </c>
      <c r="L607" s="329">
        <v>119711.81</v>
      </c>
      <c r="M607" s="329">
        <v>209495.67</v>
      </c>
      <c r="N607" s="329">
        <v>146682.91</v>
      </c>
      <c r="O607" s="329">
        <v>256695.1</v>
      </c>
      <c r="P607" s="329">
        <v>173925.3</v>
      </c>
      <c r="Q607" s="329">
        <v>304369.28000000003</v>
      </c>
      <c r="R607" s="329">
        <v>191596.27</v>
      </c>
      <c r="S607" s="329">
        <v>335293.46000000002</v>
      </c>
      <c r="T607" s="329">
        <v>207957.22</v>
      </c>
      <c r="U607" s="329">
        <v>363925.14</v>
      </c>
    </row>
    <row r="608" spans="1:21" ht="14.4" x14ac:dyDescent="0.3">
      <c r="A608" s="328">
        <v>4</v>
      </c>
      <c r="B608" s="328" t="s">
        <v>109</v>
      </c>
      <c r="C608" s="328" t="s">
        <v>119</v>
      </c>
      <c r="D608" s="328" t="s">
        <v>120</v>
      </c>
      <c r="E608" s="328" t="s">
        <v>124</v>
      </c>
      <c r="F608" s="328">
        <v>3</v>
      </c>
      <c r="G608" s="328" t="s">
        <v>6</v>
      </c>
      <c r="H608" s="329">
        <v>65387.31</v>
      </c>
      <c r="I608" s="329">
        <v>114427.79</v>
      </c>
      <c r="J608" s="329">
        <v>89029.6</v>
      </c>
      <c r="K608" s="329">
        <v>155801.79</v>
      </c>
      <c r="L608" s="329">
        <v>112521.02</v>
      </c>
      <c r="M608" s="329">
        <v>196911.78</v>
      </c>
      <c r="N608" s="329">
        <v>148106.44</v>
      </c>
      <c r="O608" s="329">
        <v>259186.27</v>
      </c>
      <c r="P608" s="329">
        <v>183426.38</v>
      </c>
      <c r="Q608" s="329">
        <v>320996.17</v>
      </c>
      <c r="R608" s="329">
        <v>206593.75</v>
      </c>
      <c r="S608" s="329">
        <v>361539.06</v>
      </c>
      <c r="T608" s="329">
        <v>229457.71</v>
      </c>
      <c r="U608" s="329">
        <v>401550.99</v>
      </c>
    </row>
    <row r="609" spans="1:21" ht="14.4" x14ac:dyDescent="0.3">
      <c r="A609" s="328">
        <v>4</v>
      </c>
      <c r="B609" s="328" t="s">
        <v>109</v>
      </c>
      <c r="C609" s="328" t="s">
        <v>119</v>
      </c>
      <c r="D609" s="328" t="s">
        <v>120</v>
      </c>
      <c r="E609" s="328" t="s">
        <v>124</v>
      </c>
      <c r="F609" s="328">
        <v>4</v>
      </c>
      <c r="G609" s="328" t="s">
        <v>4</v>
      </c>
      <c r="H609" s="329">
        <v>72969.27</v>
      </c>
      <c r="I609" s="329">
        <v>116750.84</v>
      </c>
      <c r="J609" s="329">
        <v>102156.98</v>
      </c>
      <c r="K609" s="329">
        <v>163451.17000000001</v>
      </c>
      <c r="L609" s="329">
        <v>131344.69</v>
      </c>
      <c r="M609" s="329">
        <v>210151.51</v>
      </c>
      <c r="N609" s="329">
        <v>175126.26</v>
      </c>
      <c r="O609" s="329">
        <v>280202.01</v>
      </c>
      <c r="P609" s="329">
        <v>218907.82</v>
      </c>
      <c r="Q609" s="329">
        <v>350252.52</v>
      </c>
      <c r="R609" s="329">
        <v>248095.53</v>
      </c>
      <c r="S609" s="329">
        <v>396952.85</v>
      </c>
      <c r="T609" s="329">
        <v>277283.24</v>
      </c>
      <c r="U609" s="329">
        <v>443653.19</v>
      </c>
    </row>
    <row r="610" spans="1:21" ht="14.4" x14ac:dyDescent="0.3">
      <c r="A610" s="328">
        <v>4</v>
      </c>
      <c r="B610" s="328" t="s">
        <v>109</v>
      </c>
      <c r="C610" s="328" t="s">
        <v>119</v>
      </c>
      <c r="D610" s="328" t="s">
        <v>120</v>
      </c>
      <c r="E610" s="328" t="s">
        <v>683</v>
      </c>
      <c r="F610" s="328">
        <v>1</v>
      </c>
      <c r="G610" s="328" t="s">
        <v>11</v>
      </c>
      <c r="H610" s="329">
        <v>91425.91</v>
      </c>
      <c r="I610" s="329">
        <v>159995.35</v>
      </c>
      <c r="J610" s="329">
        <v>118579.01</v>
      </c>
      <c r="K610" s="329">
        <v>207513.26</v>
      </c>
      <c r="L610" s="329">
        <v>142041.07999999999</v>
      </c>
      <c r="M610" s="329">
        <v>248571.89</v>
      </c>
      <c r="N610" s="329">
        <v>169657.25</v>
      </c>
      <c r="O610" s="329">
        <v>296900.19</v>
      </c>
      <c r="P610" s="329">
        <v>199648.98</v>
      </c>
      <c r="Q610" s="329">
        <v>349385.72</v>
      </c>
      <c r="R610" s="329">
        <v>218833.59</v>
      </c>
      <c r="S610" s="329">
        <v>382958.77</v>
      </c>
      <c r="T610" s="329">
        <v>237077.61</v>
      </c>
      <c r="U610" s="329">
        <v>414885.82</v>
      </c>
    </row>
    <row r="611" spans="1:21" ht="14.4" x14ac:dyDescent="0.3">
      <c r="A611" s="328">
        <v>4</v>
      </c>
      <c r="B611" s="328" t="s">
        <v>109</v>
      </c>
      <c r="C611" s="328" t="s">
        <v>119</v>
      </c>
      <c r="D611" s="328" t="s">
        <v>120</v>
      </c>
      <c r="E611" s="328" t="s">
        <v>683</v>
      </c>
      <c r="F611" s="328">
        <v>2</v>
      </c>
      <c r="G611" s="328" t="s">
        <v>5</v>
      </c>
      <c r="H611" s="329">
        <v>79223.56</v>
      </c>
      <c r="I611" s="329">
        <v>138641.23000000001</v>
      </c>
      <c r="J611" s="329">
        <v>104022.94</v>
      </c>
      <c r="K611" s="329">
        <v>182040.15</v>
      </c>
      <c r="L611" s="329">
        <v>126577.19</v>
      </c>
      <c r="M611" s="329">
        <v>221510.09</v>
      </c>
      <c r="N611" s="329">
        <v>155540.84</v>
      </c>
      <c r="O611" s="329">
        <v>272196.46999999997</v>
      </c>
      <c r="P611" s="329">
        <v>184652.08</v>
      </c>
      <c r="Q611" s="329">
        <v>323141.13</v>
      </c>
      <c r="R611" s="329">
        <v>203551.69</v>
      </c>
      <c r="S611" s="329">
        <v>356215.46</v>
      </c>
      <c r="T611" s="329">
        <v>221104.11</v>
      </c>
      <c r="U611" s="329">
        <v>386932.19</v>
      </c>
    </row>
    <row r="612" spans="1:21" ht="14.4" x14ac:dyDescent="0.3">
      <c r="A612" s="328">
        <v>4</v>
      </c>
      <c r="B612" s="328" t="s">
        <v>109</v>
      </c>
      <c r="C612" s="328" t="s">
        <v>119</v>
      </c>
      <c r="D612" s="328" t="s">
        <v>120</v>
      </c>
      <c r="E612" s="328" t="s">
        <v>683</v>
      </c>
      <c r="F612" s="328">
        <v>3</v>
      </c>
      <c r="G612" s="328" t="s">
        <v>6</v>
      </c>
      <c r="H612" s="329">
        <v>68301.899999999994</v>
      </c>
      <c r="I612" s="329">
        <v>119528.32000000001</v>
      </c>
      <c r="J612" s="329">
        <v>92788.64</v>
      </c>
      <c r="K612" s="329">
        <v>162380.10999999999</v>
      </c>
      <c r="L612" s="329">
        <v>117105.21</v>
      </c>
      <c r="M612" s="329">
        <v>204934.13</v>
      </c>
      <c r="N612" s="329">
        <v>153972.92000000001</v>
      </c>
      <c r="O612" s="329">
        <v>269452.61</v>
      </c>
      <c r="P612" s="329">
        <v>190541.18</v>
      </c>
      <c r="Q612" s="329">
        <v>333447.07</v>
      </c>
      <c r="R612" s="329">
        <v>214492.26</v>
      </c>
      <c r="S612" s="329">
        <v>375361.45</v>
      </c>
      <c r="T612" s="329">
        <v>238101.11</v>
      </c>
      <c r="U612" s="329">
        <v>416676.95</v>
      </c>
    </row>
    <row r="613" spans="1:21" ht="14.4" x14ac:dyDescent="0.3">
      <c r="A613" s="328">
        <v>4</v>
      </c>
      <c r="B613" s="328" t="s">
        <v>109</v>
      </c>
      <c r="C613" s="328" t="s">
        <v>119</v>
      </c>
      <c r="D613" s="328" t="s">
        <v>120</v>
      </c>
      <c r="E613" s="328" t="s">
        <v>683</v>
      </c>
      <c r="F613" s="328">
        <v>4</v>
      </c>
      <c r="G613" s="328" t="s">
        <v>4</v>
      </c>
      <c r="H613" s="329">
        <v>77616.22</v>
      </c>
      <c r="I613" s="329">
        <v>124185.96</v>
      </c>
      <c r="J613" s="329">
        <v>108662.71</v>
      </c>
      <c r="K613" s="329">
        <v>173860.35</v>
      </c>
      <c r="L613" s="329">
        <v>139709.20000000001</v>
      </c>
      <c r="M613" s="329">
        <v>223534.73</v>
      </c>
      <c r="N613" s="329">
        <v>186278.94</v>
      </c>
      <c r="O613" s="329">
        <v>298046.31</v>
      </c>
      <c r="P613" s="329">
        <v>232848.67</v>
      </c>
      <c r="Q613" s="329">
        <v>372557.88</v>
      </c>
      <c r="R613" s="329">
        <v>263895.15999999997</v>
      </c>
      <c r="S613" s="329">
        <v>422232.27</v>
      </c>
      <c r="T613" s="329">
        <v>294941.65000000002</v>
      </c>
      <c r="U613" s="329">
        <v>471906.65</v>
      </c>
    </row>
    <row r="614" spans="1:21" ht="14.4" x14ac:dyDescent="0.3">
      <c r="A614" s="328">
        <v>4</v>
      </c>
      <c r="B614" s="328" t="s">
        <v>109</v>
      </c>
      <c r="C614" s="328" t="s">
        <v>119</v>
      </c>
      <c r="D614" s="328" t="s">
        <v>120</v>
      </c>
      <c r="E614" s="328" t="s">
        <v>684</v>
      </c>
      <c r="F614" s="328">
        <v>1</v>
      </c>
      <c r="G614" s="328" t="s">
        <v>11</v>
      </c>
      <c r="H614" s="329">
        <v>89475.96</v>
      </c>
      <c r="I614" s="329">
        <v>156582.93</v>
      </c>
      <c r="J614" s="329">
        <v>115995.19</v>
      </c>
      <c r="K614" s="329">
        <v>202991.58</v>
      </c>
      <c r="L614" s="329">
        <v>138906.89000000001</v>
      </c>
      <c r="M614" s="329">
        <v>243087.06</v>
      </c>
      <c r="N614" s="329">
        <v>165854.06</v>
      </c>
      <c r="O614" s="329">
        <v>290244.61</v>
      </c>
      <c r="P614" s="329">
        <v>195129.9</v>
      </c>
      <c r="Q614" s="329">
        <v>341477.33</v>
      </c>
      <c r="R614" s="329">
        <v>213855.97</v>
      </c>
      <c r="S614" s="329">
        <v>374247.96</v>
      </c>
      <c r="T614" s="329">
        <v>231638.22</v>
      </c>
      <c r="U614" s="329">
        <v>405366.89</v>
      </c>
    </row>
    <row r="615" spans="1:21" ht="14.4" x14ac:dyDescent="0.3">
      <c r="A615" s="328">
        <v>4</v>
      </c>
      <c r="B615" s="328" t="s">
        <v>109</v>
      </c>
      <c r="C615" s="328" t="s">
        <v>119</v>
      </c>
      <c r="D615" s="328" t="s">
        <v>120</v>
      </c>
      <c r="E615" s="328" t="s">
        <v>684</v>
      </c>
      <c r="F615" s="328">
        <v>2</v>
      </c>
      <c r="G615" s="328" t="s">
        <v>5</v>
      </c>
      <c r="H615" s="329">
        <v>77776.84</v>
      </c>
      <c r="I615" s="329">
        <v>136109.46</v>
      </c>
      <c r="J615" s="329">
        <v>102039.37</v>
      </c>
      <c r="K615" s="329">
        <v>178568.91</v>
      </c>
      <c r="L615" s="329">
        <v>124080.69</v>
      </c>
      <c r="M615" s="329">
        <v>217141.21</v>
      </c>
      <c r="N615" s="329">
        <v>152319.76999999999</v>
      </c>
      <c r="O615" s="329">
        <v>266559.61</v>
      </c>
      <c r="P615" s="329">
        <v>180751.43</v>
      </c>
      <c r="Q615" s="329">
        <v>316315</v>
      </c>
      <c r="R615" s="329">
        <v>199204.26</v>
      </c>
      <c r="S615" s="329">
        <v>348607.46</v>
      </c>
      <c r="T615" s="329">
        <v>216323.42</v>
      </c>
      <c r="U615" s="329">
        <v>378565.99</v>
      </c>
    </row>
    <row r="616" spans="1:21" ht="14.4" x14ac:dyDescent="0.3">
      <c r="A616" s="328">
        <v>4</v>
      </c>
      <c r="B616" s="328" t="s">
        <v>109</v>
      </c>
      <c r="C616" s="328" t="s">
        <v>119</v>
      </c>
      <c r="D616" s="328" t="s">
        <v>120</v>
      </c>
      <c r="E616" s="328" t="s">
        <v>684</v>
      </c>
      <c r="F616" s="328">
        <v>3</v>
      </c>
      <c r="G616" s="328" t="s">
        <v>6</v>
      </c>
      <c r="H616" s="329">
        <v>67242.05</v>
      </c>
      <c r="I616" s="329">
        <v>117673.59</v>
      </c>
      <c r="J616" s="329">
        <v>91421.71</v>
      </c>
      <c r="K616" s="329">
        <v>159988</v>
      </c>
      <c r="L616" s="329">
        <v>115438.23</v>
      </c>
      <c r="M616" s="329">
        <v>202016.91</v>
      </c>
      <c r="N616" s="329">
        <v>151839.65</v>
      </c>
      <c r="O616" s="329">
        <v>265719.39</v>
      </c>
      <c r="P616" s="329">
        <v>187953.98</v>
      </c>
      <c r="Q616" s="329">
        <v>328919.46999999997</v>
      </c>
      <c r="R616" s="329">
        <v>211620.07</v>
      </c>
      <c r="S616" s="329">
        <v>370335.12</v>
      </c>
      <c r="T616" s="329">
        <v>234958.05</v>
      </c>
      <c r="U616" s="329">
        <v>411176.6</v>
      </c>
    </row>
    <row r="617" spans="1:21" ht="14.4" x14ac:dyDescent="0.3">
      <c r="A617" s="328">
        <v>4</v>
      </c>
      <c r="B617" s="328" t="s">
        <v>109</v>
      </c>
      <c r="C617" s="328" t="s">
        <v>119</v>
      </c>
      <c r="D617" s="328" t="s">
        <v>120</v>
      </c>
      <c r="E617" s="328" t="s">
        <v>684</v>
      </c>
      <c r="F617" s="328">
        <v>4</v>
      </c>
      <c r="G617" s="328" t="s">
        <v>4</v>
      </c>
      <c r="H617" s="329">
        <v>75926.42</v>
      </c>
      <c r="I617" s="329">
        <v>121482.28</v>
      </c>
      <c r="J617" s="329">
        <v>106296.99</v>
      </c>
      <c r="K617" s="329">
        <v>170075.19</v>
      </c>
      <c r="L617" s="329">
        <v>136667.56</v>
      </c>
      <c r="M617" s="329">
        <v>218668.1</v>
      </c>
      <c r="N617" s="329">
        <v>182223.42</v>
      </c>
      <c r="O617" s="329">
        <v>291557.46999999997</v>
      </c>
      <c r="P617" s="329">
        <v>227779.27</v>
      </c>
      <c r="Q617" s="329">
        <v>364446.84</v>
      </c>
      <c r="R617" s="329">
        <v>258149.84</v>
      </c>
      <c r="S617" s="329">
        <v>413039.75</v>
      </c>
      <c r="T617" s="329">
        <v>288520.40999999997</v>
      </c>
      <c r="U617" s="329">
        <v>461632.66</v>
      </c>
    </row>
    <row r="618" spans="1:21" ht="14.4" x14ac:dyDescent="0.3">
      <c r="A618" s="328">
        <v>4</v>
      </c>
      <c r="B618" s="328" t="s">
        <v>109</v>
      </c>
      <c r="C618" s="328" t="s">
        <v>119</v>
      </c>
      <c r="D618" s="328" t="s">
        <v>120</v>
      </c>
      <c r="E618" s="328" t="s">
        <v>125</v>
      </c>
      <c r="F618" s="328">
        <v>1</v>
      </c>
      <c r="G618" s="328" t="s">
        <v>11</v>
      </c>
      <c r="H618" s="329">
        <v>89874.82</v>
      </c>
      <c r="I618" s="329">
        <v>157280.94</v>
      </c>
      <c r="J618" s="329">
        <v>116585.55</v>
      </c>
      <c r="K618" s="329">
        <v>204024.71</v>
      </c>
      <c r="L618" s="329">
        <v>139666.26999999999</v>
      </c>
      <c r="M618" s="329">
        <v>244415.98</v>
      </c>
      <c r="N618" s="329">
        <v>166840.67000000001</v>
      </c>
      <c r="O618" s="329">
        <v>291971.17</v>
      </c>
      <c r="P618" s="329">
        <v>196349.05</v>
      </c>
      <c r="Q618" s="329">
        <v>343610.84</v>
      </c>
      <c r="R618" s="329">
        <v>215224.68</v>
      </c>
      <c r="S618" s="329">
        <v>376643.2</v>
      </c>
      <c r="T618" s="329">
        <v>233183.49</v>
      </c>
      <c r="U618" s="329">
        <v>408071.1</v>
      </c>
    </row>
    <row r="619" spans="1:21" ht="14.4" x14ac:dyDescent="0.3">
      <c r="A619" s="328">
        <v>4</v>
      </c>
      <c r="B619" s="328" t="s">
        <v>109</v>
      </c>
      <c r="C619" s="328" t="s">
        <v>119</v>
      </c>
      <c r="D619" s="328" t="s">
        <v>120</v>
      </c>
      <c r="E619" s="328" t="s">
        <v>125</v>
      </c>
      <c r="F619" s="328">
        <v>2</v>
      </c>
      <c r="G619" s="328" t="s">
        <v>5</v>
      </c>
      <c r="H619" s="329">
        <v>77798.25</v>
      </c>
      <c r="I619" s="329">
        <v>136146.94</v>
      </c>
      <c r="J619" s="329">
        <v>102179.55</v>
      </c>
      <c r="K619" s="329">
        <v>178814.21</v>
      </c>
      <c r="L619" s="329">
        <v>124361.81</v>
      </c>
      <c r="M619" s="329">
        <v>217633.17</v>
      </c>
      <c r="N619" s="329">
        <v>152869.79</v>
      </c>
      <c r="O619" s="329">
        <v>267522.13</v>
      </c>
      <c r="P619" s="329">
        <v>181506.76</v>
      </c>
      <c r="Q619" s="329">
        <v>317636.83</v>
      </c>
      <c r="R619" s="329">
        <v>200100.34</v>
      </c>
      <c r="S619" s="329">
        <v>350175.59</v>
      </c>
      <c r="T619" s="329">
        <v>217374.66</v>
      </c>
      <c r="U619" s="329">
        <v>380405.65</v>
      </c>
    </row>
    <row r="620" spans="1:21" ht="14.4" x14ac:dyDescent="0.3">
      <c r="A620" s="328">
        <v>4</v>
      </c>
      <c r="B620" s="328" t="s">
        <v>109</v>
      </c>
      <c r="C620" s="328" t="s">
        <v>119</v>
      </c>
      <c r="D620" s="328" t="s">
        <v>120</v>
      </c>
      <c r="E620" s="328" t="s">
        <v>125</v>
      </c>
      <c r="F620" s="328">
        <v>3</v>
      </c>
      <c r="G620" s="328" t="s">
        <v>6</v>
      </c>
      <c r="H620" s="329">
        <v>67010.42</v>
      </c>
      <c r="I620" s="329">
        <v>117268.23</v>
      </c>
      <c r="J620" s="329">
        <v>91009.78</v>
      </c>
      <c r="K620" s="329">
        <v>159267.10999999999</v>
      </c>
      <c r="L620" s="329">
        <v>114840.74</v>
      </c>
      <c r="M620" s="329">
        <v>200971.29</v>
      </c>
      <c r="N620" s="329">
        <v>150975.96</v>
      </c>
      <c r="O620" s="329">
        <v>264207.92</v>
      </c>
      <c r="P620" s="329">
        <v>186814.83</v>
      </c>
      <c r="Q620" s="329">
        <v>326925.95</v>
      </c>
      <c r="R620" s="329">
        <v>210284.05</v>
      </c>
      <c r="S620" s="329">
        <v>367997.08</v>
      </c>
      <c r="T620" s="329">
        <v>233414.58</v>
      </c>
      <c r="U620" s="329">
        <v>408475.51</v>
      </c>
    </row>
    <row r="621" spans="1:21" ht="14.4" x14ac:dyDescent="0.3">
      <c r="A621" s="328">
        <v>4</v>
      </c>
      <c r="B621" s="328" t="s">
        <v>109</v>
      </c>
      <c r="C621" s="328" t="s">
        <v>119</v>
      </c>
      <c r="D621" s="328" t="s">
        <v>120</v>
      </c>
      <c r="E621" s="328" t="s">
        <v>125</v>
      </c>
      <c r="F621" s="328">
        <v>4</v>
      </c>
      <c r="G621" s="328" t="s">
        <v>4</v>
      </c>
      <c r="H621" s="329">
        <v>76310.92</v>
      </c>
      <c r="I621" s="329">
        <v>122097.47</v>
      </c>
      <c r="J621" s="329">
        <v>106835.28</v>
      </c>
      <c r="K621" s="329">
        <v>170936.45</v>
      </c>
      <c r="L621" s="329">
        <v>137359.65</v>
      </c>
      <c r="M621" s="329">
        <v>219775.44</v>
      </c>
      <c r="N621" s="329">
        <v>183146.2</v>
      </c>
      <c r="O621" s="329">
        <v>293033.92</v>
      </c>
      <c r="P621" s="329">
        <v>228932.75</v>
      </c>
      <c r="Q621" s="329">
        <v>366292.4</v>
      </c>
      <c r="R621" s="329">
        <v>259457.12</v>
      </c>
      <c r="S621" s="329">
        <v>415131.39</v>
      </c>
      <c r="T621" s="329">
        <v>289981.48</v>
      </c>
      <c r="U621" s="329">
        <v>463970.38</v>
      </c>
    </row>
    <row r="622" spans="1:21" ht="14.4" x14ac:dyDescent="0.3">
      <c r="A622" s="328">
        <v>4</v>
      </c>
      <c r="B622" s="328" t="s">
        <v>109</v>
      </c>
      <c r="C622" s="328" t="s">
        <v>126</v>
      </c>
      <c r="D622" s="328" t="s">
        <v>622</v>
      </c>
      <c r="E622" s="328" t="s">
        <v>127</v>
      </c>
      <c r="F622" s="328">
        <v>1</v>
      </c>
      <c r="G622" s="328" t="s">
        <v>11</v>
      </c>
      <c r="H622" s="329">
        <v>85132.87</v>
      </c>
      <c r="I622" s="329">
        <v>148982.51999999999</v>
      </c>
      <c r="J622" s="329">
        <v>110209.39</v>
      </c>
      <c r="K622" s="329">
        <v>192866.43</v>
      </c>
      <c r="L622" s="329">
        <v>131867.04999999999</v>
      </c>
      <c r="M622" s="329">
        <v>230767.33</v>
      </c>
      <c r="N622" s="329">
        <v>157278.99</v>
      </c>
      <c r="O622" s="329">
        <v>275238.24</v>
      </c>
      <c r="P622" s="329">
        <v>184917.29</v>
      </c>
      <c r="Q622" s="329">
        <v>323605.26</v>
      </c>
      <c r="R622" s="329">
        <v>202594.2</v>
      </c>
      <c r="S622" s="329">
        <v>354539.85</v>
      </c>
      <c r="T622" s="329">
        <v>219306.89</v>
      </c>
      <c r="U622" s="329">
        <v>383787.06</v>
      </c>
    </row>
    <row r="623" spans="1:21" ht="14.4" x14ac:dyDescent="0.3">
      <c r="A623" s="328">
        <v>4</v>
      </c>
      <c r="B623" s="328" t="s">
        <v>109</v>
      </c>
      <c r="C623" s="328" t="s">
        <v>126</v>
      </c>
      <c r="D623" s="328" t="s">
        <v>622</v>
      </c>
      <c r="E623" s="328" t="s">
        <v>127</v>
      </c>
      <c r="F623" s="328">
        <v>2</v>
      </c>
      <c r="G623" s="328" t="s">
        <v>5</v>
      </c>
      <c r="H623" s="329">
        <v>74691.83</v>
      </c>
      <c r="I623" s="329">
        <v>130710.71</v>
      </c>
      <c r="J623" s="329">
        <v>97754.2</v>
      </c>
      <c r="K623" s="329">
        <v>171069.85</v>
      </c>
      <c r="L623" s="329">
        <v>118635.06</v>
      </c>
      <c r="M623" s="329">
        <v>207611.36</v>
      </c>
      <c r="N623" s="329">
        <v>145200</v>
      </c>
      <c r="O623" s="329">
        <v>254100.01</v>
      </c>
      <c r="P623" s="329">
        <v>172084.89</v>
      </c>
      <c r="Q623" s="329">
        <v>301148.56</v>
      </c>
      <c r="R623" s="329">
        <v>189517.94</v>
      </c>
      <c r="S623" s="329">
        <v>331656.39</v>
      </c>
      <c r="T623" s="329">
        <v>205638.84</v>
      </c>
      <c r="U623" s="329">
        <v>359867.98</v>
      </c>
    </row>
    <row r="624" spans="1:21" ht="14.4" x14ac:dyDescent="0.3">
      <c r="A624" s="328">
        <v>4</v>
      </c>
      <c r="B624" s="328" t="s">
        <v>109</v>
      </c>
      <c r="C624" s="328" t="s">
        <v>126</v>
      </c>
      <c r="D624" s="328" t="s">
        <v>622</v>
      </c>
      <c r="E624" s="328" t="s">
        <v>127</v>
      </c>
      <c r="F624" s="328">
        <v>3</v>
      </c>
      <c r="G624" s="328" t="s">
        <v>6</v>
      </c>
      <c r="H624" s="329">
        <v>65105.68</v>
      </c>
      <c r="I624" s="329">
        <v>113934.94</v>
      </c>
      <c r="J624" s="329">
        <v>88722.96</v>
      </c>
      <c r="K624" s="329">
        <v>155265.19</v>
      </c>
      <c r="L624" s="329">
        <v>112194.65</v>
      </c>
      <c r="M624" s="329">
        <v>196340.63</v>
      </c>
      <c r="N624" s="329">
        <v>147738.31</v>
      </c>
      <c r="O624" s="329">
        <v>258542.05</v>
      </c>
      <c r="P624" s="329">
        <v>183025.76</v>
      </c>
      <c r="Q624" s="329">
        <v>320295.07</v>
      </c>
      <c r="R624" s="329">
        <v>206184.69</v>
      </c>
      <c r="S624" s="329">
        <v>360823.2</v>
      </c>
      <c r="T624" s="329">
        <v>229050.8</v>
      </c>
      <c r="U624" s="329">
        <v>400838.89</v>
      </c>
    </row>
    <row r="625" spans="1:21" ht="14.4" x14ac:dyDescent="0.3">
      <c r="A625" s="328">
        <v>4</v>
      </c>
      <c r="B625" s="328" t="s">
        <v>109</v>
      </c>
      <c r="C625" s="328" t="s">
        <v>126</v>
      </c>
      <c r="D625" s="328" t="s">
        <v>622</v>
      </c>
      <c r="E625" s="328" t="s">
        <v>127</v>
      </c>
      <c r="F625" s="328">
        <v>4</v>
      </c>
      <c r="G625" s="328" t="s">
        <v>4</v>
      </c>
      <c r="H625" s="329">
        <v>72143.350000000006</v>
      </c>
      <c r="I625" s="329">
        <v>115429.36</v>
      </c>
      <c r="J625" s="329">
        <v>101000.69</v>
      </c>
      <c r="K625" s="329">
        <v>161601.10999999999</v>
      </c>
      <c r="L625" s="329">
        <v>129858.03</v>
      </c>
      <c r="M625" s="329">
        <v>207772.85</v>
      </c>
      <c r="N625" s="329">
        <v>173144.04</v>
      </c>
      <c r="O625" s="329">
        <v>277030.46999999997</v>
      </c>
      <c r="P625" s="329">
        <v>216430.05</v>
      </c>
      <c r="Q625" s="329">
        <v>346288.08</v>
      </c>
      <c r="R625" s="329">
        <v>245287.39</v>
      </c>
      <c r="S625" s="329">
        <v>392459.83</v>
      </c>
      <c r="T625" s="329">
        <v>274144.73</v>
      </c>
      <c r="U625" s="329">
        <v>438631.57</v>
      </c>
    </row>
    <row r="626" spans="1:21" ht="14.4" x14ac:dyDescent="0.3">
      <c r="A626" s="328">
        <v>4</v>
      </c>
      <c r="B626" s="328" t="s">
        <v>109</v>
      </c>
      <c r="C626" s="328" t="s">
        <v>126</v>
      </c>
      <c r="D626" s="328" t="s">
        <v>622</v>
      </c>
      <c r="E626" s="328" t="s">
        <v>685</v>
      </c>
      <c r="F626" s="328">
        <v>1</v>
      </c>
      <c r="G626" s="328" t="s">
        <v>11</v>
      </c>
      <c r="H626" s="329">
        <v>83892.02</v>
      </c>
      <c r="I626" s="329">
        <v>146811.03</v>
      </c>
      <c r="J626" s="329">
        <v>108750.7</v>
      </c>
      <c r="K626" s="329">
        <v>190313.72</v>
      </c>
      <c r="L626" s="329">
        <v>130227.47</v>
      </c>
      <c r="M626" s="329">
        <v>227898.08</v>
      </c>
      <c r="N626" s="329">
        <v>155484.82999999999</v>
      </c>
      <c r="O626" s="329">
        <v>272098.45</v>
      </c>
      <c r="P626" s="329">
        <v>182925.9</v>
      </c>
      <c r="Q626" s="329">
        <v>320120.33</v>
      </c>
      <c r="R626" s="329">
        <v>200478.32</v>
      </c>
      <c r="S626" s="329">
        <v>350837.06</v>
      </c>
      <c r="T626" s="329">
        <v>217143.45</v>
      </c>
      <c r="U626" s="329">
        <v>380001.04</v>
      </c>
    </row>
    <row r="627" spans="1:21" ht="14.4" x14ac:dyDescent="0.3">
      <c r="A627" s="328">
        <v>4</v>
      </c>
      <c r="B627" s="328" t="s">
        <v>109</v>
      </c>
      <c r="C627" s="328" t="s">
        <v>126</v>
      </c>
      <c r="D627" s="328" t="s">
        <v>622</v>
      </c>
      <c r="E627" s="328" t="s">
        <v>685</v>
      </c>
      <c r="F627" s="328">
        <v>2</v>
      </c>
      <c r="G627" s="328" t="s">
        <v>5</v>
      </c>
      <c r="H627" s="329">
        <v>72947.679999999993</v>
      </c>
      <c r="I627" s="329">
        <v>127658.44</v>
      </c>
      <c r="J627" s="329">
        <v>95695.26</v>
      </c>
      <c r="K627" s="329">
        <v>167466.71</v>
      </c>
      <c r="L627" s="329">
        <v>116357.8</v>
      </c>
      <c r="M627" s="329">
        <v>203626.15</v>
      </c>
      <c r="N627" s="329">
        <v>142823.72</v>
      </c>
      <c r="O627" s="329">
        <v>249941.5</v>
      </c>
      <c r="P627" s="329">
        <v>169475.07</v>
      </c>
      <c r="Q627" s="329">
        <v>296581.38</v>
      </c>
      <c r="R627" s="329">
        <v>186771.88</v>
      </c>
      <c r="S627" s="329">
        <v>326850.78999999998</v>
      </c>
      <c r="T627" s="329">
        <v>202816.7</v>
      </c>
      <c r="U627" s="329">
        <v>354929.23</v>
      </c>
    </row>
    <row r="628" spans="1:21" ht="14.4" x14ac:dyDescent="0.3">
      <c r="A628" s="328">
        <v>4</v>
      </c>
      <c r="B628" s="328" t="s">
        <v>109</v>
      </c>
      <c r="C628" s="328" t="s">
        <v>126</v>
      </c>
      <c r="D628" s="328" t="s">
        <v>622</v>
      </c>
      <c r="E628" s="328" t="s">
        <v>685</v>
      </c>
      <c r="F628" s="328">
        <v>3</v>
      </c>
      <c r="G628" s="328" t="s">
        <v>6</v>
      </c>
      <c r="H628" s="329">
        <v>63085.98</v>
      </c>
      <c r="I628" s="329">
        <v>110400.46</v>
      </c>
      <c r="J628" s="329">
        <v>85778.51</v>
      </c>
      <c r="K628" s="329">
        <v>150112.39000000001</v>
      </c>
      <c r="L628" s="329">
        <v>108318.43</v>
      </c>
      <c r="M628" s="329">
        <v>189557.25</v>
      </c>
      <c r="N628" s="329">
        <v>142480.64000000001</v>
      </c>
      <c r="O628" s="329">
        <v>249341.12</v>
      </c>
      <c r="P628" s="329">
        <v>176374.29</v>
      </c>
      <c r="Q628" s="329">
        <v>308655</v>
      </c>
      <c r="R628" s="329">
        <v>198586.38</v>
      </c>
      <c r="S628" s="329">
        <v>347526.17</v>
      </c>
      <c r="T628" s="329">
        <v>220491.54</v>
      </c>
      <c r="U628" s="329">
        <v>385860.19</v>
      </c>
    </row>
    <row r="629" spans="1:21" ht="14.4" x14ac:dyDescent="0.3">
      <c r="A629" s="328">
        <v>4</v>
      </c>
      <c r="B629" s="328" t="s">
        <v>109</v>
      </c>
      <c r="C629" s="328" t="s">
        <v>126</v>
      </c>
      <c r="D629" s="328" t="s">
        <v>622</v>
      </c>
      <c r="E629" s="328" t="s">
        <v>685</v>
      </c>
      <c r="F629" s="328">
        <v>4</v>
      </c>
      <c r="G629" s="328" t="s">
        <v>4</v>
      </c>
      <c r="H629" s="329">
        <v>71184.58</v>
      </c>
      <c r="I629" s="329">
        <v>113895.33</v>
      </c>
      <c r="J629" s="329">
        <v>99658.41</v>
      </c>
      <c r="K629" s="329">
        <v>159453.46</v>
      </c>
      <c r="L629" s="329">
        <v>128132.24</v>
      </c>
      <c r="M629" s="329">
        <v>205011.59</v>
      </c>
      <c r="N629" s="329">
        <v>170842.99</v>
      </c>
      <c r="O629" s="329">
        <v>273348.78999999998</v>
      </c>
      <c r="P629" s="329">
        <v>213553.74</v>
      </c>
      <c r="Q629" s="329">
        <v>341685.99</v>
      </c>
      <c r="R629" s="329">
        <v>242027.57</v>
      </c>
      <c r="S629" s="329">
        <v>387244.12</v>
      </c>
      <c r="T629" s="329">
        <v>270501.40000000002</v>
      </c>
      <c r="U629" s="329">
        <v>432802.25</v>
      </c>
    </row>
    <row r="630" spans="1:21" ht="14.4" x14ac:dyDescent="0.3">
      <c r="A630" s="328">
        <v>4</v>
      </c>
      <c r="B630" s="328" t="s">
        <v>109</v>
      </c>
      <c r="C630" s="328" t="s">
        <v>126</v>
      </c>
      <c r="D630" s="328" t="s">
        <v>622</v>
      </c>
      <c r="E630" s="328" t="s">
        <v>128</v>
      </c>
      <c r="F630" s="328">
        <v>1</v>
      </c>
      <c r="G630" s="328" t="s">
        <v>11</v>
      </c>
      <c r="H630" s="329">
        <v>92711.08</v>
      </c>
      <c r="I630" s="329">
        <v>162244.39000000001</v>
      </c>
      <c r="J630" s="329">
        <v>120065.5</v>
      </c>
      <c r="K630" s="329">
        <v>210114.62</v>
      </c>
      <c r="L630" s="329">
        <v>143692.73000000001</v>
      </c>
      <c r="M630" s="329">
        <v>251462.28</v>
      </c>
      <c r="N630" s="329">
        <v>171433.51</v>
      </c>
      <c r="O630" s="329">
        <v>300008.65000000002</v>
      </c>
      <c r="P630" s="329">
        <v>201595.68</v>
      </c>
      <c r="Q630" s="329">
        <v>352792.44</v>
      </c>
      <c r="R630" s="329">
        <v>220887.31</v>
      </c>
      <c r="S630" s="329">
        <v>386552.79</v>
      </c>
      <c r="T630" s="329">
        <v>239148.35</v>
      </c>
      <c r="U630" s="329">
        <v>418509.61</v>
      </c>
    </row>
    <row r="631" spans="1:21" ht="14.4" x14ac:dyDescent="0.3">
      <c r="A631" s="328">
        <v>4</v>
      </c>
      <c r="B631" s="328" t="s">
        <v>109</v>
      </c>
      <c r="C631" s="328" t="s">
        <v>126</v>
      </c>
      <c r="D631" s="328" t="s">
        <v>622</v>
      </c>
      <c r="E631" s="328" t="s">
        <v>128</v>
      </c>
      <c r="F631" s="328">
        <v>2</v>
      </c>
      <c r="G631" s="328" t="s">
        <v>5</v>
      </c>
      <c r="H631" s="329">
        <v>81137.84</v>
      </c>
      <c r="I631" s="329">
        <v>141991.23000000001</v>
      </c>
      <c r="J631" s="329">
        <v>106259.74</v>
      </c>
      <c r="K631" s="329">
        <v>185954.55</v>
      </c>
      <c r="L631" s="329">
        <v>129025.95</v>
      </c>
      <c r="M631" s="329">
        <v>225795.42</v>
      </c>
      <c r="N631" s="329">
        <v>158044.75</v>
      </c>
      <c r="O631" s="329">
        <v>276578.32</v>
      </c>
      <c r="P631" s="329">
        <v>187371.81</v>
      </c>
      <c r="Q631" s="329">
        <v>327900.67</v>
      </c>
      <c r="R631" s="329">
        <v>206393.14</v>
      </c>
      <c r="S631" s="329">
        <v>361188</v>
      </c>
      <c r="T631" s="329">
        <v>223998.22</v>
      </c>
      <c r="U631" s="329">
        <v>391996.89</v>
      </c>
    </row>
    <row r="632" spans="1:21" ht="14.4" x14ac:dyDescent="0.3">
      <c r="A632" s="328">
        <v>4</v>
      </c>
      <c r="B632" s="328" t="s">
        <v>109</v>
      </c>
      <c r="C632" s="328" t="s">
        <v>126</v>
      </c>
      <c r="D632" s="328" t="s">
        <v>622</v>
      </c>
      <c r="E632" s="328" t="s">
        <v>128</v>
      </c>
      <c r="F632" s="328">
        <v>3</v>
      </c>
      <c r="G632" s="328" t="s">
        <v>6</v>
      </c>
      <c r="H632" s="329">
        <v>70569.899999999994</v>
      </c>
      <c r="I632" s="329">
        <v>123497.33</v>
      </c>
      <c r="J632" s="329">
        <v>96109.92</v>
      </c>
      <c r="K632" s="329">
        <v>168192.36</v>
      </c>
      <c r="L632" s="329">
        <v>121488.56</v>
      </c>
      <c r="M632" s="329">
        <v>212604.97</v>
      </c>
      <c r="N632" s="329">
        <v>159929.09</v>
      </c>
      <c r="O632" s="329">
        <v>279875.90999999997</v>
      </c>
      <c r="P632" s="329">
        <v>198085.63</v>
      </c>
      <c r="Q632" s="329">
        <v>346649.85</v>
      </c>
      <c r="R632" s="329">
        <v>223117.6</v>
      </c>
      <c r="S632" s="329">
        <v>390455.79</v>
      </c>
      <c r="T632" s="329">
        <v>247824.99</v>
      </c>
      <c r="U632" s="329">
        <v>433693.73</v>
      </c>
    </row>
    <row r="633" spans="1:21" ht="14.4" x14ac:dyDescent="0.3">
      <c r="A633" s="328">
        <v>4</v>
      </c>
      <c r="B633" s="328" t="s">
        <v>109</v>
      </c>
      <c r="C633" s="328" t="s">
        <v>126</v>
      </c>
      <c r="D633" s="328" t="s">
        <v>622</v>
      </c>
      <c r="E633" s="328" t="s">
        <v>128</v>
      </c>
      <c r="F633" s="328">
        <v>4</v>
      </c>
      <c r="G633" s="328" t="s">
        <v>4</v>
      </c>
      <c r="H633" s="329">
        <v>78593.97</v>
      </c>
      <c r="I633" s="329">
        <v>125750.36</v>
      </c>
      <c r="J633" s="329">
        <v>110031.56</v>
      </c>
      <c r="K633" s="329">
        <v>176050.5</v>
      </c>
      <c r="L633" s="329">
        <v>141469.15</v>
      </c>
      <c r="M633" s="329">
        <v>226350.65</v>
      </c>
      <c r="N633" s="329">
        <v>188625.54</v>
      </c>
      <c r="O633" s="329">
        <v>301800.86</v>
      </c>
      <c r="P633" s="329">
        <v>235781.92</v>
      </c>
      <c r="Q633" s="329">
        <v>377251.08</v>
      </c>
      <c r="R633" s="329">
        <v>267219.51</v>
      </c>
      <c r="S633" s="329">
        <v>427551.22</v>
      </c>
      <c r="T633" s="329">
        <v>298657.09999999998</v>
      </c>
      <c r="U633" s="329">
        <v>477851.36</v>
      </c>
    </row>
    <row r="634" spans="1:21" ht="14.4" x14ac:dyDescent="0.3">
      <c r="A634" s="328">
        <v>4</v>
      </c>
      <c r="B634" s="328" t="s">
        <v>109</v>
      </c>
      <c r="C634" s="328" t="s">
        <v>126</v>
      </c>
      <c r="D634" s="328" t="s">
        <v>622</v>
      </c>
      <c r="E634" s="328" t="s">
        <v>129</v>
      </c>
      <c r="F634" s="328">
        <v>1</v>
      </c>
      <c r="G634" s="328" t="s">
        <v>11</v>
      </c>
      <c r="H634" s="329">
        <v>86240.79</v>
      </c>
      <c r="I634" s="329">
        <v>150921.38</v>
      </c>
      <c r="J634" s="329">
        <v>111584.69</v>
      </c>
      <c r="K634" s="329">
        <v>195273.21</v>
      </c>
      <c r="L634" s="329">
        <v>133470.38</v>
      </c>
      <c r="M634" s="329">
        <v>233573.17</v>
      </c>
      <c r="N634" s="329">
        <v>159126.88</v>
      </c>
      <c r="O634" s="329">
        <v>278472.03000000003</v>
      </c>
      <c r="P634" s="329">
        <v>187042.76</v>
      </c>
      <c r="Q634" s="329">
        <v>327324.83</v>
      </c>
      <c r="R634" s="329">
        <v>204896.54</v>
      </c>
      <c r="S634" s="329">
        <v>358568.95</v>
      </c>
      <c r="T634" s="329">
        <v>221748.47</v>
      </c>
      <c r="U634" s="329">
        <v>388059.82</v>
      </c>
    </row>
    <row r="635" spans="1:21" ht="14.4" x14ac:dyDescent="0.3">
      <c r="A635" s="328">
        <v>4</v>
      </c>
      <c r="B635" s="328" t="s">
        <v>109</v>
      </c>
      <c r="C635" s="328" t="s">
        <v>126</v>
      </c>
      <c r="D635" s="328" t="s">
        <v>622</v>
      </c>
      <c r="E635" s="328" t="s">
        <v>129</v>
      </c>
      <c r="F635" s="328">
        <v>2</v>
      </c>
      <c r="G635" s="328" t="s">
        <v>5</v>
      </c>
      <c r="H635" s="329">
        <v>75925.59</v>
      </c>
      <c r="I635" s="329">
        <v>132869.79</v>
      </c>
      <c r="J635" s="329">
        <v>99279.57</v>
      </c>
      <c r="K635" s="329">
        <v>173739.24</v>
      </c>
      <c r="L635" s="329">
        <v>120397.82</v>
      </c>
      <c r="M635" s="329">
        <v>210696.19</v>
      </c>
      <c r="N635" s="329">
        <v>147193.42000000001</v>
      </c>
      <c r="O635" s="329">
        <v>257588.48000000001</v>
      </c>
      <c r="P635" s="329">
        <v>174364.97</v>
      </c>
      <c r="Q635" s="329">
        <v>305138.69</v>
      </c>
      <c r="R635" s="329">
        <v>191977.83</v>
      </c>
      <c r="S635" s="329">
        <v>335961.2</v>
      </c>
      <c r="T635" s="329">
        <v>208245.09</v>
      </c>
      <c r="U635" s="329">
        <v>364428.91</v>
      </c>
    </row>
    <row r="636" spans="1:21" ht="14.4" x14ac:dyDescent="0.3">
      <c r="A636" s="328">
        <v>4</v>
      </c>
      <c r="B636" s="328" t="s">
        <v>109</v>
      </c>
      <c r="C636" s="328" t="s">
        <v>126</v>
      </c>
      <c r="D636" s="328" t="s">
        <v>622</v>
      </c>
      <c r="E636" s="328" t="s">
        <v>129</v>
      </c>
      <c r="F636" s="328">
        <v>3</v>
      </c>
      <c r="G636" s="328" t="s">
        <v>6</v>
      </c>
      <c r="H636" s="329">
        <v>66380.5</v>
      </c>
      <c r="I636" s="329">
        <v>116165.87</v>
      </c>
      <c r="J636" s="329">
        <v>90536.93</v>
      </c>
      <c r="K636" s="329">
        <v>158439.62</v>
      </c>
      <c r="L636" s="329">
        <v>114549.51</v>
      </c>
      <c r="M636" s="329">
        <v>200461.64</v>
      </c>
      <c r="N636" s="329">
        <v>150900.47</v>
      </c>
      <c r="O636" s="329">
        <v>264075.82</v>
      </c>
      <c r="P636" s="329">
        <v>186998.3</v>
      </c>
      <c r="Q636" s="329">
        <v>327247.02</v>
      </c>
      <c r="R636" s="329">
        <v>210701.89</v>
      </c>
      <c r="S636" s="329">
        <v>368728.31</v>
      </c>
      <c r="T636" s="329">
        <v>234116.2</v>
      </c>
      <c r="U636" s="329">
        <v>409703.34</v>
      </c>
    </row>
    <row r="637" spans="1:21" ht="14.4" x14ac:dyDescent="0.3">
      <c r="A637" s="328">
        <v>4</v>
      </c>
      <c r="B637" s="328" t="s">
        <v>109</v>
      </c>
      <c r="C637" s="328" t="s">
        <v>126</v>
      </c>
      <c r="D637" s="328" t="s">
        <v>622</v>
      </c>
      <c r="E637" s="328" t="s">
        <v>129</v>
      </c>
      <c r="F637" s="328">
        <v>4</v>
      </c>
      <c r="G637" s="328" t="s">
        <v>4</v>
      </c>
      <c r="H637" s="329">
        <v>73045.19</v>
      </c>
      <c r="I637" s="329">
        <v>116872.3</v>
      </c>
      <c r="J637" s="329">
        <v>102263.26</v>
      </c>
      <c r="K637" s="329">
        <v>163621.22</v>
      </c>
      <c r="L637" s="329">
        <v>131481.34</v>
      </c>
      <c r="M637" s="329">
        <v>210370.14</v>
      </c>
      <c r="N637" s="329">
        <v>175308.45</v>
      </c>
      <c r="O637" s="329">
        <v>280493.52</v>
      </c>
      <c r="P637" s="329">
        <v>219135.56</v>
      </c>
      <c r="Q637" s="329">
        <v>350616.9</v>
      </c>
      <c r="R637" s="329">
        <v>248353.64</v>
      </c>
      <c r="S637" s="329">
        <v>397365.82</v>
      </c>
      <c r="T637" s="329">
        <v>277571.71000000002</v>
      </c>
      <c r="U637" s="329">
        <v>444114.74</v>
      </c>
    </row>
    <row r="638" spans="1:21" ht="14.4" x14ac:dyDescent="0.3">
      <c r="A638" s="328">
        <v>4</v>
      </c>
      <c r="B638" s="328" t="s">
        <v>109</v>
      </c>
      <c r="C638" s="328" t="s">
        <v>126</v>
      </c>
      <c r="D638" s="328" t="s">
        <v>622</v>
      </c>
      <c r="E638" s="328" t="s">
        <v>130</v>
      </c>
      <c r="F638" s="328">
        <v>1</v>
      </c>
      <c r="G638" s="328" t="s">
        <v>11</v>
      </c>
      <c r="H638" s="329">
        <v>84645.38</v>
      </c>
      <c r="I638" s="329">
        <v>148129.42000000001</v>
      </c>
      <c r="J638" s="329">
        <v>109563.44</v>
      </c>
      <c r="K638" s="329">
        <v>191736.01</v>
      </c>
      <c r="L638" s="329">
        <v>131083.5</v>
      </c>
      <c r="M638" s="329">
        <v>229396.12</v>
      </c>
      <c r="N638" s="329">
        <v>156328.20000000001</v>
      </c>
      <c r="O638" s="329">
        <v>273574.34999999998</v>
      </c>
      <c r="P638" s="329">
        <v>183787.51999999999</v>
      </c>
      <c r="Q638" s="329">
        <v>321628.17</v>
      </c>
      <c r="R638" s="329">
        <v>201349.8</v>
      </c>
      <c r="S638" s="329">
        <v>352362.14</v>
      </c>
      <c r="T638" s="329">
        <v>217947.05</v>
      </c>
      <c r="U638" s="329">
        <v>381407.33</v>
      </c>
    </row>
    <row r="639" spans="1:21" ht="14.4" x14ac:dyDescent="0.3">
      <c r="A639" s="328">
        <v>4</v>
      </c>
      <c r="B639" s="328" t="s">
        <v>109</v>
      </c>
      <c r="C639" s="328" t="s">
        <v>126</v>
      </c>
      <c r="D639" s="328" t="s">
        <v>622</v>
      </c>
      <c r="E639" s="328" t="s">
        <v>130</v>
      </c>
      <c r="F639" s="328">
        <v>2</v>
      </c>
      <c r="G639" s="328" t="s">
        <v>5</v>
      </c>
      <c r="H639" s="329">
        <v>74330.149999999994</v>
      </c>
      <c r="I639" s="329">
        <v>130077.77</v>
      </c>
      <c r="J639" s="329">
        <v>97258.31</v>
      </c>
      <c r="K639" s="329">
        <v>170202.04</v>
      </c>
      <c r="L639" s="329">
        <v>118010.94</v>
      </c>
      <c r="M639" s="329">
        <v>206519.14</v>
      </c>
      <c r="N639" s="329">
        <v>144394.74</v>
      </c>
      <c r="O639" s="329">
        <v>252690.79</v>
      </c>
      <c r="P639" s="329">
        <v>171109.73</v>
      </c>
      <c r="Q639" s="329">
        <v>299442.03000000003</v>
      </c>
      <c r="R639" s="329">
        <v>188431.08</v>
      </c>
      <c r="S639" s="329">
        <v>329754.40000000002</v>
      </c>
      <c r="T639" s="329">
        <v>204443.67</v>
      </c>
      <c r="U639" s="329">
        <v>357776.43</v>
      </c>
    </row>
    <row r="640" spans="1:21" ht="14.4" x14ac:dyDescent="0.3">
      <c r="A640" s="328">
        <v>4</v>
      </c>
      <c r="B640" s="328" t="s">
        <v>109</v>
      </c>
      <c r="C640" s="328" t="s">
        <v>126</v>
      </c>
      <c r="D640" s="328" t="s">
        <v>622</v>
      </c>
      <c r="E640" s="328" t="s">
        <v>130</v>
      </c>
      <c r="F640" s="328">
        <v>3</v>
      </c>
      <c r="G640" s="328" t="s">
        <v>6</v>
      </c>
      <c r="H640" s="329">
        <v>64840.72</v>
      </c>
      <c r="I640" s="329">
        <v>113471.26</v>
      </c>
      <c r="J640" s="329">
        <v>88381.23</v>
      </c>
      <c r="K640" s="329">
        <v>154667.16</v>
      </c>
      <c r="L640" s="329">
        <v>111777.9</v>
      </c>
      <c r="M640" s="329">
        <v>195611.33</v>
      </c>
      <c r="N640" s="329">
        <v>147205</v>
      </c>
      <c r="O640" s="329">
        <v>257608.75</v>
      </c>
      <c r="P640" s="329">
        <v>182378.96</v>
      </c>
      <c r="Q640" s="329">
        <v>319163.17</v>
      </c>
      <c r="R640" s="329">
        <v>205466.64</v>
      </c>
      <c r="S640" s="329">
        <v>359566.62</v>
      </c>
      <c r="T640" s="329">
        <v>228265.03</v>
      </c>
      <c r="U640" s="329">
        <v>399463.81</v>
      </c>
    </row>
    <row r="641" spans="1:21" ht="14.4" x14ac:dyDescent="0.3">
      <c r="A641" s="328">
        <v>4</v>
      </c>
      <c r="B641" s="328" t="s">
        <v>109</v>
      </c>
      <c r="C641" s="328" t="s">
        <v>126</v>
      </c>
      <c r="D641" s="328" t="s">
        <v>622</v>
      </c>
      <c r="E641" s="328" t="s">
        <v>130</v>
      </c>
      <c r="F641" s="328">
        <v>4</v>
      </c>
      <c r="G641" s="328" t="s">
        <v>4</v>
      </c>
      <c r="H641" s="329">
        <v>71720.899999999994</v>
      </c>
      <c r="I641" s="329">
        <v>114753.44</v>
      </c>
      <c r="J641" s="329">
        <v>100409.26</v>
      </c>
      <c r="K641" s="329">
        <v>160654.82</v>
      </c>
      <c r="L641" s="329">
        <v>129097.62</v>
      </c>
      <c r="M641" s="329">
        <v>206556.2</v>
      </c>
      <c r="N641" s="329">
        <v>172130.16</v>
      </c>
      <c r="O641" s="329">
        <v>275408.26</v>
      </c>
      <c r="P641" s="329">
        <v>215162.7</v>
      </c>
      <c r="Q641" s="329">
        <v>344260.32</v>
      </c>
      <c r="R641" s="329">
        <v>243851.06</v>
      </c>
      <c r="S641" s="329">
        <v>390161.7</v>
      </c>
      <c r="T641" s="329">
        <v>272539.42</v>
      </c>
      <c r="U641" s="329">
        <v>436063.08</v>
      </c>
    </row>
    <row r="642" spans="1:21" ht="14.4" x14ac:dyDescent="0.3">
      <c r="A642" s="328">
        <v>4</v>
      </c>
      <c r="B642" s="328" t="s">
        <v>109</v>
      </c>
      <c r="C642" s="328" t="s">
        <v>126</v>
      </c>
      <c r="D642" s="328" t="s">
        <v>622</v>
      </c>
      <c r="E642" s="328" t="s">
        <v>131</v>
      </c>
      <c r="F642" s="328">
        <v>1</v>
      </c>
      <c r="G642" s="328" t="s">
        <v>11</v>
      </c>
      <c r="H642" s="329">
        <v>86595.34</v>
      </c>
      <c r="I642" s="329">
        <v>151541.84</v>
      </c>
      <c r="J642" s="329">
        <v>112147.26</v>
      </c>
      <c r="K642" s="329">
        <v>196257.7</v>
      </c>
      <c r="L642" s="329">
        <v>134217.69</v>
      </c>
      <c r="M642" s="329">
        <v>234880.96</v>
      </c>
      <c r="N642" s="329">
        <v>160131.38</v>
      </c>
      <c r="O642" s="329">
        <v>280229.92</v>
      </c>
      <c r="P642" s="329">
        <v>188306.6</v>
      </c>
      <c r="Q642" s="329">
        <v>329536.55</v>
      </c>
      <c r="R642" s="329">
        <v>206327.41</v>
      </c>
      <c r="S642" s="329">
        <v>361072.96</v>
      </c>
      <c r="T642" s="329">
        <v>223386.44</v>
      </c>
      <c r="U642" s="329">
        <v>390926.26</v>
      </c>
    </row>
    <row r="643" spans="1:21" ht="14.4" x14ac:dyDescent="0.3">
      <c r="A643" s="328">
        <v>4</v>
      </c>
      <c r="B643" s="328" t="s">
        <v>109</v>
      </c>
      <c r="C643" s="328" t="s">
        <v>126</v>
      </c>
      <c r="D643" s="328" t="s">
        <v>622</v>
      </c>
      <c r="E643" s="328" t="s">
        <v>131</v>
      </c>
      <c r="F643" s="328">
        <v>2</v>
      </c>
      <c r="G643" s="328" t="s">
        <v>5</v>
      </c>
      <c r="H643" s="329">
        <v>75776.88</v>
      </c>
      <c r="I643" s="329">
        <v>132609.54</v>
      </c>
      <c r="J643" s="329">
        <v>99241.88</v>
      </c>
      <c r="K643" s="329">
        <v>173673.29</v>
      </c>
      <c r="L643" s="329">
        <v>120507.44</v>
      </c>
      <c r="M643" s="329">
        <v>210888.02</v>
      </c>
      <c r="N643" s="329">
        <v>147615.79999999999</v>
      </c>
      <c r="O643" s="329">
        <v>258327.66</v>
      </c>
      <c r="P643" s="329">
        <v>175010.38</v>
      </c>
      <c r="Q643" s="329">
        <v>306268.15999999997</v>
      </c>
      <c r="R643" s="329">
        <v>192778.51</v>
      </c>
      <c r="S643" s="329">
        <v>337362.4</v>
      </c>
      <c r="T643" s="329">
        <v>209224.36</v>
      </c>
      <c r="U643" s="329">
        <v>366142.63</v>
      </c>
    </row>
    <row r="644" spans="1:21" ht="14.4" x14ac:dyDescent="0.3">
      <c r="A644" s="328">
        <v>4</v>
      </c>
      <c r="B644" s="328" t="s">
        <v>109</v>
      </c>
      <c r="C644" s="328" t="s">
        <v>126</v>
      </c>
      <c r="D644" s="328" t="s">
        <v>622</v>
      </c>
      <c r="E644" s="328" t="s">
        <v>131</v>
      </c>
      <c r="F644" s="328">
        <v>3</v>
      </c>
      <c r="G644" s="328" t="s">
        <v>6</v>
      </c>
      <c r="H644" s="329">
        <v>65900.570000000007</v>
      </c>
      <c r="I644" s="329">
        <v>115326</v>
      </c>
      <c r="J644" s="329">
        <v>89748.160000000003</v>
      </c>
      <c r="K644" s="329">
        <v>157059.28</v>
      </c>
      <c r="L644" s="329">
        <v>113444.88</v>
      </c>
      <c r="M644" s="329">
        <v>198528.55</v>
      </c>
      <c r="N644" s="329">
        <v>149338.26</v>
      </c>
      <c r="O644" s="329">
        <v>261341.96</v>
      </c>
      <c r="P644" s="329">
        <v>184966.16</v>
      </c>
      <c r="Q644" s="329">
        <v>323690.78000000003</v>
      </c>
      <c r="R644" s="329">
        <v>208338.83</v>
      </c>
      <c r="S644" s="329">
        <v>364592.95</v>
      </c>
      <c r="T644" s="329">
        <v>231408.09</v>
      </c>
      <c r="U644" s="329">
        <v>404964.16</v>
      </c>
    </row>
    <row r="645" spans="1:21" ht="14.4" x14ac:dyDescent="0.3">
      <c r="A645" s="328">
        <v>4</v>
      </c>
      <c r="B645" s="328" t="s">
        <v>109</v>
      </c>
      <c r="C645" s="328" t="s">
        <v>126</v>
      </c>
      <c r="D645" s="328" t="s">
        <v>622</v>
      </c>
      <c r="E645" s="328" t="s">
        <v>131</v>
      </c>
      <c r="F645" s="328">
        <v>4</v>
      </c>
      <c r="G645" s="328" t="s">
        <v>4</v>
      </c>
      <c r="H645" s="329">
        <v>73410.7</v>
      </c>
      <c r="I645" s="329">
        <v>117457.12</v>
      </c>
      <c r="J645" s="329">
        <v>102774.98</v>
      </c>
      <c r="K645" s="329">
        <v>164439.97</v>
      </c>
      <c r="L645" s="329">
        <v>132139.26</v>
      </c>
      <c r="M645" s="329">
        <v>211422.82</v>
      </c>
      <c r="N645" s="329">
        <v>176185.68</v>
      </c>
      <c r="O645" s="329">
        <v>281897.09999999998</v>
      </c>
      <c r="P645" s="329">
        <v>220232.1</v>
      </c>
      <c r="Q645" s="329">
        <v>352371.37</v>
      </c>
      <c r="R645" s="329">
        <v>249596.38</v>
      </c>
      <c r="S645" s="329">
        <v>399354.22</v>
      </c>
      <c r="T645" s="329">
        <v>278960.65999999997</v>
      </c>
      <c r="U645" s="329">
        <v>446337.07</v>
      </c>
    </row>
    <row r="646" spans="1:21" ht="14.4" x14ac:dyDescent="0.3">
      <c r="A646" s="328">
        <v>4</v>
      </c>
      <c r="B646" s="328" t="s">
        <v>109</v>
      </c>
      <c r="C646" s="328" t="s">
        <v>126</v>
      </c>
      <c r="D646" s="328" t="s">
        <v>622</v>
      </c>
      <c r="E646" s="328" t="s">
        <v>132</v>
      </c>
      <c r="F646" s="328">
        <v>1</v>
      </c>
      <c r="G646" s="328" t="s">
        <v>11</v>
      </c>
      <c r="H646" s="329">
        <v>90096.39</v>
      </c>
      <c r="I646" s="329">
        <v>157668.68</v>
      </c>
      <c r="J646" s="329">
        <v>116724.54</v>
      </c>
      <c r="K646" s="329">
        <v>204267.94</v>
      </c>
      <c r="L646" s="329">
        <v>139726.68</v>
      </c>
      <c r="M646" s="329">
        <v>244521.69</v>
      </c>
      <c r="N646" s="329">
        <v>166751.15</v>
      </c>
      <c r="O646" s="329">
        <v>291814.52</v>
      </c>
      <c r="P646" s="329">
        <v>196125.6</v>
      </c>
      <c r="Q646" s="329">
        <v>343219.81</v>
      </c>
      <c r="R646" s="329">
        <v>214913.92000000001</v>
      </c>
      <c r="S646" s="329">
        <v>376099.36</v>
      </c>
      <c r="T646" s="329">
        <v>232719.95</v>
      </c>
      <c r="U646" s="329">
        <v>407259.92</v>
      </c>
    </row>
    <row r="647" spans="1:21" ht="14.4" x14ac:dyDescent="0.3">
      <c r="A647" s="328">
        <v>4</v>
      </c>
      <c r="B647" s="328" t="s">
        <v>109</v>
      </c>
      <c r="C647" s="328" t="s">
        <v>126</v>
      </c>
      <c r="D647" s="328" t="s">
        <v>622</v>
      </c>
      <c r="E647" s="328" t="s">
        <v>132</v>
      </c>
      <c r="F647" s="328">
        <v>2</v>
      </c>
      <c r="G647" s="328" t="s">
        <v>5</v>
      </c>
      <c r="H647" s="329">
        <v>78648.91</v>
      </c>
      <c r="I647" s="329">
        <v>137635.6</v>
      </c>
      <c r="J647" s="329">
        <v>103068.85</v>
      </c>
      <c r="K647" s="329">
        <v>180370.48</v>
      </c>
      <c r="L647" s="329">
        <v>125219.32</v>
      </c>
      <c r="M647" s="329">
        <v>219133.82</v>
      </c>
      <c r="N647" s="329">
        <v>153507.92000000001</v>
      </c>
      <c r="O647" s="329">
        <v>268638.86</v>
      </c>
      <c r="P647" s="329">
        <v>182056.34</v>
      </c>
      <c r="Q647" s="329">
        <v>318598.59999999998</v>
      </c>
      <c r="R647" s="329">
        <v>200577.3</v>
      </c>
      <c r="S647" s="329">
        <v>351010.27</v>
      </c>
      <c r="T647" s="329">
        <v>217734.5</v>
      </c>
      <c r="U647" s="329">
        <v>381035.38</v>
      </c>
    </row>
    <row r="648" spans="1:21" ht="14.4" x14ac:dyDescent="0.3">
      <c r="A648" s="328">
        <v>4</v>
      </c>
      <c r="B648" s="328" t="s">
        <v>109</v>
      </c>
      <c r="C648" s="328" t="s">
        <v>126</v>
      </c>
      <c r="D648" s="328" t="s">
        <v>622</v>
      </c>
      <c r="E648" s="328" t="s">
        <v>132</v>
      </c>
      <c r="F648" s="328">
        <v>3</v>
      </c>
      <c r="G648" s="328" t="s">
        <v>6</v>
      </c>
      <c r="H648" s="329">
        <v>68251.899999999994</v>
      </c>
      <c r="I648" s="329">
        <v>119440.83</v>
      </c>
      <c r="J648" s="329">
        <v>92893.94</v>
      </c>
      <c r="K648" s="329">
        <v>162564.4</v>
      </c>
      <c r="L648" s="329">
        <v>117376.35</v>
      </c>
      <c r="M648" s="329">
        <v>205408.61</v>
      </c>
      <c r="N648" s="329">
        <v>154468.49</v>
      </c>
      <c r="O648" s="329">
        <v>270319.86</v>
      </c>
      <c r="P648" s="329">
        <v>191279.72</v>
      </c>
      <c r="Q648" s="329">
        <v>334739.51</v>
      </c>
      <c r="R648" s="329">
        <v>215419.23</v>
      </c>
      <c r="S648" s="329">
        <v>376983.65</v>
      </c>
      <c r="T648" s="329">
        <v>239237.69</v>
      </c>
      <c r="U648" s="329">
        <v>418665.96</v>
      </c>
    </row>
    <row r="649" spans="1:21" ht="14.4" x14ac:dyDescent="0.3">
      <c r="A649" s="328">
        <v>4</v>
      </c>
      <c r="B649" s="328" t="s">
        <v>109</v>
      </c>
      <c r="C649" s="328" t="s">
        <v>126</v>
      </c>
      <c r="D649" s="328" t="s">
        <v>622</v>
      </c>
      <c r="E649" s="328" t="s">
        <v>132</v>
      </c>
      <c r="F649" s="328">
        <v>4</v>
      </c>
      <c r="G649" s="328" t="s">
        <v>4</v>
      </c>
      <c r="H649" s="329">
        <v>76405.81</v>
      </c>
      <c r="I649" s="329">
        <v>122249.3</v>
      </c>
      <c r="J649" s="329">
        <v>106968.14</v>
      </c>
      <c r="K649" s="329">
        <v>171149.02</v>
      </c>
      <c r="L649" s="329">
        <v>137530.46</v>
      </c>
      <c r="M649" s="329">
        <v>220048.74</v>
      </c>
      <c r="N649" s="329">
        <v>183373.95</v>
      </c>
      <c r="O649" s="329">
        <v>293398.32</v>
      </c>
      <c r="P649" s="329">
        <v>229217.43</v>
      </c>
      <c r="Q649" s="329">
        <v>366747.9</v>
      </c>
      <c r="R649" s="329">
        <v>259779.76</v>
      </c>
      <c r="S649" s="329">
        <v>415647.62</v>
      </c>
      <c r="T649" s="329">
        <v>290342.08</v>
      </c>
      <c r="U649" s="329">
        <v>464547.34</v>
      </c>
    </row>
    <row r="650" spans="1:21" ht="14.4" x14ac:dyDescent="0.3">
      <c r="A650" s="328">
        <v>4</v>
      </c>
      <c r="B650" s="328" t="s">
        <v>109</v>
      </c>
      <c r="C650" s="328" t="s">
        <v>126</v>
      </c>
      <c r="D650" s="328" t="s">
        <v>622</v>
      </c>
      <c r="E650" s="328" t="s">
        <v>133</v>
      </c>
      <c r="F650" s="328">
        <v>1</v>
      </c>
      <c r="G650" s="328" t="s">
        <v>11</v>
      </c>
      <c r="H650" s="329">
        <v>80346.66</v>
      </c>
      <c r="I650" s="329">
        <v>140606.65</v>
      </c>
      <c r="J650" s="329">
        <v>104145.63</v>
      </c>
      <c r="K650" s="329">
        <v>182254.84</v>
      </c>
      <c r="L650" s="329">
        <v>124706.41</v>
      </c>
      <c r="M650" s="329">
        <v>218236.21</v>
      </c>
      <c r="N650" s="329">
        <v>148882.97</v>
      </c>
      <c r="O650" s="329">
        <v>260545.19</v>
      </c>
      <c r="P650" s="329">
        <v>175151.6</v>
      </c>
      <c r="Q650" s="329">
        <v>306515.3</v>
      </c>
      <c r="R650" s="329">
        <v>191953.97</v>
      </c>
      <c r="S650" s="329">
        <v>335919.45</v>
      </c>
      <c r="T650" s="329">
        <v>207902.65</v>
      </c>
      <c r="U650" s="329">
        <v>363829.64</v>
      </c>
    </row>
    <row r="651" spans="1:21" ht="14.4" x14ac:dyDescent="0.3">
      <c r="A651" s="328">
        <v>4</v>
      </c>
      <c r="B651" s="328" t="s">
        <v>109</v>
      </c>
      <c r="C651" s="328" t="s">
        <v>126</v>
      </c>
      <c r="D651" s="328" t="s">
        <v>622</v>
      </c>
      <c r="E651" s="328" t="s">
        <v>133</v>
      </c>
      <c r="F651" s="328">
        <v>2</v>
      </c>
      <c r="G651" s="328" t="s">
        <v>5</v>
      </c>
      <c r="H651" s="329">
        <v>69905.52</v>
      </c>
      <c r="I651" s="329">
        <v>122334.66</v>
      </c>
      <c r="J651" s="329">
        <v>91690.44</v>
      </c>
      <c r="K651" s="329">
        <v>160458.26999999999</v>
      </c>
      <c r="L651" s="329">
        <v>111474.42</v>
      </c>
      <c r="M651" s="329">
        <v>195080.24</v>
      </c>
      <c r="N651" s="329">
        <v>136803.98000000001</v>
      </c>
      <c r="O651" s="329">
        <v>239406.96</v>
      </c>
      <c r="P651" s="329">
        <v>162319.20000000001</v>
      </c>
      <c r="Q651" s="329">
        <v>284058.59000000003</v>
      </c>
      <c r="R651" s="329">
        <v>178877.71</v>
      </c>
      <c r="S651" s="329">
        <v>313035.99</v>
      </c>
      <c r="T651" s="329">
        <v>194234.6</v>
      </c>
      <c r="U651" s="329">
        <v>339910.55</v>
      </c>
    </row>
    <row r="652" spans="1:21" ht="14.4" x14ac:dyDescent="0.3">
      <c r="A652" s="328">
        <v>4</v>
      </c>
      <c r="B652" s="328" t="s">
        <v>109</v>
      </c>
      <c r="C652" s="328" t="s">
        <v>126</v>
      </c>
      <c r="D652" s="328" t="s">
        <v>622</v>
      </c>
      <c r="E652" s="328" t="s">
        <v>133</v>
      </c>
      <c r="F652" s="328">
        <v>3</v>
      </c>
      <c r="G652" s="328" t="s">
        <v>6</v>
      </c>
      <c r="H652" s="329">
        <v>60486.35</v>
      </c>
      <c r="I652" s="329">
        <v>105851.11</v>
      </c>
      <c r="J652" s="329">
        <v>82255.899999999994</v>
      </c>
      <c r="K652" s="329">
        <v>143947.82</v>
      </c>
      <c r="L652" s="329">
        <v>103879.85</v>
      </c>
      <c r="M652" s="329">
        <v>181789.74</v>
      </c>
      <c r="N652" s="329">
        <v>136651.91</v>
      </c>
      <c r="O652" s="329">
        <v>239140.85</v>
      </c>
      <c r="P652" s="329">
        <v>169167.76</v>
      </c>
      <c r="Q652" s="329">
        <v>296043.57</v>
      </c>
      <c r="R652" s="329">
        <v>190478.96</v>
      </c>
      <c r="S652" s="329">
        <v>333338.17</v>
      </c>
      <c r="T652" s="329">
        <v>211497.33</v>
      </c>
      <c r="U652" s="329">
        <v>370120.33</v>
      </c>
    </row>
    <row r="653" spans="1:21" ht="14.4" x14ac:dyDescent="0.3">
      <c r="A653" s="328">
        <v>4</v>
      </c>
      <c r="B653" s="328" t="s">
        <v>109</v>
      </c>
      <c r="C653" s="328" t="s">
        <v>126</v>
      </c>
      <c r="D653" s="328" t="s">
        <v>622</v>
      </c>
      <c r="E653" s="328" t="s">
        <v>133</v>
      </c>
      <c r="F653" s="328">
        <v>4</v>
      </c>
      <c r="G653" s="328" t="s">
        <v>4</v>
      </c>
      <c r="H653" s="329">
        <v>68170.490000000005</v>
      </c>
      <c r="I653" s="329">
        <v>109072.79</v>
      </c>
      <c r="J653" s="329">
        <v>95438.69</v>
      </c>
      <c r="K653" s="329">
        <v>152701.91</v>
      </c>
      <c r="L653" s="329">
        <v>122706.89</v>
      </c>
      <c r="M653" s="329">
        <v>196331.03</v>
      </c>
      <c r="N653" s="329">
        <v>163609.19</v>
      </c>
      <c r="O653" s="329">
        <v>261774.7</v>
      </c>
      <c r="P653" s="329">
        <v>204511.48</v>
      </c>
      <c r="Q653" s="329">
        <v>327218.38</v>
      </c>
      <c r="R653" s="329">
        <v>231779.68</v>
      </c>
      <c r="S653" s="329">
        <v>370847.49</v>
      </c>
      <c r="T653" s="329">
        <v>259047.88</v>
      </c>
      <c r="U653" s="329">
        <v>414476.61</v>
      </c>
    </row>
    <row r="654" spans="1:21" ht="14.4" x14ac:dyDescent="0.3">
      <c r="A654" s="328">
        <v>4</v>
      </c>
      <c r="B654" s="328" t="s">
        <v>109</v>
      </c>
      <c r="C654" s="328" t="s">
        <v>134</v>
      </c>
      <c r="D654" s="328" t="s">
        <v>135</v>
      </c>
      <c r="E654" s="328" t="s">
        <v>136</v>
      </c>
      <c r="F654" s="328">
        <v>1</v>
      </c>
      <c r="G654" s="328" t="s">
        <v>11</v>
      </c>
      <c r="H654" s="329">
        <v>97408.71</v>
      </c>
      <c r="I654" s="329">
        <v>170465.25</v>
      </c>
      <c r="J654" s="329">
        <v>126413.85</v>
      </c>
      <c r="K654" s="329">
        <v>221224.24</v>
      </c>
      <c r="L654" s="329">
        <v>151479.88</v>
      </c>
      <c r="M654" s="329">
        <v>265089.78000000003</v>
      </c>
      <c r="N654" s="329">
        <v>181013.09</v>
      </c>
      <c r="O654" s="329">
        <v>316772.90000000002</v>
      </c>
      <c r="P654" s="329">
        <v>213072.12</v>
      </c>
      <c r="Q654" s="329">
        <v>372876.22</v>
      </c>
      <c r="R654" s="329">
        <v>233579.94</v>
      </c>
      <c r="S654" s="329">
        <v>408764.9</v>
      </c>
      <c r="T654" s="329">
        <v>253117.64</v>
      </c>
      <c r="U654" s="329">
        <v>442955.87</v>
      </c>
    </row>
    <row r="655" spans="1:21" ht="14.4" x14ac:dyDescent="0.3">
      <c r="A655" s="328">
        <v>4</v>
      </c>
      <c r="B655" s="328" t="s">
        <v>109</v>
      </c>
      <c r="C655" s="328" t="s">
        <v>134</v>
      </c>
      <c r="D655" s="328" t="s">
        <v>135</v>
      </c>
      <c r="E655" s="328" t="s">
        <v>136</v>
      </c>
      <c r="F655" s="328">
        <v>2</v>
      </c>
      <c r="G655" s="328" t="s">
        <v>5</v>
      </c>
      <c r="H655" s="329">
        <v>84074.13</v>
      </c>
      <c r="I655" s="329">
        <v>147129.73000000001</v>
      </c>
      <c r="J655" s="329">
        <v>110507.23</v>
      </c>
      <c r="K655" s="329">
        <v>193387.65</v>
      </c>
      <c r="L655" s="329">
        <v>134581.20000000001</v>
      </c>
      <c r="M655" s="329">
        <v>235517.1</v>
      </c>
      <c r="N655" s="329">
        <v>165586.91</v>
      </c>
      <c r="O655" s="329">
        <v>289777.09000000003</v>
      </c>
      <c r="P655" s="329">
        <v>196683.76</v>
      </c>
      <c r="Q655" s="329">
        <v>344196.57</v>
      </c>
      <c r="R655" s="329">
        <v>216880.14</v>
      </c>
      <c r="S655" s="329">
        <v>379540.25</v>
      </c>
      <c r="T655" s="329">
        <v>235662.06</v>
      </c>
      <c r="U655" s="329">
        <v>412408.61</v>
      </c>
    </row>
    <row r="656" spans="1:21" ht="14.4" x14ac:dyDescent="0.3">
      <c r="A656" s="328">
        <v>4</v>
      </c>
      <c r="B656" s="328" t="s">
        <v>109</v>
      </c>
      <c r="C656" s="328" t="s">
        <v>134</v>
      </c>
      <c r="D656" s="328" t="s">
        <v>135</v>
      </c>
      <c r="E656" s="328" t="s">
        <v>136</v>
      </c>
      <c r="F656" s="328">
        <v>3</v>
      </c>
      <c r="G656" s="328" t="s">
        <v>6</v>
      </c>
      <c r="H656" s="329">
        <v>72226.34</v>
      </c>
      <c r="I656" s="329">
        <v>126396.1</v>
      </c>
      <c r="J656" s="329">
        <v>98019.9</v>
      </c>
      <c r="K656" s="329">
        <v>171534.83</v>
      </c>
      <c r="L656" s="329">
        <v>123627.52</v>
      </c>
      <c r="M656" s="329">
        <v>216348.16</v>
      </c>
      <c r="N656" s="329">
        <v>162468.23000000001</v>
      </c>
      <c r="O656" s="329">
        <v>284319.40000000002</v>
      </c>
      <c r="P656" s="329">
        <v>200981.72</v>
      </c>
      <c r="Q656" s="329">
        <v>351718</v>
      </c>
      <c r="R656" s="329">
        <v>226189.91</v>
      </c>
      <c r="S656" s="329">
        <v>395832.35</v>
      </c>
      <c r="T656" s="329">
        <v>251024.14</v>
      </c>
      <c r="U656" s="329">
        <v>439292.25</v>
      </c>
    </row>
    <row r="657" spans="1:21" ht="14.4" x14ac:dyDescent="0.3">
      <c r="A657" s="328">
        <v>4</v>
      </c>
      <c r="B657" s="328" t="s">
        <v>109</v>
      </c>
      <c r="C657" s="328" t="s">
        <v>134</v>
      </c>
      <c r="D657" s="328" t="s">
        <v>135</v>
      </c>
      <c r="E657" s="328" t="s">
        <v>136</v>
      </c>
      <c r="F657" s="328">
        <v>4</v>
      </c>
      <c r="G657" s="328" t="s">
        <v>4</v>
      </c>
      <c r="H657" s="329">
        <v>82742.559999999998</v>
      </c>
      <c r="I657" s="329">
        <v>132388.1</v>
      </c>
      <c r="J657" s="329">
        <v>115839.58</v>
      </c>
      <c r="K657" s="329">
        <v>185343.33</v>
      </c>
      <c r="L657" s="329">
        <v>148936.60999999999</v>
      </c>
      <c r="M657" s="329">
        <v>238298.57</v>
      </c>
      <c r="N657" s="329">
        <v>198582.14</v>
      </c>
      <c r="O657" s="329">
        <v>317731.43</v>
      </c>
      <c r="P657" s="329">
        <v>248227.68</v>
      </c>
      <c r="Q657" s="329">
        <v>397164.29</v>
      </c>
      <c r="R657" s="329">
        <v>281324.7</v>
      </c>
      <c r="S657" s="329">
        <v>450119.53</v>
      </c>
      <c r="T657" s="329">
        <v>314421.71999999997</v>
      </c>
      <c r="U657" s="329">
        <v>503074.76</v>
      </c>
    </row>
    <row r="658" spans="1:21" ht="14.4" x14ac:dyDescent="0.3">
      <c r="A658" s="328">
        <v>4</v>
      </c>
      <c r="B658" s="328" t="s">
        <v>109</v>
      </c>
      <c r="C658" s="328" t="s">
        <v>134</v>
      </c>
      <c r="D658" s="328" t="s">
        <v>135</v>
      </c>
      <c r="E658" s="328" t="s">
        <v>686</v>
      </c>
      <c r="F658" s="328">
        <v>1</v>
      </c>
      <c r="G658" s="328" t="s">
        <v>11</v>
      </c>
      <c r="H658" s="329">
        <v>93065.63</v>
      </c>
      <c r="I658" s="329">
        <v>162864.85</v>
      </c>
      <c r="J658" s="329">
        <v>120628.06</v>
      </c>
      <c r="K658" s="329">
        <v>211099.1</v>
      </c>
      <c r="L658" s="329">
        <v>144440.04</v>
      </c>
      <c r="M658" s="329">
        <v>252770.06</v>
      </c>
      <c r="N658" s="329">
        <v>172438.02</v>
      </c>
      <c r="O658" s="329">
        <v>301766.53999999998</v>
      </c>
      <c r="P658" s="329">
        <v>202859.51999999999</v>
      </c>
      <c r="Q658" s="329">
        <v>355004.15999999997</v>
      </c>
      <c r="R658" s="329">
        <v>222318.17</v>
      </c>
      <c r="S658" s="329">
        <v>389056.8</v>
      </c>
      <c r="T658" s="329">
        <v>240786.32</v>
      </c>
      <c r="U658" s="329">
        <v>421376.05</v>
      </c>
    </row>
    <row r="659" spans="1:21" ht="14.4" x14ac:dyDescent="0.3">
      <c r="A659" s="328">
        <v>4</v>
      </c>
      <c r="B659" s="328" t="s">
        <v>109</v>
      </c>
      <c r="C659" s="328" t="s">
        <v>134</v>
      </c>
      <c r="D659" s="328" t="s">
        <v>135</v>
      </c>
      <c r="E659" s="328" t="s">
        <v>686</v>
      </c>
      <c r="F659" s="328">
        <v>2</v>
      </c>
      <c r="G659" s="328" t="s">
        <v>5</v>
      </c>
      <c r="H659" s="329">
        <v>80989.13</v>
      </c>
      <c r="I659" s="329">
        <v>141730.98000000001</v>
      </c>
      <c r="J659" s="329">
        <v>106222.06</v>
      </c>
      <c r="K659" s="329">
        <v>185888.6</v>
      </c>
      <c r="L659" s="329">
        <v>129135.57</v>
      </c>
      <c r="M659" s="329">
        <v>225987.25</v>
      </c>
      <c r="N659" s="329">
        <v>158467.14000000001</v>
      </c>
      <c r="O659" s="329">
        <v>277317.5</v>
      </c>
      <c r="P659" s="329">
        <v>188017.22</v>
      </c>
      <c r="Q659" s="329">
        <v>329030.14</v>
      </c>
      <c r="R659" s="329">
        <v>207193.82</v>
      </c>
      <c r="S659" s="329">
        <v>362589.19</v>
      </c>
      <c r="T659" s="329">
        <v>224977.49</v>
      </c>
      <c r="U659" s="329">
        <v>393710.61</v>
      </c>
    </row>
    <row r="660" spans="1:21" ht="14.4" x14ac:dyDescent="0.3">
      <c r="A660" s="328">
        <v>4</v>
      </c>
      <c r="B660" s="328" t="s">
        <v>109</v>
      </c>
      <c r="C660" s="328" t="s">
        <v>134</v>
      </c>
      <c r="D660" s="328" t="s">
        <v>135</v>
      </c>
      <c r="E660" s="328" t="s">
        <v>686</v>
      </c>
      <c r="F660" s="328">
        <v>3</v>
      </c>
      <c r="G660" s="328" t="s">
        <v>6</v>
      </c>
      <c r="H660" s="329">
        <v>70089.97</v>
      </c>
      <c r="I660" s="329">
        <v>122657.46</v>
      </c>
      <c r="J660" s="329">
        <v>95321.16</v>
      </c>
      <c r="K660" s="329">
        <v>166812.03</v>
      </c>
      <c r="L660" s="329">
        <v>120383.94</v>
      </c>
      <c r="M660" s="329">
        <v>210671.89</v>
      </c>
      <c r="N660" s="329">
        <v>158366.89000000001</v>
      </c>
      <c r="O660" s="329">
        <v>277142.06</v>
      </c>
      <c r="P660" s="329">
        <v>196053.49</v>
      </c>
      <c r="Q660" s="329">
        <v>343093.62</v>
      </c>
      <c r="R660" s="329">
        <v>220754.54</v>
      </c>
      <c r="S660" s="329">
        <v>386320.44</v>
      </c>
      <c r="T660" s="329">
        <v>245116.89</v>
      </c>
      <c r="U660" s="329">
        <v>428954.56</v>
      </c>
    </row>
    <row r="661" spans="1:21" ht="14.4" x14ac:dyDescent="0.3">
      <c r="A661" s="328">
        <v>4</v>
      </c>
      <c r="B661" s="328" t="s">
        <v>109</v>
      </c>
      <c r="C661" s="328" t="s">
        <v>134</v>
      </c>
      <c r="D661" s="328" t="s">
        <v>135</v>
      </c>
      <c r="E661" s="328" t="s">
        <v>686</v>
      </c>
      <c r="F661" s="328">
        <v>4</v>
      </c>
      <c r="G661" s="328" t="s">
        <v>4</v>
      </c>
      <c r="H661" s="329">
        <v>78959.490000000005</v>
      </c>
      <c r="I661" s="329">
        <v>126335.18</v>
      </c>
      <c r="J661" s="329">
        <v>110543.28</v>
      </c>
      <c r="K661" s="329">
        <v>176869.25</v>
      </c>
      <c r="L661" s="329">
        <v>142127.07999999999</v>
      </c>
      <c r="M661" s="329">
        <v>227403.33</v>
      </c>
      <c r="N661" s="329">
        <v>189502.77</v>
      </c>
      <c r="O661" s="329">
        <v>303204.44</v>
      </c>
      <c r="P661" s="329">
        <v>236878.46</v>
      </c>
      <c r="Q661" s="329">
        <v>379005.55</v>
      </c>
      <c r="R661" s="329">
        <v>268462.26</v>
      </c>
      <c r="S661" s="329">
        <v>429539.62</v>
      </c>
      <c r="T661" s="329">
        <v>300046.05</v>
      </c>
      <c r="U661" s="329">
        <v>480073.69</v>
      </c>
    </row>
    <row r="662" spans="1:21" ht="14.4" x14ac:dyDescent="0.3">
      <c r="A662" s="328">
        <v>4</v>
      </c>
      <c r="B662" s="328" t="s">
        <v>109</v>
      </c>
      <c r="C662" s="328" t="s">
        <v>134</v>
      </c>
      <c r="D662" s="328" t="s">
        <v>135</v>
      </c>
      <c r="E662" s="328" t="s">
        <v>137</v>
      </c>
      <c r="F662" s="328">
        <v>1</v>
      </c>
      <c r="G662" s="328" t="s">
        <v>11</v>
      </c>
      <c r="H662" s="329">
        <v>92888.38</v>
      </c>
      <c r="I662" s="329">
        <v>162554.66</v>
      </c>
      <c r="J662" s="329">
        <v>120516.87</v>
      </c>
      <c r="K662" s="329">
        <v>210904.52</v>
      </c>
      <c r="L662" s="329">
        <v>144391.72</v>
      </c>
      <c r="M662" s="329">
        <v>252685.5</v>
      </c>
      <c r="N662" s="329">
        <v>172509.64</v>
      </c>
      <c r="O662" s="329">
        <v>301891.86</v>
      </c>
      <c r="P662" s="329">
        <v>203038.28</v>
      </c>
      <c r="Q662" s="329">
        <v>355316.99</v>
      </c>
      <c r="R662" s="329">
        <v>222566.79</v>
      </c>
      <c r="S662" s="329">
        <v>389491.88</v>
      </c>
      <c r="T662" s="329">
        <v>241157.15</v>
      </c>
      <c r="U662" s="329">
        <v>422025.01</v>
      </c>
    </row>
    <row r="663" spans="1:21" ht="14.4" x14ac:dyDescent="0.3">
      <c r="A663" s="328">
        <v>4</v>
      </c>
      <c r="B663" s="328" t="s">
        <v>109</v>
      </c>
      <c r="C663" s="328" t="s">
        <v>134</v>
      </c>
      <c r="D663" s="328" t="s">
        <v>135</v>
      </c>
      <c r="E663" s="328" t="s">
        <v>137</v>
      </c>
      <c r="F663" s="328">
        <v>2</v>
      </c>
      <c r="G663" s="328" t="s">
        <v>5</v>
      </c>
      <c r="H663" s="329">
        <v>80308.600000000006</v>
      </c>
      <c r="I663" s="329">
        <v>140540.06</v>
      </c>
      <c r="J663" s="329">
        <v>105510.62</v>
      </c>
      <c r="K663" s="329">
        <v>184643.58</v>
      </c>
      <c r="L663" s="329">
        <v>128449.57</v>
      </c>
      <c r="M663" s="329">
        <v>224786.74</v>
      </c>
      <c r="N663" s="329">
        <v>157956.64000000001</v>
      </c>
      <c r="O663" s="329">
        <v>276424.11</v>
      </c>
      <c r="P663" s="329">
        <v>187577.56</v>
      </c>
      <c r="Q663" s="329">
        <v>328260.73</v>
      </c>
      <c r="R663" s="329">
        <v>206812.26</v>
      </c>
      <c r="S663" s="329">
        <v>361921.45</v>
      </c>
      <c r="T663" s="329">
        <v>224689.62</v>
      </c>
      <c r="U663" s="329">
        <v>393206.84</v>
      </c>
    </row>
    <row r="664" spans="1:21" ht="14.4" x14ac:dyDescent="0.3">
      <c r="A664" s="328">
        <v>4</v>
      </c>
      <c r="B664" s="328" t="s">
        <v>109</v>
      </c>
      <c r="C664" s="328" t="s">
        <v>134</v>
      </c>
      <c r="D664" s="328" t="s">
        <v>135</v>
      </c>
      <c r="E664" s="328" t="s">
        <v>137</v>
      </c>
      <c r="F664" s="328">
        <v>3</v>
      </c>
      <c r="G664" s="328" t="s">
        <v>6</v>
      </c>
      <c r="H664" s="329">
        <v>69096.789999999994</v>
      </c>
      <c r="I664" s="329">
        <v>120919.38</v>
      </c>
      <c r="J664" s="329">
        <v>93813.83</v>
      </c>
      <c r="K664" s="329">
        <v>164174.20000000001</v>
      </c>
      <c r="L664" s="329">
        <v>118355.45</v>
      </c>
      <c r="M664" s="329">
        <v>207122.03</v>
      </c>
      <c r="N664" s="329">
        <v>155572.85999999999</v>
      </c>
      <c r="O664" s="329">
        <v>272252.51</v>
      </c>
      <c r="P664" s="329">
        <v>192481.58</v>
      </c>
      <c r="Q664" s="329">
        <v>336842.77</v>
      </c>
      <c r="R664" s="329">
        <v>216646.39</v>
      </c>
      <c r="S664" s="329">
        <v>379131.18</v>
      </c>
      <c r="T664" s="329">
        <v>240458.4</v>
      </c>
      <c r="U664" s="329">
        <v>420802.2</v>
      </c>
    </row>
    <row r="665" spans="1:21" ht="14.4" x14ac:dyDescent="0.3">
      <c r="A665" s="328">
        <v>4</v>
      </c>
      <c r="B665" s="328" t="s">
        <v>109</v>
      </c>
      <c r="C665" s="328" t="s">
        <v>134</v>
      </c>
      <c r="D665" s="328" t="s">
        <v>135</v>
      </c>
      <c r="E665" s="328" t="s">
        <v>137</v>
      </c>
      <c r="F665" s="328">
        <v>4</v>
      </c>
      <c r="G665" s="328" t="s">
        <v>4</v>
      </c>
      <c r="H665" s="329">
        <v>78883.570000000007</v>
      </c>
      <c r="I665" s="329">
        <v>126213.72</v>
      </c>
      <c r="J665" s="329">
        <v>110437</v>
      </c>
      <c r="K665" s="329">
        <v>176699.21</v>
      </c>
      <c r="L665" s="329">
        <v>141990.43</v>
      </c>
      <c r="M665" s="329">
        <v>227184.7</v>
      </c>
      <c r="N665" s="329">
        <v>189320.58</v>
      </c>
      <c r="O665" s="329">
        <v>302912.93</v>
      </c>
      <c r="P665" s="329">
        <v>236650.72</v>
      </c>
      <c r="Q665" s="329">
        <v>378641.16</v>
      </c>
      <c r="R665" s="329">
        <v>268204.15000000002</v>
      </c>
      <c r="S665" s="329">
        <v>429126.65</v>
      </c>
      <c r="T665" s="329">
        <v>299757.58</v>
      </c>
      <c r="U665" s="329">
        <v>479612.13</v>
      </c>
    </row>
    <row r="666" spans="1:21" ht="14.4" x14ac:dyDescent="0.3">
      <c r="A666" s="328">
        <v>4</v>
      </c>
      <c r="B666" s="328" t="s">
        <v>109</v>
      </c>
      <c r="C666" s="328" t="s">
        <v>134</v>
      </c>
      <c r="D666" s="328" t="s">
        <v>135</v>
      </c>
      <c r="E666" s="328" t="s">
        <v>687</v>
      </c>
      <c r="F666" s="328">
        <v>1</v>
      </c>
      <c r="G666" s="328" t="s">
        <v>11</v>
      </c>
      <c r="H666" s="329">
        <v>94616.72</v>
      </c>
      <c r="I666" s="329">
        <v>165579.26</v>
      </c>
      <c r="J666" s="329">
        <v>122621.52</v>
      </c>
      <c r="K666" s="329">
        <v>214587.66</v>
      </c>
      <c r="L666" s="329">
        <v>146814.84</v>
      </c>
      <c r="M666" s="329">
        <v>256925.97</v>
      </c>
      <c r="N666" s="329">
        <v>175254.6</v>
      </c>
      <c r="O666" s="329">
        <v>306695.56</v>
      </c>
      <c r="P666" s="329">
        <v>206159.45</v>
      </c>
      <c r="Q666" s="329">
        <v>360779.03</v>
      </c>
      <c r="R666" s="329">
        <v>225927.07</v>
      </c>
      <c r="S666" s="329">
        <v>395372.38</v>
      </c>
      <c r="T666" s="329">
        <v>244680.44</v>
      </c>
      <c r="U666" s="329">
        <v>428190.78</v>
      </c>
    </row>
    <row r="667" spans="1:21" ht="14.4" x14ac:dyDescent="0.3">
      <c r="A667" s="328">
        <v>4</v>
      </c>
      <c r="B667" s="328" t="s">
        <v>109</v>
      </c>
      <c r="C667" s="328" t="s">
        <v>134</v>
      </c>
      <c r="D667" s="328" t="s">
        <v>135</v>
      </c>
      <c r="E667" s="328" t="s">
        <v>687</v>
      </c>
      <c r="F667" s="328">
        <v>2</v>
      </c>
      <c r="G667" s="328" t="s">
        <v>5</v>
      </c>
      <c r="H667" s="329">
        <v>82414.44</v>
      </c>
      <c r="I667" s="329">
        <v>144225.26999999999</v>
      </c>
      <c r="J667" s="329">
        <v>108065.46</v>
      </c>
      <c r="K667" s="329">
        <v>189114.55</v>
      </c>
      <c r="L667" s="329">
        <v>131350.95000000001</v>
      </c>
      <c r="M667" s="329">
        <v>229864.17</v>
      </c>
      <c r="N667" s="329">
        <v>161138.19</v>
      </c>
      <c r="O667" s="329">
        <v>281991.84000000003</v>
      </c>
      <c r="P667" s="329">
        <v>191162.54</v>
      </c>
      <c r="Q667" s="329">
        <v>334534.45</v>
      </c>
      <c r="R667" s="329">
        <v>210645.18</v>
      </c>
      <c r="S667" s="329">
        <v>368629.07</v>
      </c>
      <c r="T667" s="329">
        <v>228706.94</v>
      </c>
      <c r="U667" s="329">
        <v>400237.15</v>
      </c>
    </row>
    <row r="668" spans="1:21" ht="14.4" x14ac:dyDescent="0.3">
      <c r="A668" s="328">
        <v>4</v>
      </c>
      <c r="B668" s="328" t="s">
        <v>109</v>
      </c>
      <c r="C668" s="328" t="s">
        <v>134</v>
      </c>
      <c r="D668" s="328" t="s">
        <v>135</v>
      </c>
      <c r="E668" s="328" t="s">
        <v>687</v>
      </c>
      <c r="F668" s="328">
        <v>3</v>
      </c>
      <c r="G668" s="328" t="s">
        <v>6</v>
      </c>
      <c r="H668" s="329">
        <v>71381.460000000006</v>
      </c>
      <c r="I668" s="329">
        <v>124917.55</v>
      </c>
      <c r="J668" s="329">
        <v>97100.01</v>
      </c>
      <c r="K668" s="329">
        <v>169925.03</v>
      </c>
      <c r="L668" s="329">
        <v>122648.42</v>
      </c>
      <c r="M668" s="329">
        <v>214634.73</v>
      </c>
      <c r="N668" s="329">
        <v>161363.85</v>
      </c>
      <c r="O668" s="329">
        <v>282386.74</v>
      </c>
      <c r="P668" s="329">
        <v>199779.85</v>
      </c>
      <c r="Q668" s="329">
        <v>349614.74</v>
      </c>
      <c r="R668" s="329">
        <v>224962.75</v>
      </c>
      <c r="S668" s="329">
        <v>393684.81</v>
      </c>
      <c r="T668" s="329">
        <v>249803.43</v>
      </c>
      <c r="U668" s="329">
        <v>437156</v>
      </c>
    </row>
    <row r="669" spans="1:21" ht="14.4" x14ac:dyDescent="0.3">
      <c r="A669" s="328">
        <v>4</v>
      </c>
      <c r="B669" s="328" t="s">
        <v>109</v>
      </c>
      <c r="C669" s="328" t="s">
        <v>134</v>
      </c>
      <c r="D669" s="328" t="s">
        <v>135</v>
      </c>
      <c r="E669" s="328" t="s">
        <v>687</v>
      </c>
      <c r="F669" s="328">
        <v>4</v>
      </c>
      <c r="G669" s="328" t="s">
        <v>4</v>
      </c>
      <c r="H669" s="329">
        <v>80264.800000000003</v>
      </c>
      <c r="I669" s="329">
        <v>128423.67999999999</v>
      </c>
      <c r="J669" s="329">
        <v>112370.71</v>
      </c>
      <c r="K669" s="329">
        <v>179793.15</v>
      </c>
      <c r="L669" s="329">
        <v>144476.63</v>
      </c>
      <c r="M669" s="329">
        <v>231162.62</v>
      </c>
      <c r="N669" s="329">
        <v>192635.51</v>
      </c>
      <c r="O669" s="329">
        <v>308216.82</v>
      </c>
      <c r="P669" s="329">
        <v>240794.39</v>
      </c>
      <c r="Q669" s="329">
        <v>385271.03</v>
      </c>
      <c r="R669" s="329">
        <v>272900.31</v>
      </c>
      <c r="S669" s="329">
        <v>436640.5</v>
      </c>
      <c r="T669" s="329">
        <v>305006.21999999997</v>
      </c>
      <c r="U669" s="329">
        <v>488009.97</v>
      </c>
    </row>
    <row r="670" spans="1:21" ht="14.4" x14ac:dyDescent="0.3">
      <c r="A670" s="328">
        <v>4</v>
      </c>
      <c r="B670" s="328" t="s">
        <v>109</v>
      </c>
      <c r="C670" s="328" t="s">
        <v>134</v>
      </c>
      <c r="D670" s="328" t="s">
        <v>135</v>
      </c>
      <c r="E670" s="328" t="s">
        <v>688</v>
      </c>
      <c r="F670" s="328">
        <v>1</v>
      </c>
      <c r="G670" s="328" t="s">
        <v>11</v>
      </c>
      <c r="H670" s="329">
        <v>94084.92</v>
      </c>
      <c r="I670" s="329">
        <v>164648.60999999999</v>
      </c>
      <c r="J670" s="329">
        <v>121947.77</v>
      </c>
      <c r="K670" s="329">
        <v>213408.59</v>
      </c>
      <c r="L670" s="329">
        <v>146019.21</v>
      </c>
      <c r="M670" s="329">
        <v>255533.62</v>
      </c>
      <c r="N670" s="329">
        <v>174321.71</v>
      </c>
      <c r="O670" s="329">
        <v>305063</v>
      </c>
      <c r="P670" s="329">
        <v>205074.37</v>
      </c>
      <c r="Q670" s="329">
        <v>358880.15</v>
      </c>
      <c r="R670" s="329">
        <v>224744.83</v>
      </c>
      <c r="S670" s="329">
        <v>393303.45</v>
      </c>
      <c r="T670" s="329">
        <v>243413.31</v>
      </c>
      <c r="U670" s="329">
        <v>425973.29</v>
      </c>
    </row>
    <row r="671" spans="1:21" ht="14.4" x14ac:dyDescent="0.3">
      <c r="A671" s="328">
        <v>4</v>
      </c>
      <c r="B671" s="328" t="s">
        <v>109</v>
      </c>
      <c r="C671" s="328" t="s">
        <v>134</v>
      </c>
      <c r="D671" s="328" t="s">
        <v>135</v>
      </c>
      <c r="E671" s="328" t="s">
        <v>688</v>
      </c>
      <c r="F671" s="328">
        <v>2</v>
      </c>
      <c r="G671" s="328" t="s">
        <v>5</v>
      </c>
      <c r="H671" s="329">
        <v>81882.63</v>
      </c>
      <c r="I671" s="329">
        <v>143294.6</v>
      </c>
      <c r="J671" s="329">
        <v>107391.7</v>
      </c>
      <c r="K671" s="329">
        <v>187935.48</v>
      </c>
      <c r="L671" s="329">
        <v>130555.33</v>
      </c>
      <c r="M671" s="329">
        <v>228471.82</v>
      </c>
      <c r="N671" s="329">
        <v>160205.29999999999</v>
      </c>
      <c r="O671" s="329">
        <v>280359.28000000003</v>
      </c>
      <c r="P671" s="329">
        <v>190077.47</v>
      </c>
      <c r="Q671" s="329">
        <v>332635.56</v>
      </c>
      <c r="R671" s="329">
        <v>209462.93</v>
      </c>
      <c r="S671" s="329">
        <v>366560.13</v>
      </c>
      <c r="T671" s="329">
        <v>227439.8</v>
      </c>
      <c r="U671" s="329">
        <v>398019.66</v>
      </c>
    </row>
    <row r="672" spans="1:21" ht="14.4" x14ac:dyDescent="0.3">
      <c r="A672" s="328">
        <v>4</v>
      </c>
      <c r="B672" s="328" t="s">
        <v>109</v>
      </c>
      <c r="C672" s="328" t="s">
        <v>134</v>
      </c>
      <c r="D672" s="328" t="s">
        <v>135</v>
      </c>
      <c r="E672" s="328" t="s">
        <v>688</v>
      </c>
      <c r="F672" s="328">
        <v>3</v>
      </c>
      <c r="G672" s="328" t="s">
        <v>6</v>
      </c>
      <c r="H672" s="329">
        <v>70868.2</v>
      </c>
      <c r="I672" s="329">
        <v>124019.35</v>
      </c>
      <c r="J672" s="329">
        <v>96381.45</v>
      </c>
      <c r="K672" s="329">
        <v>168667.54</v>
      </c>
      <c r="L672" s="329">
        <v>121724.55</v>
      </c>
      <c r="M672" s="329">
        <v>213017.96</v>
      </c>
      <c r="N672" s="329">
        <v>160132.03</v>
      </c>
      <c r="O672" s="329">
        <v>280231.06</v>
      </c>
      <c r="P672" s="329">
        <v>198240.07</v>
      </c>
      <c r="Q672" s="329">
        <v>346920.13</v>
      </c>
      <c r="R672" s="329">
        <v>223217.67</v>
      </c>
      <c r="S672" s="329">
        <v>390630.92</v>
      </c>
      <c r="T672" s="329">
        <v>247853.04</v>
      </c>
      <c r="U672" s="329">
        <v>433742.82</v>
      </c>
    </row>
    <row r="673" spans="1:21" ht="14.4" x14ac:dyDescent="0.3">
      <c r="A673" s="328">
        <v>4</v>
      </c>
      <c r="B673" s="328" t="s">
        <v>109</v>
      </c>
      <c r="C673" s="328" t="s">
        <v>134</v>
      </c>
      <c r="D673" s="328" t="s">
        <v>135</v>
      </c>
      <c r="E673" s="328" t="s">
        <v>688</v>
      </c>
      <c r="F673" s="328">
        <v>4</v>
      </c>
      <c r="G673" s="328" t="s">
        <v>4</v>
      </c>
      <c r="H673" s="329">
        <v>79823.37</v>
      </c>
      <c r="I673" s="329">
        <v>127717.39</v>
      </c>
      <c r="J673" s="329">
        <v>111752.71</v>
      </c>
      <c r="K673" s="329">
        <v>178804.35</v>
      </c>
      <c r="L673" s="329">
        <v>143682.06</v>
      </c>
      <c r="M673" s="329">
        <v>229891.3</v>
      </c>
      <c r="N673" s="329">
        <v>191576.08</v>
      </c>
      <c r="O673" s="329">
        <v>306521.74</v>
      </c>
      <c r="P673" s="329">
        <v>239470.1</v>
      </c>
      <c r="Q673" s="329">
        <v>383152.17</v>
      </c>
      <c r="R673" s="329">
        <v>271399.45</v>
      </c>
      <c r="S673" s="329">
        <v>434239.13</v>
      </c>
      <c r="T673" s="329">
        <v>303328.8</v>
      </c>
      <c r="U673" s="329">
        <v>485326.08000000002</v>
      </c>
    </row>
    <row r="674" spans="1:21" ht="14.4" x14ac:dyDescent="0.3">
      <c r="A674" s="328">
        <v>4</v>
      </c>
      <c r="B674" s="328" t="s">
        <v>109</v>
      </c>
      <c r="C674" s="328" t="s">
        <v>134</v>
      </c>
      <c r="D674" s="328" t="s">
        <v>135</v>
      </c>
      <c r="E674" s="328" t="s">
        <v>138</v>
      </c>
      <c r="F674" s="328">
        <v>1</v>
      </c>
      <c r="G674" s="328" t="s">
        <v>11</v>
      </c>
      <c r="H674" s="329">
        <v>93154.25</v>
      </c>
      <c r="I674" s="329">
        <v>163019.94</v>
      </c>
      <c r="J674" s="329">
        <v>120683.65</v>
      </c>
      <c r="K674" s="329">
        <v>211196.39</v>
      </c>
      <c r="L674" s="329">
        <v>144464.20000000001</v>
      </c>
      <c r="M674" s="329">
        <v>252812.35</v>
      </c>
      <c r="N674" s="329">
        <v>172402.21</v>
      </c>
      <c r="O674" s="329">
        <v>301703.87</v>
      </c>
      <c r="P674" s="329">
        <v>202770.14</v>
      </c>
      <c r="Q674" s="329">
        <v>354847.74</v>
      </c>
      <c r="R674" s="329">
        <v>222193.86</v>
      </c>
      <c r="S674" s="329">
        <v>388839.26</v>
      </c>
      <c r="T674" s="329">
        <v>240600.9</v>
      </c>
      <c r="U674" s="329">
        <v>421051.58</v>
      </c>
    </row>
    <row r="675" spans="1:21" ht="14.4" x14ac:dyDescent="0.3">
      <c r="A675" s="328">
        <v>4</v>
      </c>
      <c r="B675" s="328" t="s">
        <v>109</v>
      </c>
      <c r="C675" s="328" t="s">
        <v>134</v>
      </c>
      <c r="D675" s="328" t="s">
        <v>135</v>
      </c>
      <c r="E675" s="328" t="s">
        <v>138</v>
      </c>
      <c r="F675" s="328">
        <v>2</v>
      </c>
      <c r="G675" s="328" t="s">
        <v>5</v>
      </c>
      <c r="H675" s="329">
        <v>81329.39</v>
      </c>
      <c r="I675" s="329">
        <v>142326.44</v>
      </c>
      <c r="J675" s="329">
        <v>106577.78</v>
      </c>
      <c r="K675" s="329">
        <v>186511.11</v>
      </c>
      <c r="L675" s="329">
        <v>129478.58</v>
      </c>
      <c r="M675" s="329">
        <v>226587.51</v>
      </c>
      <c r="N675" s="329">
        <v>158722.39000000001</v>
      </c>
      <c r="O675" s="329">
        <v>277764.19</v>
      </c>
      <c r="P675" s="329">
        <v>188237.05</v>
      </c>
      <c r="Q675" s="329">
        <v>329414.84999999998</v>
      </c>
      <c r="R675" s="329">
        <v>207384.61</v>
      </c>
      <c r="S675" s="329">
        <v>362923.06</v>
      </c>
      <c r="T675" s="329">
        <v>225121.42</v>
      </c>
      <c r="U675" s="329">
        <v>393962.49</v>
      </c>
    </row>
    <row r="676" spans="1:21" ht="14.4" x14ac:dyDescent="0.3">
      <c r="A676" s="328">
        <v>4</v>
      </c>
      <c r="B676" s="328" t="s">
        <v>109</v>
      </c>
      <c r="C676" s="328" t="s">
        <v>134</v>
      </c>
      <c r="D676" s="328" t="s">
        <v>135</v>
      </c>
      <c r="E676" s="328" t="s">
        <v>138</v>
      </c>
      <c r="F676" s="328">
        <v>3</v>
      </c>
      <c r="G676" s="328" t="s">
        <v>6</v>
      </c>
      <c r="H676" s="329">
        <v>70586.570000000007</v>
      </c>
      <c r="I676" s="329">
        <v>123526.49</v>
      </c>
      <c r="J676" s="329">
        <v>96074.82</v>
      </c>
      <c r="K676" s="329">
        <v>168130.94</v>
      </c>
      <c r="L676" s="329">
        <v>121398.18</v>
      </c>
      <c r="M676" s="329">
        <v>212446.81</v>
      </c>
      <c r="N676" s="329">
        <v>159763.9</v>
      </c>
      <c r="O676" s="329">
        <v>279586.83</v>
      </c>
      <c r="P676" s="329">
        <v>197839.45</v>
      </c>
      <c r="Q676" s="329">
        <v>346219.04</v>
      </c>
      <c r="R676" s="329">
        <v>222808.61</v>
      </c>
      <c r="S676" s="329">
        <v>389915.06</v>
      </c>
      <c r="T676" s="329">
        <v>247446.13</v>
      </c>
      <c r="U676" s="329">
        <v>433030.73</v>
      </c>
    </row>
    <row r="677" spans="1:21" ht="14.4" x14ac:dyDescent="0.3">
      <c r="A677" s="328">
        <v>4</v>
      </c>
      <c r="B677" s="328" t="s">
        <v>109</v>
      </c>
      <c r="C677" s="328" t="s">
        <v>134</v>
      </c>
      <c r="D677" s="328" t="s">
        <v>135</v>
      </c>
      <c r="E677" s="328" t="s">
        <v>138</v>
      </c>
      <c r="F677" s="328">
        <v>4</v>
      </c>
      <c r="G677" s="328" t="s">
        <v>4</v>
      </c>
      <c r="H677" s="329">
        <v>78997.440000000002</v>
      </c>
      <c r="I677" s="329">
        <v>126395.91</v>
      </c>
      <c r="J677" s="329">
        <v>110596.42</v>
      </c>
      <c r="K677" s="329">
        <v>176954.28</v>
      </c>
      <c r="L677" s="329">
        <v>142195.4</v>
      </c>
      <c r="M677" s="329">
        <v>227512.64</v>
      </c>
      <c r="N677" s="329">
        <v>189593.87</v>
      </c>
      <c r="O677" s="329">
        <v>303350.19</v>
      </c>
      <c r="P677" s="329">
        <v>236992.33</v>
      </c>
      <c r="Q677" s="329">
        <v>379187.74</v>
      </c>
      <c r="R677" s="329">
        <v>268591.31</v>
      </c>
      <c r="S677" s="329">
        <v>429746.1</v>
      </c>
      <c r="T677" s="329">
        <v>300190.28999999998</v>
      </c>
      <c r="U677" s="329">
        <v>480304.47</v>
      </c>
    </row>
    <row r="678" spans="1:21" ht="14.4" x14ac:dyDescent="0.3">
      <c r="A678" s="328">
        <v>4</v>
      </c>
      <c r="B678" s="328" t="s">
        <v>109</v>
      </c>
      <c r="C678" s="328" t="s">
        <v>134</v>
      </c>
      <c r="D678" s="328" t="s">
        <v>135</v>
      </c>
      <c r="E678" s="328" t="s">
        <v>139</v>
      </c>
      <c r="F678" s="328">
        <v>1</v>
      </c>
      <c r="G678" s="328" t="s">
        <v>11</v>
      </c>
      <c r="H678" s="329">
        <v>93553.12</v>
      </c>
      <c r="I678" s="329">
        <v>163717.96</v>
      </c>
      <c r="J678" s="329">
        <v>121274.02</v>
      </c>
      <c r="K678" s="329">
        <v>212229.53</v>
      </c>
      <c r="L678" s="329">
        <v>145223.59</v>
      </c>
      <c r="M678" s="329">
        <v>254141.28</v>
      </c>
      <c r="N678" s="329">
        <v>173388.82</v>
      </c>
      <c r="O678" s="329">
        <v>303430.44</v>
      </c>
      <c r="P678" s="329">
        <v>203989.29</v>
      </c>
      <c r="Q678" s="329">
        <v>356981.26</v>
      </c>
      <c r="R678" s="329">
        <v>223562.58</v>
      </c>
      <c r="S678" s="329">
        <v>391234.52</v>
      </c>
      <c r="T678" s="329">
        <v>242146.17</v>
      </c>
      <c r="U678" s="329">
        <v>423755.8</v>
      </c>
    </row>
    <row r="679" spans="1:21" ht="14.4" x14ac:dyDescent="0.3">
      <c r="A679" s="328">
        <v>4</v>
      </c>
      <c r="B679" s="328" t="s">
        <v>109</v>
      </c>
      <c r="C679" s="328" t="s">
        <v>134</v>
      </c>
      <c r="D679" s="328" t="s">
        <v>135</v>
      </c>
      <c r="E679" s="328" t="s">
        <v>139</v>
      </c>
      <c r="F679" s="328">
        <v>2</v>
      </c>
      <c r="G679" s="328" t="s">
        <v>5</v>
      </c>
      <c r="H679" s="329">
        <v>81350.81</v>
      </c>
      <c r="I679" s="329">
        <v>142363.92000000001</v>
      </c>
      <c r="J679" s="329">
        <v>106717.95</v>
      </c>
      <c r="K679" s="329">
        <v>186756.42</v>
      </c>
      <c r="L679" s="329">
        <v>129759.7</v>
      </c>
      <c r="M679" s="329">
        <v>227079.48</v>
      </c>
      <c r="N679" s="329">
        <v>159272.41</v>
      </c>
      <c r="O679" s="329">
        <v>278726.71999999997</v>
      </c>
      <c r="P679" s="329">
        <v>188992.39</v>
      </c>
      <c r="Q679" s="329">
        <v>330736.68</v>
      </c>
      <c r="R679" s="329">
        <v>208280.69</v>
      </c>
      <c r="S679" s="329">
        <v>364491.2</v>
      </c>
      <c r="T679" s="329">
        <v>226172.67</v>
      </c>
      <c r="U679" s="329">
        <v>395802.17</v>
      </c>
    </row>
    <row r="680" spans="1:21" ht="14.4" x14ac:dyDescent="0.3">
      <c r="A680" s="328">
        <v>4</v>
      </c>
      <c r="B680" s="328" t="s">
        <v>109</v>
      </c>
      <c r="C680" s="328" t="s">
        <v>134</v>
      </c>
      <c r="D680" s="328" t="s">
        <v>135</v>
      </c>
      <c r="E680" s="328" t="s">
        <v>139</v>
      </c>
      <c r="F680" s="328">
        <v>3</v>
      </c>
      <c r="G680" s="328" t="s">
        <v>6</v>
      </c>
      <c r="H680" s="329">
        <v>70354.94</v>
      </c>
      <c r="I680" s="329">
        <v>123121.14</v>
      </c>
      <c r="J680" s="329">
        <v>95662.89</v>
      </c>
      <c r="K680" s="329">
        <v>167410.06</v>
      </c>
      <c r="L680" s="329">
        <v>120800.68</v>
      </c>
      <c r="M680" s="329">
        <v>211401.2</v>
      </c>
      <c r="N680" s="329">
        <v>158900.21</v>
      </c>
      <c r="O680" s="329">
        <v>278075.37</v>
      </c>
      <c r="P680" s="329">
        <v>196700.3</v>
      </c>
      <c r="Q680" s="329">
        <v>344225.52</v>
      </c>
      <c r="R680" s="329">
        <v>221472.59</v>
      </c>
      <c r="S680" s="329">
        <v>387577.03</v>
      </c>
      <c r="T680" s="329">
        <v>245902.66</v>
      </c>
      <c r="U680" s="329">
        <v>430329.65</v>
      </c>
    </row>
    <row r="681" spans="1:21" ht="14.4" x14ac:dyDescent="0.3">
      <c r="A681" s="328">
        <v>4</v>
      </c>
      <c r="B681" s="328" t="s">
        <v>109</v>
      </c>
      <c r="C681" s="328" t="s">
        <v>134</v>
      </c>
      <c r="D681" s="328" t="s">
        <v>135</v>
      </c>
      <c r="E681" s="328" t="s">
        <v>139</v>
      </c>
      <c r="F681" s="328">
        <v>4</v>
      </c>
      <c r="G681" s="328" t="s">
        <v>4</v>
      </c>
      <c r="H681" s="329">
        <v>79381.94</v>
      </c>
      <c r="I681" s="329">
        <v>127011.11</v>
      </c>
      <c r="J681" s="329">
        <v>111134.72</v>
      </c>
      <c r="K681" s="329">
        <v>177815.55</v>
      </c>
      <c r="L681" s="329">
        <v>142887.49</v>
      </c>
      <c r="M681" s="329">
        <v>228619.99</v>
      </c>
      <c r="N681" s="329">
        <v>190516.65</v>
      </c>
      <c r="O681" s="329">
        <v>304826.65000000002</v>
      </c>
      <c r="P681" s="329">
        <v>238145.82</v>
      </c>
      <c r="Q681" s="329">
        <v>381033.32</v>
      </c>
      <c r="R681" s="329">
        <v>269898.59000000003</v>
      </c>
      <c r="S681" s="329">
        <v>431837.76</v>
      </c>
      <c r="T681" s="329">
        <v>301651.37</v>
      </c>
      <c r="U681" s="329">
        <v>482642.2</v>
      </c>
    </row>
    <row r="682" spans="1:21" ht="14.4" x14ac:dyDescent="0.3">
      <c r="A682" s="328">
        <v>4</v>
      </c>
      <c r="B682" s="328" t="s">
        <v>109</v>
      </c>
      <c r="C682" s="328" t="s">
        <v>134</v>
      </c>
      <c r="D682" s="328" t="s">
        <v>135</v>
      </c>
      <c r="E682" s="328" t="s">
        <v>140</v>
      </c>
      <c r="F682" s="328">
        <v>1</v>
      </c>
      <c r="G682" s="328" t="s">
        <v>11</v>
      </c>
      <c r="H682" s="329">
        <v>91558.85</v>
      </c>
      <c r="I682" s="329">
        <v>160227.99</v>
      </c>
      <c r="J682" s="329">
        <v>118662.39999999999</v>
      </c>
      <c r="K682" s="329">
        <v>207659.2</v>
      </c>
      <c r="L682" s="329">
        <v>142077.32</v>
      </c>
      <c r="M682" s="329">
        <v>248635.31</v>
      </c>
      <c r="N682" s="329">
        <v>169603.54</v>
      </c>
      <c r="O682" s="329">
        <v>296806.19</v>
      </c>
      <c r="P682" s="329">
        <v>199514.91</v>
      </c>
      <c r="Q682" s="329">
        <v>349151.09</v>
      </c>
      <c r="R682" s="329">
        <v>218647.12</v>
      </c>
      <c r="S682" s="329">
        <v>382632.47</v>
      </c>
      <c r="T682" s="329">
        <v>236799.49</v>
      </c>
      <c r="U682" s="329">
        <v>414399.11</v>
      </c>
    </row>
    <row r="683" spans="1:21" ht="14.4" x14ac:dyDescent="0.3">
      <c r="A683" s="328">
        <v>4</v>
      </c>
      <c r="B683" s="328" t="s">
        <v>109</v>
      </c>
      <c r="C683" s="328" t="s">
        <v>134</v>
      </c>
      <c r="D683" s="328" t="s">
        <v>135</v>
      </c>
      <c r="E683" s="328" t="s">
        <v>140</v>
      </c>
      <c r="F683" s="328">
        <v>2</v>
      </c>
      <c r="G683" s="328" t="s">
        <v>5</v>
      </c>
      <c r="H683" s="329">
        <v>79733.960000000006</v>
      </c>
      <c r="I683" s="329">
        <v>139534.42000000001</v>
      </c>
      <c r="J683" s="329">
        <v>104556.52</v>
      </c>
      <c r="K683" s="329">
        <v>182973.92</v>
      </c>
      <c r="L683" s="329">
        <v>127091.7</v>
      </c>
      <c r="M683" s="329">
        <v>222410.47</v>
      </c>
      <c r="N683" s="329">
        <v>155923.72</v>
      </c>
      <c r="O683" s="329">
        <v>272866.51</v>
      </c>
      <c r="P683" s="329">
        <v>184981.83</v>
      </c>
      <c r="Q683" s="329">
        <v>323718.19</v>
      </c>
      <c r="R683" s="329">
        <v>203837.87</v>
      </c>
      <c r="S683" s="329">
        <v>356716.26</v>
      </c>
      <c r="T683" s="329">
        <v>221320.01</v>
      </c>
      <c r="U683" s="329">
        <v>387310.02</v>
      </c>
    </row>
    <row r="684" spans="1:21" ht="14.4" x14ac:dyDescent="0.3">
      <c r="A684" s="328">
        <v>4</v>
      </c>
      <c r="B684" s="328" t="s">
        <v>109</v>
      </c>
      <c r="C684" s="328" t="s">
        <v>134</v>
      </c>
      <c r="D684" s="328" t="s">
        <v>135</v>
      </c>
      <c r="E684" s="328" t="s">
        <v>140</v>
      </c>
      <c r="F684" s="328">
        <v>3</v>
      </c>
      <c r="G684" s="328" t="s">
        <v>6</v>
      </c>
      <c r="H684" s="329">
        <v>69046.789999999994</v>
      </c>
      <c r="I684" s="329">
        <v>120831.88</v>
      </c>
      <c r="J684" s="329">
        <v>93919.13</v>
      </c>
      <c r="K684" s="329">
        <v>164358.48000000001</v>
      </c>
      <c r="L684" s="329">
        <v>118626.58</v>
      </c>
      <c r="M684" s="329">
        <v>207596.52</v>
      </c>
      <c r="N684" s="329">
        <v>156068.44</v>
      </c>
      <c r="O684" s="329">
        <v>273119.77</v>
      </c>
      <c r="P684" s="329">
        <v>193220.12</v>
      </c>
      <c r="Q684" s="329">
        <v>338135.21</v>
      </c>
      <c r="R684" s="329">
        <v>217573.37</v>
      </c>
      <c r="S684" s="329">
        <v>380753.39</v>
      </c>
      <c r="T684" s="329">
        <v>241594.98</v>
      </c>
      <c r="U684" s="329">
        <v>422791.22</v>
      </c>
    </row>
    <row r="685" spans="1:21" ht="14.4" x14ac:dyDescent="0.3">
      <c r="A685" s="328">
        <v>4</v>
      </c>
      <c r="B685" s="328" t="s">
        <v>109</v>
      </c>
      <c r="C685" s="328" t="s">
        <v>134</v>
      </c>
      <c r="D685" s="328" t="s">
        <v>135</v>
      </c>
      <c r="E685" s="328" t="s">
        <v>140</v>
      </c>
      <c r="F685" s="328">
        <v>4</v>
      </c>
      <c r="G685" s="328" t="s">
        <v>4</v>
      </c>
      <c r="H685" s="329">
        <v>77673.16</v>
      </c>
      <c r="I685" s="329">
        <v>124277.06</v>
      </c>
      <c r="J685" s="329">
        <v>108742.42</v>
      </c>
      <c r="K685" s="329">
        <v>173987.88</v>
      </c>
      <c r="L685" s="329">
        <v>139811.69</v>
      </c>
      <c r="M685" s="329">
        <v>223698.7</v>
      </c>
      <c r="N685" s="329">
        <v>186415.58</v>
      </c>
      <c r="O685" s="329">
        <v>298264.94</v>
      </c>
      <c r="P685" s="329">
        <v>233019.48</v>
      </c>
      <c r="Q685" s="329">
        <v>372831.17</v>
      </c>
      <c r="R685" s="329">
        <v>264088.74</v>
      </c>
      <c r="S685" s="329">
        <v>422542</v>
      </c>
      <c r="T685" s="329">
        <v>295158.01</v>
      </c>
      <c r="U685" s="329">
        <v>472252.82</v>
      </c>
    </row>
    <row r="686" spans="1:21" ht="14.4" x14ac:dyDescent="0.3">
      <c r="A686" s="328">
        <v>4</v>
      </c>
      <c r="B686" s="328" t="s">
        <v>109</v>
      </c>
      <c r="C686" s="328" t="s">
        <v>141</v>
      </c>
      <c r="D686" s="328" t="s">
        <v>142</v>
      </c>
      <c r="E686" s="328" t="s">
        <v>689</v>
      </c>
      <c r="F686" s="328">
        <v>1</v>
      </c>
      <c r="G686" s="328" t="s">
        <v>11</v>
      </c>
      <c r="H686" s="329">
        <v>88500.98</v>
      </c>
      <c r="I686" s="329">
        <v>154876.72</v>
      </c>
      <c r="J686" s="329">
        <v>114703.28</v>
      </c>
      <c r="K686" s="329">
        <v>200730.74</v>
      </c>
      <c r="L686" s="329">
        <v>137339.79999999999</v>
      </c>
      <c r="M686" s="329">
        <v>240344.65</v>
      </c>
      <c r="N686" s="329">
        <v>163952.47</v>
      </c>
      <c r="O686" s="329">
        <v>286916.83</v>
      </c>
      <c r="P686" s="329">
        <v>192870.37</v>
      </c>
      <c r="Q686" s="329">
        <v>337523.15</v>
      </c>
      <c r="R686" s="329">
        <v>211367.17</v>
      </c>
      <c r="S686" s="329">
        <v>369892.55</v>
      </c>
      <c r="T686" s="329">
        <v>228918.53</v>
      </c>
      <c r="U686" s="329">
        <v>400607.43</v>
      </c>
    </row>
    <row r="687" spans="1:21" ht="14.4" x14ac:dyDescent="0.3">
      <c r="A687" s="328">
        <v>4</v>
      </c>
      <c r="B687" s="328" t="s">
        <v>109</v>
      </c>
      <c r="C687" s="328" t="s">
        <v>141</v>
      </c>
      <c r="D687" s="328" t="s">
        <v>142</v>
      </c>
      <c r="E687" s="328" t="s">
        <v>689</v>
      </c>
      <c r="F687" s="328">
        <v>2</v>
      </c>
      <c r="G687" s="328" t="s">
        <v>5</v>
      </c>
      <c r="H687" s="329">
        <v>77053.47</v>
      </c>
      <c r="I687" s="329">
        <v>134843.57999999999</v>
      </c>
      <c r="J687" s="329">
        <v>101047.59</v>
      </c>
      <c r="K687" s="329">
        <v>176833.28</v>
      </c>
      <c r="L687" s="329">
        <v>122832.44</v>
      </c>
      <c r="M687" s="329">
        <v>214956.77</v>
      </c>
      <c r="N687" s="329">
        <v>150709.24</v>
      </c>
      <c r="O687" s="329">
        <v>263741.18</v>
      </c>
      <c r="P687" s="329">
        <v>178801.11</v>
      </c>
      <c r="Q687" s="329">
        <v>312901.94</v>
      </c>
      <c r="R687" s="329">
        <v>197030.55</v>
      </c>
      <c r="S687" s="329">
        <v>344803.46</v>
      </c>
      <c r="T687" s="329">
        <v>213933.08</v>
      </c>
      <c r="U687" s="329">
        <v>374382.89</v>
      </c>
    </row>
    <row r="688" spans="1:21" ht="14.4" x14ac:dyDescent="0.3">
      <c r="A688" s="328">
        <v>4</v>
      </c>
      <c r="B688" s="328" t="s">
        <v>109</v>
      </c>
      <c r="C688" s="328" t="s">
        <v>141</v>
      </c>
      <c r="D688" s="328" t="s">
        <v>142</v>
      </c>
      <c r="E688" s="328" t="s">
        <v>689</v>
      </c>
      <c r="F688" s="328">
        <v>3</v>
      </c>
      <c r="G688" s="328" t="s">
        <v>6</v>
      </c>
      <c r="H688" s="329">
        <v>66712.12</v>
      </c>
      <c r="I688" s="329">
        <v>116746.22</v>
      </c>
      <c r="J688" s="329">
        <v>90738.25</v>
      </c>
      <c r="K688" s="329">
        <v>158791.94</v>
      </c>
      <c r="L688" s="329">
        <v>114604.74</v>
      </c>
      <c r="M688" s="329">
        <v>200558.3</v>
      </c>
      <c r="N688" s="329">
        <v>150773.01999999999</v>
      </c>
      <c r="O688" s="329">
        <v>263852.78999999998</v>
      </c>
      <c r="P688" s="329">
        <v>186660.38</v>
      </c>
      <c r="Q688" s="329">
        <v>326655.67</v>
      </c>
      <c r="R688" s="329">
        <v>210183.98</v>
      </c>
      <c r="S688" s="329">
        <v>367821.96</v>
      </c>
      <c r="T688" s="329">
        <v>233386.53</v>
      </c>
      <c r="U688" s="329">
        <v>408426.42</v>
      </c>
    </row>
    <row r="689" spans="1:21" ht="14.4" x14ac:dyDescent="0.3">
      <c r="A689" s="328">
        <v>4</v>
      </c>
      <c r="B689" s="328" t="s">
        <v>109</v>
      </c>
      <c r="C689" s="328" t="s">
        <v>141</v>
      </c>
      <c r="D689" s="328" t="s">
        <v>142</v>
      </c>
      <c r="E689" s="328" t="s">
        <v>689</v>
      </c>
      <c r="F689" s="328">
        <v>4</v>
      </c>
      <c r="G689" s="328" t="s">
        <v>4</v>
      </c>
      <c r="H689" s="329">
        <v>75081.52</v>
      </c>
      <c r="I689" s="329">
        <v>120130.44</v>
      </c>
      <c r="J689" s="329">
        <v>105114.13</v>
      </c>
      <c r="K689" s="329">
        <v>168182.62</v>
      </c>
      <c r="L689" s="329">
        <v>135146.74</v>
      </c>
      <c r="M689" s="329">
        <v>216234.79</v>
      </c>
      <c r="N689" s="329">
        <v>180195.66</v>
      </c>
      <c r="O689" s="329">
        <v>288313.06</v>
      </c>
      <c r="P689" s="329">
        <v>225244.57</v>
      </c>
      <c r="Q689" s="329">
        <v>360391.32</v>
      </c>
      <c r="R689" s="329">
        <v>255277.18</v>
      </c>
      <c r="S689" s="329">
        <v>408443.5</v>
      </c>
      <c r="T689" s="329">
        <v>285309.78999999998</v>
      </c>
      <c r="U689" s="329">
        <v>456495.67</v>
      </c>
    </row>
    <row r="690" spans="1:21" ht="14.4" x14ac:dyDescent="0.3">
      <c r="A690" s="328">
        <v>4</v>
      </c>
      <c r="B690" s="328" t="s">
        <v>109</v>
      </c>
      <c r="C690" s="328" t="s">
        <v>141</v>
      </c>
      <c r="D690" s="328" t="s">
        <v>142</v>
      </c>
      <c r="E690" s="328" t="s">
        <v>130</v>
      </c>
      <c r="F690" s="328">
        <v>1</v>
      </c>
      <c r="G690" s="328" t="s">
        <v>11</v>
      </c>
      <c r="H690" s="329">
        <v>82739.789999999994</v>
      </c>
      <c r="I690" s="329">
        <v>144794.64000000001</v>
      </c>
      <c r="J690" s="329">
        <v>107347.6</v>
      </c>
      <c r="K690" s="329">
        <v>187858.31</v>
      </c>
      <c r="L690" s="329">
        <v>128612.06</v>
      </c>
      <c r="M690" s="329">
        <v>225071.1</v>
      </c>
      <c r="N690" s="329">
        <v>153654.85</v>
      </c>
      <c r="O690" s="329">
        <v>268895.99</v>
      </c>
      <c r="P690" s="329">
        <v>180845.13</v>
      </c>
      <c r="Q690" s="329">
        <v>316478.98</v>
      </c>
      <c r="R690" s="329">
        <v>198238.13</v>
      </c>
      <c r="S690" s="329">
        <v>346916.74</v>
      </c>
      <c r="T690" s="329">
        <v>214794.59</v>
      </c>
      <c r="U690" s="329">
        <v>375890.54</v>
      </c>
    </row>
    <row r="691" spans="1:21" ht="14.4" x14ac:dyDescent="0.3">
      <c r="A691" s="328">
        <v>4</v>
      </c>
      <c r="B691" s="328" t="s">
        <v>109</v>
      </c>
      <c r="C691" s="328" t="s">
        <v>141</v>
      </c>
      <c r="D691" s="328" t="s">
        <v>142</v>
      </c>
      <c r="E691" s="328" t="s">
        <v>130</v>
      </c>
      <c r="F691" s="328">
        <v>2</v>
      </c>
      <c r="G691" s="328" t="s">
        <v>5</v>
      </c>
      <c r="H691" s="329">
        <v>71543.789999999994</v>
      </c>
      <c r="I691" s="329">
        <v>125201.64</v>
      </c>
      <c r="J691" s="329">
        <v>93992.04</v>
      </c>
      <c r="K691" s="329">
        <v>164486.07</v>
      </c>
      <c r="L691" s="329">
        <v>114423.55</v>
      </c>
      <c r="M691" s="329">
        <v>200241.21</v>
      </c>
      <c r="N691" s="329">
        <v>140702.68</v>
      </c>
      <c r="O691" s="329">
        <v>246229.7</v>
      </c>
      <c r="P691" s="329">
        <v>167085.09</v>
      </c>
      <c r="Q691" s="329">
        <v>292398.90000000002</v>
      </c>
      <c r="R691" s="329">
        <v>184216.6</v>
      </c>
      <c r="S691" s="329">
        <v>322379.06</v>
      </c>
      <c r="T691" s="329">
        <v>200138.49</v>
      </c>
      <c r="U691" s="329">
        <v>350242.36</v>
      </c>
    </row>
    <row r="692" spans="1:21" ht="14.4" x14ac:dyDescent="0.3">
      <c r="A692" s="328">
        <v>4</v>
      </c>
      <c r="B692" s="328" t="s">
        <v>109</v>
      </c>
      <c r="C692" s="328" t="s">
        <v>141</v>
      </c>
      <c r="D692" s="328" t="s">
        <v>142</v>
      </c>
      <c r="E692" s="328" t="s">
        <v>130</v>
      </c>
      <c r="F692" s="328">
        <v>3</v>
      </c>
      <c r="G692" s="328" t="s">
        <v>6</v>
      </c>
      <c r="H692" s="329">
        <v>61562.87</v>
      </c>
      <c r="I692" s="329">
        <v>107735.01</v>
      </c>
      <c r="J692" s="329">
        <v>83587.72</v>
      </c>
      <c r="K692" s="329">
        <v>146278.51</v>
      </c>
      <c r="L692" s="329">
        <v>105456.45</v>
      </c>
      <c r="M692" s="329">
        <v>184548.79</v>
      </c>
      <c r="N692" s="329">
        <v>138619.99</v>
      </c>
      <c r="O692" s="329">
        <v>242584.98</v>
      </c>
      <c r="P692" s="329">
        <v>171508.78</v>
      </c>
      <c r="Q692" s="329">
        <v>300140.37</v>
      </c>
      <c r="R692" s="329">
        <v>193042.15</v>
      </c>
      <c r="S692" s="329">
        <v>337823.77</v>
      </c>
      <c r="T692" s="329">
        <v>214261.53</v>
      </c>
      <c r="U692" s="329">
        <v>374957.68</v>
      </c>
    </row>
    <row r="693" spans="1:21" ht="14.4" x14ac:dyDescent="0.3">
      <c r="A693" s="328">
        <v>4</v>
      </c>
      <c r="B693" s="328" t="s">
        <v>109</v>
      </c>
      <c r="C693" s="328" t="s">
        <v>141</v>
      </c>
      <c r="D693" s="328" t="s">
        <v>142</v>
      </c>
      <c r="E693" s="328" t="s">
        <v>130</v>
      </c>
      <c r="F693" s="328">
        <v>4</v>
      </c>
      <c r="G693" s="328" t="s">
        <v>4</v>
      </c>
      <c r="H693" s="329">
        <v>70263.77</v>
      </c>
      <c r="I693" s="329">
        <v>112422.03</v>
      </c>
      <c r="J693" s="329">
        <v>98369.27</v>
      </c>
      <c r="K693" s="329">
        <v>157390.84</v>
      </c>
      <c r="L693" s="329">
        <v>126474.78</v>
      </c>
      <c r="M693" s="329">
        <v>202359.65</v>
      </c>
      <c r="N693" s="329">
        <v>168633.04</v>
      </c>
      <c r="O693" s="329">
        <v>269812.87</v>
      </c>
      <c r="P693" s="329">
        <v>210791.3</v>
      </c>
      <c r="Q693" s="329">
        <v>337266.09</v>
      </c>
      <c r="R693" s="329">
        <v>238896.81</v>
      </c>
      <c r="S693" s="329">
        <v>382234.9</v>
      </c>
      <c r="T693" s="329">
        <v>267002.31</v>
      </c>
      <c r="U693" s="329">
        <v>427203.71</v>
      </c>
    </row>
    <row r="694" spans="1:21" ht="14.4" x14ac:dyDescent="0.3">
      <c r="A694" s="328">
        <v>4</v>
      </c>
      <c r="B694" s="328" t="s">
        <v>109</v>
      </c>
      <c r="C694" s="328" t="s">
        <v>141</v>
      </c>
      <c r="D694" s="328" t="s">
        <v>142</v>
      </c>
      <c r="E694" s="328" t="s">
        <v>143</v>
      </c>
      <c r="F694" s="328">
        <v>1</v>
      </c>
      <c r="G694" s="328" t="s">
        <v>11</v>
      </c>
      <c r="H694" s="329">
        <v>86905.58</v>
      </c>
      <c r="I694" s="329">
        <v>152084.76</v>
      </c>
      <c r="J694" s="329">
        <v>112682.03</v>
      </c>
      <c r="K694" s="329">
        <v>197193.55</v>
      </c>
      <c r="L694" s="329">
        <v>134952.92000000001</v>
      </c>
      <c r="M694" s="329">
        <v>236167.61</v>
      </c>
      <c r="N694" s="329">
        <v>161153.79999999999</v>
      </c>
      <c r="O694" s="329">
        <v>282019.15000000002</v>
      </c>
      <c r="P694" s="329">
        <v>189615.14</v>
      </c>
      <c r="Q694" s="329">
        <v>331826.49</v>
      </c>
      <c r="R694" s="329">
        <v>207820.43</v>
      </c>
      <c r="S694" s="329">
        <v>363685.76</v>
      </c>
      <c r="T694" s="329">
        <v>225117.12</v>
      </c>
      <c r="U694" s="329">
        <v>393954.96</v>
      </c>
    </row>
    <row r="695" spans="1:21" ht="14.4" x14ac:dyDescent="0.3">
      <c r="A695" s="328">
        <v>4</v>
      </c>
      <c r="B695" s="328" t="s">
        <v>109</v>
      </c>
      <c r="C695" s="328" t="s">
        <v>141</v>
      </c>
      <c r="D695" s="328" t="s">
        <v>142</v>
      </c>
      <c r="E695" s="328" t="s">
        <v>143</v>
      </c>
      <c r="F695" s="328">
        <v>2</v>
      </c>
      <c r="G695" s="328" t="s">
        <v>5</v>
      </c>
      <c r="H695" s="329">
        <v>75458.039999999994</v>
      </c>
      <c r="I695" s="329">
        <v>132051.56</v>
      </c>
      <c r="J695" s="329">
        <v>99026.34</v>
      </c>
      <c r="K695" s="329">
        <v>173296.09</v>
      </c>
      <c r="L695" s="329">
        <v>120445.56</v>
      </c>
      <c r="M695" s="329">
        <v>210779.73</v>
      </c>
      <c r="N695" s="329">
        <v>147910.57</v>
      </c>
      <c r="O695" s="329">
        <v>258843.5</v>
      </c>
      <c r="P695" s="329">
        <v>175545.88</v>
      </c>
      <c r="Q695" s="329">
        <v>307205.28999999998</v>
      </c>
      <c r="R695" s="329">
        <v>193483.81</v>
      </c>
      <c r="S695" s="329">
        <v>338596.67</v>
      </c>
      <c r="T695" s="329">
        <v>210131.67</v>
      </c>
      <c r="U695" s="329">
        <v>367730.42</v>
      </c>
    </row>
    <row r="696" spans="1:21" ht="14.4" x14ac:dyDescent="0.3">
      <c r="A696" s="328">
        <v>4</v>
      </c>
      <c r="B696" s="328" t="s">
        <v>109</v>
      </c>
      <c r="C696" s="328" t="s">
        <v>141</v>
      </c>
      <c r="D696" s="328" t="s">
        <v>142</v>
      </c>
      <c r="E696" s="328" t="s">
        <v>143</v>
      </c>
      <c r="F696" s="328">
        <v>3</v>
      </c>
      <c r="G696" s="328" t="s">
        <v>6</v>
      </c>
      <c r="H696" s="329">
        <v>65172.35</v>
      </c>
      <c r="I696" s="329">
        <v>114051.61</v>
      </c>
      <c r="J696" s="329">
        <v>88582.56</v>
      </c>
      <c r="K696" s="329">
        <v>155019.49</v>
      </c>
      <c r="L696" s="329">
        <v>111833.15</v>
      </c>
      <c r="M696" s="329">
        <v>195708.01</v>
      </c>
      <c r="N696" s="329">
        <v>147077.56</v>
      </c>
      <c r="O696" s="329">
        <v>257385.73</v>
      </c>
      <c r="P696" s="329">
        <v>182041.05</v>
      </c>
      <c r="Q696" s="329">
        <v>318571.84000000003</v>
      </c>
      <c r="R696" s="329">
        <v>204948.74</v>
      </c>
      <c r="S696" s="329">
        <v>358660.29</v>
      </c>
      <c r="T696" s="329">
        <v>227535.38</v>
      </c>
      <c r="U696" s="329">
        <v>398186.91</v>
      </c>
    </row>
    <row r="697" spans="1:21" ht="14.4" x14ac:dyDescent="0.3">
      <c r="A697" s="328">
        <v>4</v>
      </c>
      <c r="B697" s="328" t="s">
        <v>109</v>
      </c>
      <c r="C697" s="328" t="s">
        <v>141</v>
      </c>
      <c r="D697" s="328" t="s">
        <v>142</v>
      </c>
      <c r="E697" s="328" t="s">
        <v>143</v>
      </c>
      <c r="F697" s="328">
        <v>4</v>
      </c>
      <c r="G697" s="328" t="s">
        <v>4</v>
      </c>
      <c r="H697" s="329">
        <v>73757.240000000005</v>
      </c>
      <c r="I697" s="329">
        <v>118011.59</v>
      </c>
      <c r="J697" s="329">
        <v>103260.14</v>
      </c>
      <c r="K697" s="329">
        <v>165216.22</v>
      </c>
      <c r="L697" s="329">
        <v>132763.03</v>
      </c>
      <c r="M697" s="329">
        <v>212420.85</v>
      </c>
      <c r="N697" s="329">
        <v>177017.38</v>
      </c>
      <c r="O697" s="329">
        <v>283227.8</v>
      </c>
      <c r="P697" s="329">
        <v>221271.72</v>
      </c>
      <c r="Q697" s="329">
        <v>354034.76</v>
      </c>
      <c r="R697" s="329">
        <v>250774.62</v>
      </c>
      <c r="S697" s="329">
        <v>401239.39</v>
      </c>
      <c r="T697" s="329">
        <v>280277.51</v>
      </c>
      <c r="U697" s="329">
        <v>448444.02</v>
      </c>
    </row>
    <row r="698" spans="1:21" ht="14.4" x14ac:dyDescent="0.3">
      <c r="A698" s="328">
        <v>4</v>
      </c>
      <c r="B698" s="328" t="s">
        <v>109</v>
      </c>
      <c r="C698" s="328" t="s">
        <v>141</v>
      </c>
      <c r="D698" s="328" t="s">
        <v>142</v>
      </c>
      <c r="E698" s="328" t="s">
        <v>144</v>
      </c>
      <c r="F698" s="328">
        <v>1</v>
      </c>
      <c r="G698" s="328" t="s">
        <v>11</v>
      </c>
      <c r="H698" s="329">
        <v>87570.31</v>
      </c>
      <c r="I698" s="329">
        <v>153248.04999999999</v>
      </c>
      <c r="J698" s="329">
        <v>113439.16</v>
      </c>
      <c r="K698" s="329">
        <v>198518.54</v>
      </c>
      <c r="L698" s="329">
        <v>135784.78</v>
      </c>
      <c r="M698" s="329">
        <v>237623.37</v>
      </c>
      <c r="N698" s="329">
        <v>162032.97</v>
      </c>
      <c r="O698" s="329">
        <v>283557.71000000002</v>
      </c>
      <c r="P698" s="329">
        <v>190566.14</v>
      </c>
      <c r="Q698" s="329">
        <v>333490.74</v>
      </c>
      <c r="R698" s="329">
        <v>208816.21</v>
      </c>
      <c r="S698" s="329">
        <v>365428.37</v>
      </c>
      <c r="T698" s="329">
        <v>226106.13</v>
      </c>
      <c r="U698" s="329">
        <v>395685.72</v>
      </c>
    </row>
    <row r="699" spans="1:21" ht="14.4" x14ac:dyDescent="0.3">
      <c r="A699" s="328">
        <v>4</v>
      </c>
      <c r="B699" s="328" t="s">
        <v>109</v>
      </c>
      <c r="C699" s="328" t="s">
        <v>141</v>
      </c>
      <c r="D699" s="328" t="s">
        <v>142</v>
      </c>
      <c r="E699" s="328" t="s">
        <v>144</v>
      </c>
      <c r="F699" s="328">
        <v>2</v>
      </c>
      <c r="G699" s="328" t="s">
        <v>5</v>
      </c>
      <c r="H699" s="329">
        <v>76500.240000000005</v>
      </c>
      <c r="I699" s="329">
        <v>133875.42000000001</v>
      </c>
      <c r="J699" s="329">
        <v>100233.66</v>
      </c>
      <c r="K699" s="329">
        <v>175408.91</v>
      </c>
      <c r="L699" s="329">
        <v>121755.69</v>
      </c>
      <c r="M699" s="329">
        <v>213072.45</v>
      </c>
      <c r="N699" s="329">
        <v>149226.32999999999</v>
      </c>
      <c r="O699" s="329">
        <v>261146.09</v>
      </c>
      <c r="P699" s="329">
        <v>176960.7</v>
      </c>
      <c r="Q699" s="329">
        <v>309681.21999999997</v>
      </c>
      <c r="R699" s="329">
        <v>194952.22</v>
      </c>
      <c r="S699" s="329">
        <v>341166.39</v>
      </c>
      <c r="T699" s="329">
        <v>211614.7</v>
      </c>
      <c r="U699" s="329">
        <v>370325.73</v>
      </c>
    </row>
    <row r="700" spans="1:21" ht="14.4" x14ac:dyDescent="0.3">
      <c r="A700" s="328">
        <v>4</v>
      </c>
      <c r="B700" s="328" t="s">
        <v>109</v>
      </c>
      <c r="C700" s="328" t="s">
        <v>141</v>
      </c>
      <c r="D700" s="328" t="s">
        <v>142</v>
      </c>
      <c r="E700" s="328" t="s">
        <v>144</v>
      </c>
      <c r="F700" s="328">
        <v>3</v>
      </c>
      <c r="G700" s="328" t="s">
        <v>6</v>
      </c>
      <c r="H700" s="329">
        <v>66430.490000000005</v>
      </c>
      <c r="I700" s="329">
        <v>116253.37</v>
      </c>
      <c r="J700" s="329">
        <v>90431.62</v>
      </c>
      <c r="K700" s="329">
        <v>158255.32999999999</v>
      </c>
      <c r="L700" s="329">
        <v>114278.37</v>
      </c>
      <c r="M700" s="329">
        <v>199987.15</v>
      </c>
      <c r="N700" s="329">
        <v>150404.89000000001</v>
      </c>
      <c r="O700" s="329">
        <v>263208.56</v>
      </c>
      <c r="P700" s="329">
        <v>186259.76</v>
      </c>
      <c r="Q700" s="329">
        <v>325954.57</v>
      </c>
      <c r="R700" s="329">
        <v>209774.92</v>
      </c>
      <c r="S700" s="329">
        <v>367106.11</v>
      </c>
      <c r="T700" s="329">
        <v>232979.62</v>
      </c>
      <c r="U700" s="329">
        <v>407714.33</v>
      </c>
    </row>
    <row r="701" spans="1:21" ht="14.4" x14ac:dyDescent="0.3">
      <c r="A701" s="328">
        <v>4</v>
      </c>
      <c r="B701" s="328" t="s">
        <v>109</v>
      </c>
      <c r="C701" s="328" t="s">
        <v>141</v>
      </c>
      <c r="D701" s="328" t="s">
        <v>142</v>
      </c>
      <c r="E701" s="328" t="s">
        <v>144</v>
      </c>
      <c r="F701" s="328">
        <v>4</v>
      </c>
      <c r="G701" s="328" t="s">
        <v>4</v>
      </c>
      <c r="H701" s="329">
        <v>74255.600000000006</v>
      </c>
      <c r="I701" s="329">
        <v>118808.96000000001</v>
      </c>
      <c r="J701" s="329">
        <v>103957.84</v>
      </c>
      <c r="K701" s="329">
        <v>166332.54999999999</v>
      </c>
      <c r="L701" s="329">
        <v>133660.07999999999</v>
      </c>
      <c r="M701" s="329">
        <v>213856.13</v>
      </c>
      <c r="N701" s="329">
        <v>178213.44</v>
      </c>
      <c r="O701" s="329">
        <v>285141.51</v>
      </c>
      <c r="P701" s="329">
        <v>222766.8</v>
      </c>
      <c r="Q701" s="329">
        <v>356426.89</v>
      </c>
      <c r="R701" s="329">
        <v>252469.04</v>
      </c>
      <c r="S701" s="329">
        <v>403950.47</v>
      </c>
      <c r="T701" s="329">
        <v>282171.28000000003</v>
      </c>
      <c r="U701" s="329">
        <v>451474.06</v>
      </c>
    </row>
    <row r="702" spans="1:21" ht="14.4" x14ac:dyDescent="0.3">
      <c r="A702" s="328">
        <v>4</v>
      </c>
      <c r="B702" s="328" t="s">
        <v>109</v>
      </c>
      <c r="C702" s="328" t="s">
        <v>141</v>
      </c>
      <c r="D702" s="328" t="s">
        <v>142</v>
      </c>
      <c r="E702" s="328" t="s">
        <v>690</v>
      </c>
      <c r="F702" s="328">
        <v>1</v>
      </c>
      <c r="G702" s="328" t="s">
        <v>11</v>
      </c>
      <c r="H702" s="329">
        <v>84335.19</v>
      </c>
      <c r="I702" s="329">
        <v>147586.59</v>
      </c>
      <c r="J702" s="329">
        <v>109368.86</v>
      </c>
      <c r="K702" s="329">
        <v>191395.5</v>
      </c>
      <c r="L702" s="329">
        <v>130998.94</v>
      </c>
      <c r="M702" s="329">
        <v>229248.14</v>
      </c>
      <c r="N702" s="329">
        <v>156453.53</v>
      </c>
      <c r="O702" s="329">
        <v>273793.67</v>
      </c>
      <c r="P702" s="329">
        <v>184100.36</v>
      </c>
      <c r="Q702" s="329">
        <v>322175.63</v>
      </c>
      <c r="R702" s="329">
        <v>201784.88</v>
      </c>
      <c r="S702" s="329">
        <v>353123.53</v>
      </c>
      <c r="T702" s="329">
        <v>218596</v>
      </c>
      <c r="U702" s="329">
        <v>382543.01</v>
      </c>
    </row>
    <row r="703" spans="1:21" ht="14.4" x14ac:dyDescent="0.3">
      <c r="A703" s="328">
        <v>4</v>
      </c>
      <c r="B703" s="328" t="s">
        <v>109</v>
      </c>
      <c r="C703" s="328" t="s">
        <v>141</v>
      </c>
      <c r="D703" s="328" t="s">
        <v>142</v>
      </c>
      <c r="E703" s="328" t="s">
        <v>690</v>
      </c>
      <c r="F703" s="328">
        <v>2</v>
      </c>
      <c r="G703" s="328" t="s">
        <v>5</v>
      </c>
      <c r="H703" s="329">
        <v>73139.23</v>
      </c>
      <c r="I703" s="329">
        <v>127993.65</v>
      </c>
      <c r="J703" s="329">
        <v>96013.29</v>
      </c>
      <c r="K703" s="329">
        <v>168023.26</v>
      </c>
      <c r="L703" s="329">
        <v>116810.42</v>
      </c>
      <c r="M703" s="329">
        <v>204418.24</v>
      </c>
      <c r="N703" s="329">
        <v>143501.35999999999</v>
      </c>
      <c r="O703" s="329">
        <v>251127.37</v>
      </c>
      <c r="P703" s="329">
        <v>170340.32</v>
      </c>
      <c r="Q703" s="329">
        <v>298095.55</v>
      </c>
      <c r="R703" s="329">
        <v>187763.34</v>
      </c>
      <c r="S703" s="329">
        <v>328585.84999999998</v>
      </c>
      <c r="T703" s="329">
        <v>203939.9</v>
      </c>
      <c r="U703" s="329">
        <v>356894.83</v>
      </c>
    </row>
    <row r="704" spans="1:21" ht="14.4" x14ac:dyDescent="0.3">
      <c r="A704" s="328">
        <v>4</v>
      </c>
      <c r="B704" s="328" t="s">
        <v>109</v>
      </c>
      <c r="C704" s="328" t="s">
        <v>141</v>
      </c>
      <c r="D704" s="328" t="s">
        <v>142</v>
      </c>
      <c r="E704" s="328" t="s">
        <v>690</v>
      </c>
      <c r="F704" s="328">
        <v>3</v>
      </c>
      <c r="G704" s="328" t="s">
        <v>6</v>
      </c>
      <c r="H704" s="329">
        <v>63102.64</v>
      </c>
      <c r="I704" s="329">
        <v>110429.62</v>
      </c>
      <c r="J704" s="329">
        <v>85743.41</v>
      </c>
      <c r="K704" s="329">
        <v>150050.96</v>
      </c>
      <c r="L704" s="329">
        <v>108228.05</v>
      </c>
      <c r="M704" s="329">
        <v>189399.09</v>
      </c>
      <c r="N704" s="329">
        <v>142315.45000000001</v>
      </c>
      <c r="O704" s="329">
        <v>249052.04</v>
      </c>
      <c r="P704" s="329">
        <v>176128.11</v>
      </c>
      <c r="Q704" s="329">
        <v>308224.19</v>
      </c>
      <c r="R704" s="329">
        <v>198277.39</v>
      </c>
      <c r="S704" s="329">
        <v>346985.44</v>
      </c>
      <c r="T704" s="329">
        <v>220112.68</v>
      </c>
      <c r="U704" s="329">
        <v>385197.19</v>
      </c>
    </row>
    <row r="705" spans="1:21" ht="14.4" x14ac:dyDescent="0.3">
      <c r="A705" s="328">
        <v>4</v>
      </c>
      <c r="B705" s="328" t="s">
        <v>109</v>
      </c>
      <c r="C705" s="328" t="s">
        <v>141</v>
      </c>
      <c r="D705" s="328" t="s">
        <v>142</v>
      </c>
      <c r="E705" s="328" t="s">
        <v>690</v>
      </c>
      <c r="F705" s="328">
        <v>4</v>
      </c>
      <c r="G705" s="328" t="s">
        <v>4</v>
      </c>
      <c r="H705" s="329">
        <v>71588.05</v>
      </c>
      <c r="I705" s="329">
        <v>114540.88</v>
      </c>
      <c r="J705" s="329">
        <v>100223.27</v>
      </c>
      <c r="K705" s="329">
        <v>160357.24</v>
      </c>
      <c r="L705" s="329">
        <v>128858.49</v>
      </c>
      <c r="M705" s="329">
        <v>206173.59</v>
      </c>
      <c r="N705" s="329">
        <v>171811.32</v>
      </c>
      <c r="O705" s="329">
        <v>274898.12</v>
      </c>
      <c r="P705" s="329">
        <v>214764.15</v>
      </c>
      <c r="Q705" s="329">
        <v>343622.65</v>
      </c>
      <c r="R705" s="329">
        <v>243399.37</v>
      </c>
      <c r="S705" s="329">
        <v>389439</v>
      </c>
      <c r="T705" s="329">
        <v>272034.59000000003</v>
      </c>
      <c r="U705" s="329">
        <v>435255.36</v>
      </c>
    </row>
    <row r="706" spans="1:21" ht="14.4" x14ac:dyDescent="0.3">
      <c r="A706" s="328">
        <v>4</v>
      </c>
      <c r="B706" s="328" t="s">
        <v>109</v>
      </c>
      <c r="C706" s="328" t="s">
        <v>141</v>
      </c>
      <c r="D706" s="328" t="s">
        <v>142</v>
      </c>
      <c r="E706" s="328" t="s">
        <v>691</v>
      </c>
      <c r="F706" s="328">
        <v>1</v>
      </c>
      <c r="G706" s="328" t="s">
        <v>11</v>
      </c>
      <c r="H706" s="329">
        <v>86905.58</v>
      </c>
      <c r="I706" s="329">
        <v>152084.76</v>
      </c>
      <c r="J706" s="329">
        <v>112682.03</v>
      </c>
      <c r="K706" s="329">
        <v>197193.55</v>
      </c>
      <c r="L706" s="329">
        <v>134952.92000000001</v>
      </c>
      <c r="M706" s="329">
        <v>236167.61</v>
      </c>
      <c r="N706" s="329">
        <v>161153.79999999999</v>
      </c>
      <c r="O706" s="329">
        <v>282019.15000000002</v>
      </c>
      <c r="P706" s="329">
        <v>189615.14</v>
      </c>
      <c r="Q706" s="329">
        <v>331826.49</v>
      </c>
      <c r="R706" s="329">
        <v>207820.43</v>
      </c>
      <c r="S706" s="329">
        <v>363685.76</v>
      </c>
      <c r="T706" s="329">
        <v>225117.12</v>
      </c>
      <c r="U706" s="329">
        <v>393954.96</v>
      </c>
    </row>
    <row r="707" spans="1:21" ht="14.4" x14ac:dyDescent="0.3">
      <c r="A707" s="328">
        <v>4</v>
      </c>
      <c r="B707" s="328" t="s">
        <v>109</v>
      </c>
      <c r="C707" s="328" t="s">
        <v>141</v>
      </c>
      <c r="D707" s="328" t="s">
        <v>142</v>
      </c>
      <c r="E707" s="328" t="s">
        <v>691</v>
      </c>
      <c r="F707" s="328">
        <v>2</v>
      </c>
      <c r="G707" s="328" t="s">
        <v>5</v>
      </c>
      <c r="H707" s="329">
        <v>75458.039999999994</v>
      </c>
      <c r="I707" s="329">
        <v>132051.56</v>
      </c>
      <c r="J707" s="329">
        <v>99026.34</v>
      </c>
      <c r="K707" s="329">
        <v>173296.09</v>
      </c>
      <c r="L707" s="329">
        <v>120445.56</v>
      </c>
      <c r="M707" s="329">
        <v>210779.73</v>
      </c>
      <c r="N707" s="329">
        <v>147910.57</v>
      </c>
      <c r="O707" s="329">
        <v>258843.5</v>
      </c>
      <c r="P707" s="329">
        <v>175545.88</v>
      </c>
      <c r="Q707" s="329">
        <v>307205.28999999998</v>
      </c>
      <c r="R707" s="329">
        <v>193483.81</v>
      </c>
      <c r="S707" s="329">
        <v>338596.67</v>
      </c>
      <c r="T707" s="329">
        <v>210131.67</v>
      </c>
      <c r="U707" s="329">
        <v>367730.42</v>
      </c>
    </row>
    <row r="708" spans="1:21" ht="14.4" x14ac:dyDescent="0.3">
      <c r="A708" s="328">
        <v>4</v>
      </c>
      <c r="B708" s="328" t="s">
        <v>109</v>
      </c>
      <c r="C708" s="328" t="s">
        <v>141</v>
      </c>
      <c r="D708" s="328" t="s">
        <v>142</v>
      </c>
      <c r="E708" s="328" t="s">
        <v>691</v>
      </c>
      <c r="F708" s="328">
        <v>3</v>
      </c>
      <c r="G708" s="328" t="s">
        <v>6</v>
      </c>
      <c r="H708" s="329">
        <v>65172.35</v>
      </c>
      <c r="I708" s="329">
        <v>114051.61</v>
      </c>
      <c r="J708" s="329">
        <v>88582.56</v>
      </c>
      <c r="K708" s="329">
        <v>155019.49</v>
      </c>
      <c r="L708" s="329">
        <v>111833.15</v>
      </c>
      <c r="M708" s="329">
        <v>195708.01</v>
      </c>
      <c r="N708" s="329">
        <v>147077.56</v>
      </c>
      <c r="O708" s="329">
        <v>257385.73</v>
      </c>
      <c r="P708" s="329">
        <v>182041.05</v>
      </c>
      <c r="Q708" s="329">
        <v>318571.84000000003</v>
      </c>
      <c r="R708" s="329">
        <v>204948.74</v>
      </c>
      <c r="S708" s="329">
        <v>358660.29</v>
      </c>
      <c r="T708" s="329">
        <v>227535.38</v>
      </c>
      <c r="U708" s="329">
        <v>398186.91</v>
      </c>
    </row>
    <row r="709" spans="1:21" ht="14.4" x14ac:dyDescent="0.3">
      <c r="A709" s="328">
        <v>4</v>
      </c>
      <c r="B709" s="328" t="s">
        <v>109</v>
      </c>
      <c r="C709" s="328" t="s">
        <v>141</v>
      </c>
      <c r="D709" s="328" t="s">
        <v>142</v>
      </c>
      <c r="E709" s="328" t="s">
        <v>691</v>
      </c>
      <c r="F709" s="328">
        <v>4</v>
      </c>
      <c r="G709" s="328" t="s">
        <v>4</v>
      </c>
      <c r="H709" s="329">
        <v>73757.240000000005</v>
      </c>
      <c r="I709" s="329">
        <v>118011.59</v>
      </c>
      <c r="J709" s="329">
        <v>103260.14</v>
      </c>
      <c r="K709" s="329">
        <v>165216.22</v>
      </c>
      <c r="L709" s="329">
        <v>132763.03</v>
      </c>
      <c r="M709" s="329">
        <v>212420.85</v>
      </c>
      <c r="N709" s="329">
        <v>177017.38</v>
      </c>
      <c r="O709" s="329">
        <v>283227.8</v>
      </c>
      <c r="P709" s="329">
        <v>221271.72</v>
      </c>
      <c r="Q709" s="329">
        <v>354034.76</v>
      </c>
      <c r="R709" s="329">
        <v>250774.62</v>
      </c>
      <c r="S709" s="329">
        <v>401239.39</v>
      </c>
      <c r="T709" s="329">
        <v>280277.51</v>
      </c>
      <c r="U709" s="329">
        <v>448444.02</v>
      </c>
    </row>
    <row r="710" spans="1:21" ht="14.4" x14ac:dyDescent="0.3">
      <c r="A710" s="328">
        <v>4</v>
      </c>
      <c r="B710" s="328" t="s">
        <v>109</v>
      </c>
      <c r="C710" s="328" t="s">
        <v>141</v>
      </c>
      <c r="D710" s="328" t="s">
        <v>142</v>
      </c>
      <c r="E710" s="328" t="s">
        <v>692</v>
      </c>
      <c r="F710" s="328">
        <v>1</v>
      </c>
      <c r="G710" s="328" t="s">
        <v>11</v>
      </c>
      <c r="H710" s="329">
        <v>82739.789999999994</v>
      </c>
      <c r="I710" s="329">
        <v>144794.64000000001</v>
      </c>
      <c r="J710" s="329">
        <v>107347.6</v>
      </c>
      <c r="K710" s="329">
        <v>187858.31</v>
      </c>
      <c r="L710" s="329">
        <v>128612.06</v>
      </c>
      <c r="M710" s="329">
        <v>225071.1</v>
      </c>
      <c r="N710" s="329">
        <v>153654.85</v>
      </c>
      <c r="O710" s="329">
        <v>268895.99</v>
      </c>
      <c r="P710" s="329">
        <v>180845.13</v>
      </c>
      <c r="Q710" s="329">
        <v>316478.98</v>
      </c>
      <c r="R710" s="329">
        <v>198238.13</v>
      </c>
      <c r="S710" s="329">
        <v>346916.74</v>
      </c>
      <c r="T710" s="329">
        <v>214794.59</v>
      </c>
      <c r="U710" s="329">
        <v>375890.54</v>
      </c>
    </row>
    <row r="711" spans="1:21" ht="14.4" x14ac:dyDescent="0.3">
      <c r="A711" s="328">
        <v>4</v>
      </c>
      <c r="B711" s="328" t="s">
        <v>109</v>
      </c>
      <c r="C711" s="328" t="s">
        <v>141</v>
      </c>
      <c r="D711" s="328" t="s">
        <v>142</v>
      </c>
      <c r="E711" s="328" t="s">
        <v>692</v>
      </c>
      <c r="F711" s="328">
        <v>2</v>
      </c>
      <c r="G711" s="328" t="s">
        <v>5</v>
      </c>
      <c r="H711" s="329">
        <v>71543.789999999994</v>
      </c>
      <c r="I711" s="329">
        <v>125201.64</v>
      </c>
      <c r="J711" s="329">
        <v>93992.04</v>
      </c>
      <c r="K711" s="329">
        <v>164486.07</v>
      </c>
      <c r="L711" s="329">
        <v>114423.55</v>
      </c>
      <c r="M711" s="329">
        <v>200241.21</v>
      </c>
      <c r="N711" s="329">
        <v>140702.68</v>
      </c>
      <c r="O711" s="329">
        <v>246229.7</v>
      </c>
      <c r="P711" s="329">
        <v>167085.09</v>
      </c>
      <c r="Q711" s="329">
        <v>292398.90000000002</v>
      </c>
      <c r="R711" s="329">
        <v>184216.6</v>
      </c>
      <c r="S711" s="329">
        <v>322379.06</v>
      </c>
      <c r="T711" s="329">
        <v>200138.49</v>
      </c>
      <c r="U711" s="329">
        <v>350242.36</v>
      </c>
    </row>
    <row r="712" spans="1:21" ht="14.4" x14ac:dyDescent="0.3">
      <c r="A712" s="328">
        <v>4</v>
      </c>
      <c r="B712" s="328" t="s">
        <v>109</v>
      </c>
      <c r="C712" s="328" t="s">
        <v>141</v>
      </c>
      <c r="D712" s="328" t="s">
        <v>142</v>
      </c>
      <c r="E712" s="328" t="s">
        <v>692</v>
      </c>
      <c r="F712" s="328">
        <v>3</v>
      </c>
      <c r="G712" s="328" t="s">
        <v>6</v>
      </c>
      <c r="H712" s="329">
        <v>61562.87</v>
      </c>
      <c r="I712" s="329">
        <v>107735.01</v>
      </c>
      <c r="J712" s="329">
        <v>83587.72</v>
      </c>
      <c r="K712" s="329">
        <v>146278.51</v>
      </c>
      <c r="L712" s="329">
        <v>105456.45</v>
      </c>
      <c r="M712" s="329">
        <v>184548.79</v>
      </c>
      <c r="N712" s="329">
        <v>138619.99</v>
      </c>
      <c r="O712" s="329">
        <v>242584.98</v>
      </c>
      <c r="P712" s="329">
        <v>171508.78</v>
      </c>
      <c r="Q712" s="329">
        <v>300140.37</v>
      </c>
      <c r="R712" s="329">
        <v>193042.15</v>
      </c>
      <c r="S712" s="329">
        <v>337823.77</v>
      </c>
      <c r="T712" s="329">
        <v>214261.53</v>
      </c>
      <c r="U712" s="329">
        <v>374957.68</v>
      </c>
    </row>
    <row r="713" spans="1:21" ht="14.4" x14ac:dyDescent="0.3">
      <c r="A713" s="328">
        <v>4</v>
      </c>
      <c r="B713" s="328" t="s">
        <v>109</v>
      </c>
      <c r="C713" s="328" t="s">
        <v>141</v>
      </c>
      <c r="D713" s="328" t="s">
        <v>142</v>
      </c>
      <c r="E713" s="328" t="s">
        <v>692</v>
      </c>
      <c r="F713" s="328">
        <v>4</v>
      </c>
      <c r="G713" s="328" t="s">
        <v>4</v>
      </c>
      <c r="H713" s="329">
        <v>70263.77</v>
      </c>
      <c r="I713" s="329">
        <v>112422.03</v>
      </c>
      <c r="J713" s="329">
        <v>98369.27</v>
      </c>
      <c r="K713" s="329">
        <v>157390.84</v>
      </c>
      <c r="L713" s="329">
        <v>126474.78</v>
      </c>
      <c r="M713" s="329">
        <v>202359.65</v>
      </c>
      <c r="N713" s="329">
        <v>168633.04</v>
      </c>
      <c r="O713" s="329">
        <v>269812.87</v>
      </c>
      <c r="P713" s="329">
        <v>210791.3</v>
      </c>
      <c r="Q713" s="329">
        <v>337266.09</v>
      </c>
      <c r="R713" s="329">
        <v>238896.81</v>
      </c>
      <c r="S713" s="329">
        <v>382234.9</v>
      </c>
      <c r="T713" s="329">
        <v>267002.31</v>
      </c>
      <c r="U713" s="329">
        <v>427203.71</v>
      </c>
    </row>
    <row r="714" spans="1:21" ht="14.4" x14ac:dyDescent="0.3">
      <c r="A714" s="328">
        <v>4</v>
      </c>
      <c r="B714" s="328" t="s">
        <v>109</v>
      </c>
      <c r="C714" s="328" t="s">
        <v>145</v>
      </c>
      <c r="D714" s="328" t="s">
        <v>146</v>
      </c>
      <c r="E714" s="328" t="s">
        <v>147</v>
      </c>
      <c r="F714" s="328">
        <v>1</v>
      </c>
      <c r="G714" s="328" t="s">
        <v>11</v>
      </c>
      <c r="H714" s="329">
        <v>96300.75</v>
      </c>
      <c r="I714" s="329">
        <v>168526.31</v>
      </c>
      <c r="J714" s="329">
        <v>124698.37</v>
      </c>
      <c r="K714" s="329">
        <v>218222.14</v>
      </c>
      <c r="L714" s="329">
        <v>149225.88</v>
      </c>
      <c r="M714" s="329">
        <v>261145.29</v>
      </c>
      <c r="N714" s="329">
        <v>178017.47</v>
      </c>
      <c r="O714" s="329">
        <v>311530.57</v>
      </c>
      <c r="P714" s="329">
        <v>209325.29</v>
      </c>
      <c r="Q714" s="329">
        <v>366319.26</v>
      </c>
      <c r="R714" s="329">
        <v>229349.51</v>
      </c>
      <c r="S714" s="329">
        <v>401361.64</v>
      </c>
      <c r="T714" s="329">
        <v>248296.44</v>
      </c>
      <c r="U714" s="329">
        <v>434518.77</v>
      </c>
    </row>
    <row r="715" spans="1:21" ht="14.4" x14ac:dyDescent="0.3">
      <c r="A715" s="328">
        <v>4</v>
      </c>
      <c r="B715" s="328" t="s">
        <v>109</v>
      </c>
      <c r="C715" s="328" t="s">
        <v>145</v>
      </c>
      <c r="D715" s="328" t="s">
        <v>146</v>
      </c>
      <c r="E715" s="328" t="s">
        <v>147</v>
      </c>
      <c r="F715" s="328">
        <v>2</v>
      </c>
      <c r="G715" s="328" t="s">
        <v>5</v>
      </c>
      <c r="H715" s="329">
        <v>84350.14</v>
      </c>
      <c r="I715" s="329">
        <v>147612.75</v>
      </c>
      <c r="J715" s="329">
        <v>110442.43</v>
      </c>
      <c r="K715" s="329">
        <v>193274.25</v>
      </c>
      <c r="L715" s="329">
        <v>134080.84</v>
      </c>
      <c r="M715" s="329">
        <v>234641.46</v>
      </c>
      <c r="N715" s="329">
        <v>164192.12</v>
      </c>
      <c r="O715" s="329">
        <v>287336.21000000002</v>
      </c>
      <c r="P715" s="329">
        <v>194637.6</v>
      </c>
      <c r="Q715" s="329">
        <v>340615.81</v>
      </c>
      <c r="R715" s="329">
        <v>214382.7</v>
      </c>
      <c r="S715" s="329">
        <v>375169.73</v>
      </c>
      <c r="T715" s="329">
        <v>232652.29</v>
      </c>
      <c r="U715" s="329">
        <v>407141.5</v>
      </c>
    </row>
    <row r="716" spans="1:21" ht="14.4" x14ac:dyDescent="0.3">
      <c r="A716" s="328">
        <v>4</v>
      </c>
      <c r="B716" s="328" t="s">
        <v>109</v>
      </c>
      <c r="C716" s="328" t="s">
        <v>145</v>
      </c>
      <c r="D716" s="328" t="s">
        <v>146</v>
      </c>
      <c r="E716" s="328" t="s">
        <v>147</v>
      </c>
      <c r="F716" s="328">
        <v>3</v>
      </c>
      <c r="G716" s="328" t="s">
        <v>6</v>
      </c>
      <c r="H716" s="329">
        <v>73417.83</v>
      </c>
      <c r="I716" s="329">
        <v>128481.2</v>
      </c>
      <c r="J716" s="329">
        <v>100009.37</v>
      </c>
      <c r="K716" s="329">
        <v>175016.39</v>
      </c>
      <c r="L716" s="329">
        <v>126434.26</v>
      </c>
      <c r="M716" s="329">
        <v>221259.95</v>
      </c>
      <c r="N716" s="329">
        <v>166456.32999999999</v>
      </c>
      <c r="O716" s="329">
        <v>291298.58</v>
      </c>
      <c r="P716" s="329">
        <v>206185.14</v>
      </c>
      <c r="Q716" s="329">
        <v>360824</v>
      </c>
      <c r="R716" s="329">
        <v>232252.06</v>
      </c>
      <c r="S716" s="329">
        <v>406441.11</v>
      </c>
      <c r="T716" s="329">
        <v>257983.83</v>
      </c>
      <c r="U716" s="329">
        <v>451471.69</v>
      </c>
    </row>
    <row r="717" spans="1:21" ht="14.4" x14ac:dyDescent="0.3">
      <c r="A717" s="328">
        <v>4</v>
      </c>
      <c r="B717" s="328" t="s">
        <v>109</v>
      </c>
      <c r="C717" s="328" t="s">
        <v>145</v>
      </c>
      <c r="D717" s="328" t="s">
        <v>146</v>
      </c>
      <c r="E717" s="328" t="s">
        <v>147</v>
      </c>
      <c r="F717" s="328">
        <v>4</v>
      </c>
      <c r="G717" s="328" t="s">
        <v>4</v>
      </c>
      <c r="H717" s="329">
        <v>81627.039999999994</v>
      </c>
      <c r="I717" s="329">
        <v>130603.26</v>
      </c>
      <c r="J717" s="329">
        <v>114277.85</v>
      </c>
      <c r="K717" s="329">
        <v>182844.57</v>
      </c>
      <c r="L717" s="329">
        <v>146928.67000000001</v>
      </c>
      <c r="M717" s="329">
        <v>235085.87</v>
      </c>
      <c r="N717" s="329">
        <v>195904.89</v>
      </c>
      <c r="O717" s="329">
        <v>313447.83</v>
      </c>
      <c r="P717" s="329">
        <v>244881.11</v>
      </c>
      <c r="Q717" s="329">
        <v>391809.78</v>
      </c>
      <c r="R717" s="329">
        <v>277531.93</v>
      </c>
      <c r="S717" s="329">
        <v>444051.09</v>
      </c>
      <c r="T717" s="329">
        <v>310182.74</v>
      </c>
      <c r="U717" s="329">
        <v>496292.39</v>
      </c>
    </row>
    <row r="718" spans="1:21" ht="14.4" x14ac:dyDescent="0.3">
      <c r="A718" s="328">
        <v>4</v>
      </c>
      <c r="B718" s="328" t="s">
        <v>109</v>
      </c>
      <c r="C718" s="328" t="s">
        <v>145</v>
      </c>
      <c r="D718" s="328" t="s">
        <v>146</v>
      </c>
      <c r="E718" s="328" t="s">
        <v>148</v>
      </c>
      <c r="F718" s="328">
        <v>1</v>
      </c>
      <c r="G718" s="328" t="s">
        <v>11</v>
      </c>
      <c r="H718" s="329">
        <v>96034.82</v>
      </c>
      <c r="I718" s="329">
        <v>168060.94</v>
      </c>
      <c r="J718" s="329">
        <v>124191.4</v>
      </c>
      <c r="K718" s="329">
        <v>217334.94</v>
      </c>
      <c r="L718" s="329">
        <v>148502.73000000001</v>
      </c>
      <c r="M718" s="329">
        <v>259879.79</v>
      </c>
      <c r="N718" s="329">
        <v>176977.15</v>
      </c>
      <c r="O718" s="329">
        <v>309710.02</v>
      </c>
      <c r="P718" s="329">
        <v>207972.07</v>
      </c>
      <c r="Q718" s="329">
        <v>363951.12</v>
      </c>
      <c r="R718" s="329">
        <v>227794.33</v>
      </c>
      <c r="S718" s="329">
        <v>398640.09</v>
      </c>
      <c r="T718" s="329">
        <v>246473.05</v>
      </c>
      <c r="U718" s="329">
        <v>431327.84</v>
      </c>
    </row>
    <row r="719" spans="1:21" ht="14.4" x14ac:dyDescent="0.3">
      <c r="A719" s="328">
        <v>4</v>
      </c>
      <c r="B719" s="328" t="s">
        <v>109</v>
      </c>
      <c r="C719" s="328" t="s">
        <v>145</v>
      </c>
      <c r="D719" s="328" t="s">
        <v>146</v>
      </c>
      <c r="E719" s="328" t="s">
        <v>148</v>
      </c>
      <c r="F719" s="328">
        <v>2</v>
      </c>
      <c r="G719" s="328" t="s">
        <v>5</v>
      </c>
      <c r="H719" s="329">
        <v>84839.12</v>
      </c>
      <c r="I719" s="329">
        <v>148468.46</v>
      </c>
      <c r="J719" s="329">
        <v>110835.83</v>
      </c>
      <c r="K719" s="329">
        <v>193962.71</v>
      </c>
      <c r="L719" s="329">
        <v>134314.22</v>
      </c>
      <c r="M719" s="329">
        <v>235049.89</v>
      </c>
      <c r="N719" s="329">
        <v>164024.98000000001</v>
      </c>
      <c r="O719" s="329">
        <v>287043.71999999997</v>
      </c>
      <c r="P719" s="329">
        <v>194212.02</v>
      </c>
      <c r="Q719" s="329">
        <v>339871.04</v>
      </c>
      <c r="R719" s="329">
        <v>213772.79999999999</v>
      </c>
      <c r="S719" s="329">
        <v>374102.41</v>
      </c>
      <c r="T719" s="329">
        <v>231816.95</v>
      </c>
      <c r="U719" s="329">
        <v>405679.67</v>
      </c>
    </row>
    <row r="720" spans="1:21" ht="14.4" x14ac:dyDescent="0.3">
      <c r="A720" s="328">
        <v>4</v>
      </c>
      <c r="B720" s="328" t="s">
        <v>109</v>
      </c>
      <c r="C720" s="328" t="s">
        <v>145</v>
      </c>
      <c r="D720" s="328" t="s">
        <v>146</v>
      </c>
      <c r="E720" s="328" t="s">
        <v>148</v>
      </c>
      <c r="F720" s="328">
        <v>3</v>
      </c>
      <c r="G720" s="328" t="s">
        <v>6</v>
      </c>
      <c r="H720" s="329">
        <v>74394.350000000006</v>
      </c>
      <c r="I720" s="329">
        <v>130190.11</v>
      </c>
      <c r="J720" s="329">
        <v>101551.8</v>
      </c>
      <c r="K720" s="329">
        <v>177715.65</v>
      </c>
      <c r="L720" s="329">
        <v>128553.12</v>
      </c>
      <c r="M720" s="329">
        <v>224967.97</v>
      </c>
      <c r="N720" s="329">
        <v>169415.55</v>
      </c>
      <c r="O720" s="329">
        <v>296477.21000000002</v>
      </c>
      <c r="P720" s="329">
        <v>210003.23</v>
      </c>
      <c r="Q720" s="329">
        <v>367505.66</v>
      </c>
      <c r="R720" s="329">
        <v>236669.2</v>
      </c>
      <c r="S720" s="329">
        <v>414171.1</v>
      </c>
      <c r="T720" s="329">
        <v>263021.17</v>
      </c>
      <c r="U720" s="329">
        <v>460287.05</v>
      </c>
    </row>
    <row r="721" spans="1:21" ht="14.4" x14ac:dyDescent="0.3">
      <c r="A721" s="328">
        <v>4</v>
      </c>
      <c r="B721" s="328" t="s">
        <v>109</v>
      </c>
      <c r="C721" s="328" t="s">
        <v>145</v>
      </c>
      <c r="D721" s="328" t="s">
        <v>146</v>
      </c>
      <c r="E721" s="328" t="s">
        <v>148</v>
      </c>
      <c r="F721" s="328">
        <v>4</v>
      </c>
      <c r="G721" s="328" t="s">
        <v>4</v>
      </c>
      <c r="H721" s="329">
        <v>81299.48</v>
      </c>
      <c r="I721" s="329">
        <v>130079.17</v>
      </c>
      <c r="J721" s="329">
        <v>113819.27</v>
      </c>
      <c r="K721" s="329">
        <v>182110.84</v>
      </c>
      <c r="L721" s="329">
        <v>146339.06</v>
      </c>
      <c r="M721" s="329">
        <v>234142.5</v>
      </c>
      <c r="N721" s="329">
        <v>195118.75</v>
      </c>
      <c r="O721" s="329">
        <v>312190.01</v>
      </c>
      <c r="P721" s="329">
        <v>243898.44</v>
      </c>
      <c r="Q721" s="329">
        <v>390237.51</v>
      </c>
      <c r="R721" s="329">
        <v>276418.23</v>
      </c>
      <c r="S721" s="329">
        <v>442269.17</v>
      </c>
      <c r="T721" s="329">
        <v>308938.02</v>
      </c>
      <c r="U721" s="329">
        <v>494300.84</v>
      </c>
    </row>
    <row r="722" spans="1:21" ht="14.4" x14ac:dyDescent="0.3">
      <c r="A722" s="328">
        <v>4</v>
      </c>
      <c r="B722" s="328" t="s">
        <v>109</v>
      </c>
      <c r="C722" s="328" t="s">
        <v>145</v>
      </c>
      <c r="D722" s="328" t="s">
        <v>146</v>
      </c>
      <c r="E722" s="328" t="s">
        <v>149</v>
      </c>
      <c r="F722" s="328">
        <v>1</v>
      </c>
      <c r="G722" s="328" t="s">
        <v>11</v>
      </c>
      <c r="H722" s="329">
        <v>96389.37</v>
      </c>
      <c r="I722" s="329">
        <v>168681.4</v>
      </c>
      <c r="J722" s="329">
        <v>124753.96</v>
      </c>
      <c r="K722" s="329">
        <v>218319.43</v>
      </c>
      <c r="L722" s="329">
        <v>149250.04</v>
      </c>
      <c r="M722" s="329">
        <v>261187.57</v>
      </c>
      <c r="N722" s="329">
        <v>177981.66</v>
      </c>
      <c r="O722" s="329">
        <v>311467.90999999997</v>
      </c>
      <c r="P722" s="329">
        <v>209235.91</v>
      </c>
      <c r="Q722" s="329">
        <v>366162.84</v>
      </c>
      <c r="R722" s="329">
        <v>229225.2</v>
      </c>
      <c r="S722" s="329">
        <v>401144.1</v>
      </c>
      <c r="T722" s="329">
        <v>248111.02</v>
      </c>
      <c r="U722" s="329">
        <v>434194.29</v>
      </c>
    </row>
    <row r="723" spans="1:21" ht="14.4" x14ac:dyDescent="0.3">
      <c r="A723" s="328">
        <v>4</v>
      </c>
      <c r="B723" s="328" t="s">
        <v>109</v>
      </c>
      <c r="C723" s="328" t="s">
        <v>145</v>
      </c>
      <c r="D723" s="328" t="s">
        <v>146</v>
      </c>
      <c r="E723" s="328" t="s">
        <v>149</v>
      </c>
      <c r="F723" s="328">
        <v>2</v>
      </c>
      <c r="G723" s="328" t="s">
        <v>5</v>
      </c>
      <c r="H723" s="329">
        <v>84690.4</v>
      </c>
      <c r="I723" s="329">
        <v>148208.21</v>
      </c>
      <c r="J723" s="329">
        <v>110798.15</v>
      </c>
      <c r="K723" s="329">
        <v>193896.76</v>
      </c>
      <c r="L723" s="329">
        <v>134423.84</v>
      </c>
      <c r="M723" s="329">
        <v>235241.72</v>
      </c>
      <c r="N723" s="329">
        <v>164447.37</v>
      </c>
      <c r="O723" s="329">
        <v>287782.90000000002</v>
      </c>
      <c r="P723" s="329">
        <v>194857.44</v>
      </c>
      <c r="Q723" s="329">
        <v>341000.51</v>
      </c>
      <c r="R723" s="329">
        <v>214573.49</v>
      </c>
      <c r="S723" s="329">
        <v>375503.6</v>
      </c>
      <c r="T723" s="329">
        <v>232796.22</v>
      </c>
      <c r="U723" s="329">
        <v>407393.39</v>
      </c>
    </row>
    <row r="724" spans="1:21" ht="14.4" x14ac:dyDescent="0.3">
      <c r="A724" s="328">
        <v>4</v>
      </c>
      <c r="B724" s="328" t="s">
        <v>109</v>
      </c>
      <c r="C724" s="328" t="s">
        <v>145</v>
      </c>
      <c r="D724" s="328" t="s">
        <v>146</v>
      </c>
      <c r="E724" s="328" t="s">
        <v>149</v>
      </c>
      <c r="F724" s="328">
        <v>3</v>
      </c>
      <c r="G724" s="328" t="s">
        <v>6</v>
      </c>
      <c r="H724" s="329">
        <v>73914.42</v>
      </c>
      <c r="I724" s="329">
        <v>129350.24</v>
      </c>
      <c r="J724" s="329">
        <v>100763.03</v>
      </c>
      <c r="K724" s="329">
        <v>176335.31</v>
      </c>
      <c r="L724" s="329">
        <v>127448.5</v>
      </c>
      <c r="M724" s="329">
        <v>223034.88</v>
      </c>
      <c r="N724" s="329">
        <v>167853.34</v>
      </c>
      <c r="O724" s="329">
        <v>293743.34999999998</v>
      </c>
      <c r="P724" s="329">
        <v>207971.1</v>
      </c>
      <c r="Q724" s="329">
        <v>363949.42</v>
      </c>
      <c r="R724" s="329">
        <v>234306.13</v>
      </c>
      <c r="S724" s="329">
        <v>410035.73</v>
      </c>
      <c r="T724" s="329">
        <v>260313.07</v>
      </c>
      <c r="U724" s="329">
        <v>455547.87</v>
      </c>
    </row>
    <row r="725" spans="1:21" ht="14.4" x14ac:dyDescent="0.3">
      <c r="A725" s="328">
        <v>4</v>
      </c>
      <c r="B725" s="328" t="s">
        <v>109</v>
      </c>
      <c r="C725" s="328" t="s">
        <v>145</v>
      </c>
      <c r="D725" s="328" t="s">
        <v>146</v>
      </c>
      <c r="E725" s="328" t="s">
        <v>149</v>
      </c>
      <c r="F725" s="328">
        <v>4</v>
      </c>
      <c r="G725" s="328" t="s">
        <v>4</v>
      </c>
      <c r="H725" s="329">
        <v>81664.990000000005</v>
      </c>
      <c r="I725" s="329">
        <v>130663.99</v>
      </c>
      <c r="J725" s="329">
        <v>114330.99</v>
      </c>
      <c r="K725" s="329">
        <v>182929.59</v>
      </c>
      <c r="L725" s="329">
        <v>146996.99</v>
      </c>
      <c r="M725" s="329">
        <v>235195.19</v>
      </c>
      <c r="N725" s="329">
        <v>195995.99</v>
      </c>
      <c r="O725" s="329">
        <v>313593.58</v>
      </c>
      <c r="P725" s="329">
        <v>244994.98</v>
      </c>
      <c r="Q725" s="329">
        <v>391991.98</v>
      </c>
      <c r="R725" s="329">
        <v>277660.98</v>
      </c>
      <c r="S725" s="329">
        <v>444257.57</v>
      </c>
      <c r="T725" s="329">
        <v>310326.98</v>
      </c>
      <c r="U725" s="329">
        <v>496523.17</v>
      </c>
    </row>
    <row r="726" spans="1:21" ht="14.4" x14ac:dyDescent="0.3">
      <c r="A726" s="328">
        <v>4</v>
      </c>
      <c r="B726" s="328" t="s">
        <v>109</v>
      </c>
      <c r="C726" s="328" t="s">
        <v>145</v>
      </c>
      <c r="D726" s="328" t="s">
        <v>146</v>
      </c>
      <c r="E726" s="328" t="s">
        <v>150</v>
      </c>
      <c r="F726" s="328">
        <v>1</v>
      </c>
      <c r="G726" s="328" t="s">
        <v>11</v>
      </c>
      <c r="H726" s="329">
        <v>93331.5</v>
      </c>
      <c r="I726" s="329">
        <v>163330.13</v>
      </c>
      <c r="J726" s="329">
        <v>120794.84</v>
      </c>
      <c r="K726" s="329">
        <v>211390.97</v>
      </c>
      <c r="L726" s="329">
        <v>144512.51999999999</v>
      </c>
      <c r="M726" s="329">
        <v>252896.91</v>
      </c>
      <c r="N726" s="329">
        <v>172330.6</v>
      </c>
      <c r="O726" s="329">
        <v>301578.53999999998</v>
      </c>
      <c r="P726" s="329">
        <v>202591.37</v>
      </c>
      <c r="Q726" s="329">
        <v>354534.9</v>
      </c>
      <c r="R726" s="329">
        <v>221945.25</v>
      </c>
      <c r="S726" s="329">
        <v>388404.18</v>
      </c>
      <c r="T726" s="329">
        <v>240230.07</v>
      </c>
      <c r="U726" s="329">
        <v>420402.62</v>
      </c>
    </row>
    <row r="727" spans="1:21" ht="14.4" x14ac:dyDescent="0.3">
      <c r="A727" s="328">
        <v>4</v>
      </c>
      <c r="B727" s="328" t="s">
        <v>109</v>
      </c>
      <c r="C727" s="328" t="s">
        <v>145</v>
      </c>
      <c r="D727" s="328" t="s">
        <v>146</v>
      </c>
      <c r="E727" s="328" t="s">
        <v>150</v>
      </c>
      <c r="F727" s="328">
        <v>2</v>
      </c>
      <c r="G727" s="328" t="s">
        <v>5</v>
      </c>
      <c r="H727" s="329">
        <v>82009.919999999998</v>
      </c>
      <c r="I727" s="329">
        <v>143517.35999999999</v>
      </c>
      <c r="J727" s="329">
        <v>107289.22</v>
      </c>
      <c r="K727" s="329">
        <v>187756.13</v>
      </c>
      <c r="L727" s="329">
        <v>130164.58</v>
      </c>
      <c r="M727" s="329">
        <v>227788.02</v>
      </c>
      <c r="N727" s="329">
        <v>159232.9</v>
      </c>
      <c r="O727" s="329">
        <v>278657.57</v>
      </c>
      <c r="P727" s="329">
        <v>188676.72</v>
      </c>
      <c r="Q727" s="329">
        <v>330184.26</v>
      </c>
      <c r="R727" s="329">
        <v>207766.17</v>
      </c>
      <c r="S727" s="329">
        <v>363590.8</v>
      </c>
      <c r="T727" s="329">
        <v>225409.29</v>
      </c>
      <c r="U727" s="329">
        <v>394466.26</v>
      </c>
    </row>
    <row r="728" spans="1:21" ht="14.4" x14ac:dyDescent="0.3">
      <c r="A728" s="328">
        <v>4</v>
      </c>
      <c r="B728" s="328" t="s">
        <v>109</v>
      </c>
      <c r="C728" s="328" t="s">
        <v>145</v>
      </c>
      <c r="D728" s="328" t="s">
        <v>146</v>
      </c>
      <c r="E728" s="328" t="s">
        <v>150</v>
      </c>
      <c r="F728" s="328">
        <v>3</v>
      </c>
      <c r="G728" s="328" t="s">
        <v>6</v>
      </c>
      <c r="H728" s="329">
        <v>71579.759999999995</v>
      </c>
      <c r="I728" s="329">
        <v>125264.57</v>
      </c>
      <c r="J728" s="329">
        <v>97582.15</v>
      </c>
      <c r="K728" s="329">
        <v>170768.76</v>
      </c>
      <c r="L728" s="329">
        <v>123426.67</v>
      </c>
      <c r="M728" s="329">
        <v>215996.67</v>
      </c>
      <c r="N728" s="329">
        <v>162557.93</v>
      </c>
      <c r="O728" s="329">
        <v>284476.38</v>
      </c>
      <c r="P728" s="329">
        <v>201411.36</v>
      </c>
      <c r="Q728" s="329">
        <v>352469.89</v>
      </c>
      <c r="R728" s="329">
        <v>226916.75</v>
      </c>
      <c r="S728" s="329">
        <v>397104.32</v>
      </c>
      <c r="T728" s="329">
        <v>252104.62</v>
      </c>
      <c r="U728" s="329">
        <v>441183.09</v>
      </c>
    </row>
    <row r="729" spans="1:21" ht="14.4" x14ac:dyDescent="0.3">
      <c r="A729" s="328">
        <v>4</v>
      </c>
      <c r="B729" s="328" t="s">
        <v>109</v>
      </c>
      <c r="C729" s="328" t="s">
        <v>145</v>
      </c>
      <c r="D729" s="328" t="s">
        <v>146</v>
      </c>
      <c r="E729" s="328" t="s">
        <v>150</v>
      </c>
      <c r="F729" s="328">
        <v>4</v>
      </c>
      <c r="G729" s="328" t="s">
        <v>4</v>
      </c>
      <c r="H729" s="329">
        <v>79073.36</v>
      </c>
      <c r="I729" s="329">
        <v>126517.37</v>
      </c>
      <c r="J729" s="329">
        <v>110702.7</v>
      </c>
      <c r="K729" s="329">
        <v>177124.32</v>
      </c>
      <c r="L729" s="329">
        <v>142332.04</v>
      </c>
      <c r="M729" s="329">
        <v>227731.27</v>
      </c>
      <c r="N729" s="329">
        <v>189776.06</v>
      </c>
      <c r="O729" s="329">
        <v>303641.7</v>
      </c>
      <c r="P729" s="329">
        <v>237220.07</v>
      </c>
      <c r="Q729" s="329">
        <v>379552.12</v>
      </c>
      <c r="R729" s="329">
        <v>268849.42</v>
      </c>
      <c r="S729" s="329">
        <v>430159.07</v>
      </c>
      <c r="T729" s="329">
        <v>300478.76</v>
      </c>
      <c r="U729" s="329">
        <v>480766.02</v>
      </c>
    </row>
    <row r="730" spans="1:21" ht="14.4" x14ac:dyDescent="0.3">
      <c r="A730" s="328">
        <v>4</v>
      </c>
      <c r="B730" s="328" t="s">
        <v>109</v>
      </c>
      <c r="C730" s="328" t="s">
        <v>145</v>
      </c>
      <c r="D730" s="328" t="s">
        <v>146</v>
      </c>
      <c r="E730" s="328" t="s">
        <v>693</v>
      </c>
      <c r="F730" s="328">
        <v>1</v>
      </c>
      <c r="G730" s="328" t="s">
        <v>11</v>
      </c>
      <c r="H730" s="329">
        <v>95458.71</v>
      </c>
      <c r="I730" s="329">
        <v>167052.74</v>
      </c>
      <c r="J730" s="329">
        <v>123489.85</v>
      </c>
      <c r="K730" s="329">
        <v>216107.24</v>
      </c>
      <c r="L730" s="329">
        <v>147695.03</v>
      </c>
      <c r="M730" s="329">
        <v>258466.3</v>
      </c>
      <c r="N730" s="329">
        <v>176062.17</v>
      </c>
      <c r="O730" s="329">
        <v>308108.78999999998</v>
      </c>
      <c r="P730" s="329">
        <v>206931.68</v>
      </c>
      <c r="Q730" s="329">
        <v>362130.45</v>
      </c>
      <c r="R730" s="329">
        <v>226674.24</v>
      </c>
      <c r="S730" s="329">
        <v>396679.92</v>
      </c>
      <c r="T730" s="329">
        <v>245298.62</v>
      </c>
      <c r="U730" s="329">
        <v>429272.59</v>
      </c>
    </row>
    <row r="731" spans="1:21" ht="14.4" x14ac:dyDescent="0.3">
      <c r="A731" s="328">
        <v>4</v>
      </c>
      <c r="B731" s="328" t="s">
        <v>109</v>
      </c>
      <c r="C731" s="328" t="s">
        <v>145</v>
      </c>
      <c r="D731" s="328" t="s">
        <v>146</v>
      </c>
      <c r="E731" s="328" t="s">
        <v>693</v>
      </c>
      <c r="F731" s="328">
        <v>2</v>
      </c>
      <c r="G731" s="328" t="s">
        <v>5</v>
      </c>
      <c r="H731" s="329">
        <v>84137.17</v>
      </c>
      <c r="I731" s="329">
        <v>147240.06</v>
      </c>
      <c r="J731" s="329">
        <v>109984.22</v>
      </c>
      <c r="K731" s="329">
        <v>192472.39</v>
      </c>
      <c r="L731" s="329">
        <v>133347.09</v>
      </c>
      <c r="M731" s="329">
        <v>233357.41</v>
      </c>
      <c r="N731" s="329">
        <v>162964.47</v>
      </c>
      <c r="O731" s="329">
        <v>285187.82</v>
      </c>
      <c r="P731" s="329">
        <v>193017.03</v>
      </c>
      <c r="Q731" s="329">
        <v>337779.81</v>
      </c>
      <c r="R731" s="329">
        <v>212495.17</v>
      </c>
      <c r="S731" s="329">
        <v>371866.54</v>
      </c>
      <c r="T731" s="329">
        <v>230477.85</v>
      </c>
      <c r="U731" s="329">
        <v>403336.24</v>
      </c>
    </row>
    <row r="732" spans="1:21" ht="14.4" x14ac:dyDescent="0.3">
      <c r="A732" s="328">
        <v>4</v>
      </c>
      <c r="B732" s="328" t="s">
        <v>109</v>
      </c>
      <c r="C732" s="328" t="s">
        <v>145</v>
      </c>
      <c r="D732" s="328" t="s">
        <v>146</v>
      </c>
      <c r="E732" s="328" t="s">
        <v>693</v>
      </c>
      <c r="F732" s="328">
        <v>3</v>
      </c>
      <c r="G732" s="328" t="s">
        <v>6</v>
      </c>
      <c r="H732" s="329">
        <v>73632.789999999994</v>
      </c>
      <c r="I732" s="329">
        <v>128857.39</v>
      </c>
      <c r="J732" s="329">
        <v>100456.4</v>
      </c>
      <c r="K732" s="329">
        <v>175798.71</v>
      </c>
      <c r="L732" s="329">
        <v>127122.14</v>
      </c>
      <c r="M732" s="329">
        <v>222463.74</v>
      </c>
      <c r="N732" s="329">
        <v>167485.22</v>
      </c>
      <c r="O732" s="329">
        <v>293099.14</v>
      </c>
      <c r="P732" s="329">
        <v>207570.48</v>
      </c>
      <c r="Q732" s="329">
        <v>363248.34</v>
      </c>
      <c r="R732" s="329">
        <v>233897.08</v>
      </c>
      <c r="S732" s="329">
        <v>409319.9</v>
      </c>
      <c r="T732" s="329">
        <v>259906.17</v>
      </c>
      <c r="U732" s="329">
        <v>454835.79</v>
      </c>
    </row>
    <row r="733" spans="1:21" ht="14.4" x14ac:dyDescent="0.3">
      <c r="A733" s="328">
        <v>4</v>
      </c>
      <c r="B733" s="328" t="s">
        <v>109</v>
      </c>
      <c r="C733" s="328" t="s">
        <v>145</v>
      </c>
      <c r="D733" s="328" t="s">
        <v>146</v>
      </c>
      <c r="E733" s="328" t="s">
        <v>693</v>
      </c>
      <c r="F733" s="328">
        <v>4</v>
      </c>
      <c r="G733" s="328" t="s">
        <v>4</v>
      </c>
      <c r="H733" s="329">
        <v>80839.070000000007</v>
      </c>
      <c r="I733" s="329">
        <v>129342.52</v>
      </c>
      <c r="J733" s="329">
        <v>113174.7</v>
      </c>
      <c r="K733" s="329">
        <v>181079.53</v>
      </c>
      <c r="L733" s="329">
        <v>145510.32999999999</v>
      </c>
      <c r="M733" s="329">
        <v>232816.53</v>
      </c>
      <c r="N733" s="329">
        <v>194013.78</v>
      </c>
      <c r="O733" s="329">
        <v>310422.03999999998</v>
      </c>
      <c r="P733" s="329">
        <v>242517.22</v>
      </c>
      <c r="Q733" s="329">
        <v>388027.56</v>
      </c>
      <c r="R733" s="329">
        <v>274852.84999999998</v>
      </c>
      <c r="S733" s="329">
        <v>439764.56</v>
      </c>
      <c r="T733" s="329">
        <v>307188.47999999998</v>
      </c>
      <c r="U733" s="329">
        <v>491501.57</v>
      </c>
    </row>
    <row r="734" spans="1:21" ht="14.4" x14ac:dyDescent="0.3">
      <c r="A734" s="328">
        <v>4</v>
      </c>
      <c r="B734" s="328" t="s">
        <v>109</v>
      </c>
      <c r="C734" s="328" t="s">
        <v>145</v>
      </c>
      <c r="D734" s="328" t="s">
        <v>146</v>
      </c>
      <c r="E734" s="328" t="s">
        <v>151</v>
      </c>
      <c r="F734" s="328">
        <v>1</v>
      </c>
      <c r="G734" s="328" t="s">
        <v>11</v>
      </c>
      <c r="H734" s="329">
        <v>95370.08</v>
      </c>
      <c r="I734" s="329">
        <v>166897.65</v>
      </c>
      <c r="J734" s="329">
        <v>123434.25</v>
      </c>
      <c r="K734" s="329">
        <v>216009.95</v>
      </c>
      <c r="L734" s="329">
        <v>147670.87</v>
      </c>
      <c r="M734" s="329">
        <v>258424.02</v>
      </c>
      <c r="N734" s="329">
        <v>176097.97</v>
      </c>
      <c r="O734" s="329">
        <v>308171.45</v>
      </c>
      <c r="P734" s="329">
        <v>207021.07</v>
      </c>
      <c r="Q734" s="329">
        <v>362286.87</v>
      </c>
      <c r="R734" s="329">
        <v>226798.55</v>
      </c>
      <c r="S734" s="329">
        <v>396897.46</v>
      </c>
      <c r="T734" s="329">
        <v>245484.04</v>
      </c>
      <c r="U734" s="329">
        <v>429597.07</v>
      </c>
    </row>
    <row r="735" spans="1:21" ht="14.4" x14ac:dyDescent="0.3">
      <c r="A735" s="328">
        <v>4</v>
      </c>
      <c r="B735" s="328" t="s">
        <v>109</v>
      </c>
      <c r="C735" s="328" t="s">
        <v>145</v>
      </c>
      <c r="D735" s="328" t="s">
        <v>146</v>
      </c>
      <c r="E735" s="328" t="s">
        <v>151</v>
      </c>
      <c r="F735" s="328">
        <v>2</v>
      </c>
      <c r="G735" s="328" t="s">
        <v>5</v>
      </c>
      <c r="H735" s="329">
        <v>83796.91</v>
      </c>
      <c r="I735" s="329">
        <v>146644.59</v>
      </c>
      <c r="J735" s="329">
        <v>109628.5</v>
      </c>
      <c r="K735" s="329">
        <v>191849.88</v>
      </c>
      <c r="L735" s="329">
        <v>133004.09</v>
      </c>
      <c r="M735" s="329">
        <v>232757.16</v>
      </c>
      <c r="N735" s="329">
        <v>162709.21</v>
      </c>
      <c r="O735" s="329">
        <v>284741.12</v>
      </c>
      <c r="P735" s="329">
        <v>192797.2</v>
      </c>
      <c r="Q735" s="329">
        <v>337395.1</v>
      </c>
      <c r="R735" s="329">
        <v>212304.38</v>
      </c>
      <c r="S735" s="329">
        <v>371532.67</v>
      </c>
      <c r="T735" s="329">
        <v>230333.91</v>
      </c>
      <c r="U735" s="329">
        <v>403084.35</v>
      </c>
    </row>
    <row r="736" spans="1:21" ht="14.4" x14ac:dyDescent="0.3">
      <c r="A736" s="328">
        <v>4</v>
      </c>
      <c r="B736" s="328" t="s">
        <v>109</v>
      </c>
      <c r="C736" s="328" t="s">
        <v>145</v>
      </c>
      <c r="D736" s="328" t="s">
        <v>146</v>
      </c>
      <c r="E736" s="328" t="s">
        <v>151</v>
      </c>
      <c r="F736" s="328">
        <v>3</v>
      </c>
      <c r="G736" s="328" t="s">
        <v>6</v>
      </c>
      <c r="H736" s="329">
        <v>73136.2</v>
      </c>
      <c r="I736" s="329">
        <v>127988.35</v>
      </c>
      <c r="J736" s="329">
        <v>99702.74</v>
      </c>
      <c r="K736" s="329">
        <v>174479.79</v>
      </c>
      <c r="L736" s="329">
        <v>126107.89</v>
      </c>
      <c r="M736" s="329">
        <v>220688.81</v>
      </c>
      <c r="N736" s="329">
        <v>166088.21</v>
      </c>
      <c r="O736" s="329">
        <v>290654.36</v>
      </c>
      <c r="P736" s="329">
        <v>205784.52</v>
      </c>
      <c r="Q736" s="329">
        <v>360122.91</v>
      </c>
      <c r="R736" s="329">
        <v>231843.01</v>
      </c>
      <c r="S736" s="329">
        <v>405725.26</v>
      </c>
      <c r="T736" s="329">
        <v>257576.92</v>
      </c>
      <c r="U736" s="329">
        <v>450759.61</v>
      </c>
    </row>
    <row r="737" spans="1:21" ht="14.4" x14ac:dyDescent="0.3">
      <c r="A737" s="328">
        <v>4</v>
      </c>
      <c r="B737" s="328" t="s">
        <v>109</v>
      </c>
      <c r="C737" s="328" t="s">
        <v>145</v>
      </c>
      <c r="D737" s="328" t="s">
        <v>146</v>
      </c>
      <c r="E737" s="328" t="s">
        <v>151</v>
      </c>
      <c r="F737" s="328">
        <v>4</v>
      </c>
      <c r="G737" s="328" t="s">
        <v>4</v>
      </c>
      <c r="H737" s="329">
        <v>80801.119999999995</v>
      </c>
      <c r="I737" s="329">
        <v>129281.79</v>
      </c>
      <c r="J737" s="329">
        <v>113121.56</v>
      </c>
      <c r="K737" s="329">
        <v>180994.5</v>
      </c>
      <c r="L737" s="329">
        <v>145442.01</v>
      </c>
      <c r="M737" s="329">
        <v>232707.22</v>
      </c>
      <c r="N737" s="329">
        <v>193922.68</v>
      </c>
      <c r="O737" s="329">
        <v>310276.28999999998</v>
      </c>
      <c r="P737" s="329">
        <v>242403.35</v>
      </c>
      <c r="Q737" s="329">
        <v>387845.36</v>
      </c>
      <c r="R737" s="329">
        <v>274723.78999999998</v>
      </c>
      <c r="S737" s="329">
        <v>439558.08</v>
      </c>
      <c r="T737" s="329">
        <v>307044.24</v>
      </c>
      <c r="U737" s="329">
        <v>491270.79</v>
      </c>
    </row>
    <row r="738" spans="1:21" ht="14.4" x14ac:dyDescent="0.3">
      <c r="A738" s="328">
        <v>4</v>
      </c>
      <c r="B738" s="328" t="s">
        <v>109</v>
      </c>
      <c r="C738" s="328" t="s">
        <v>145</v>
      </c>
      <c r="D738" s="328" t="s">
        <v>146</v>
      </c>
      <c r="E738" s="328" t="s">
        <v>694</v>
      </c>
      <c r="F738" s="328">
        <v>1</v>
      </c>
      <c r="G738" s="328" t="s">
        <v>11</v>
      </c>
      <c r="H738" s="329">
        <v>92356.53</v>
      </c>
      <c r="I738" s="329">
        <v>161623.92000000001</v>
      </c>
      <c r="J738" s="329">
        <v>119502.93</v>
      </c>
      <c r="K738" s="329">
        <v>209130.13</v>
      </c>
      <c r="L738" s="329">
        <v>142945.43</v>
      </c>
      <c r="M738" s="329">
        <v>250154.5</v>
      </c>
      <c r="N738" s="329">
        <v>170429.01</v>
      </c>
      <c r="O738" s="329">
        <v>298250.76</v>
      </c>
      <c r="P738" s="329">
        <v>200331.84</v>
      </c>
      <c r="Q738" s="329">
        <v>350580.72</v>
      </c>
      <c r="R738" s="329">
        <v>219456.45</v>
      </c>
      <c r="S738" s="329">
        <v>384048.78</v>
      </c>
      <c r="T738" s="329">
        <v>237510.38</v>
      </c>
      <c r="U738" s="329">
        <v>415643.16</v>
      </c>
    </row>
    <row r="739" spans="1:21" ht="14.4" x14ac:dyDescent="0.3">
      <c r="A739" s="328">
        <v>4</v>
      </c>
      <c r="B739" s="328" t="s">
        <v>109</v>
      </c>
      <c r="C739" s="328" t="s">
        <v>145</v>
      </c>
      <c r="D739" s="328" t="s">
        <v>146</v>
      </c>
      <c r="E739" s="328" t="s">
        <v>694</v>
      </c>
      <c r="F739" s="328">
        <v>2</v>
      </c>
      <c r="G739" s="328" t="s">
        <v>5</v>
      </c>
      <c r="H739" s="329">
        <v>81286.559999999998</v>
      </c>
      <c r="I739" s="329">
        <v>142251.48000000001</v>
      </c>
      <c r="J739" s="329">
        <v>106297.43</v>
      </c>
      <c r="K739" s="329">
        <v>186020.51</v>
      </c>
      <c r="L739" s="329">
        <v>128916.33</v>
      </c>
      <c r="M739" s="329">
        <v>225603.58</v>
      </c>
      <c r="N739" s="329">
        <v>157622.37</v>
      </c>
      <c r="O739" s="329">
        <v>275839.14</v>
      </c>
      <c r="P739" s="329">
        <v>186726.39999999999</v>
      </c>
      <c r="Q739" s="329">
        <v>326771.20000000001</v>
      </c>
      <c r="R739" s="329">
        <v>205592.46</v>
      </c>
      <c r="S739" s="329">
        <v>359786.8</v>
      </c>
      <c r="T739" s="329">
        <v>223018.95</v>
      </c>
      <c r="U739" s="329">
        <v>390283.17</v>
      </c>
    </row>
    <row r="740" spans="1:21" ht="14.4" x14ac:dyDescent="0.3">
      <c r="A740" s="328">
        <v>4</v>
      </c>
      <c r="B740" s="328" t="s">
        <v>109</v>
      </c>
      <c r="C740" s="328" t="s">
        <v>145</v>
      </c>
      <c r="D740" s="328" t="s">
        <v>146</v>
      </c>
      <c r="E740" s="328" t="s">
        <v>694</v>
      </c>
      <c r="F740" s="328">
        <v>3</v>
      </c>
      <c r="G740" s="328" t="s">
        <v>6</v>
      </c>
      <c r="H740" s="329">
        <v>71049.83</v>
      </c>
      <c r="I740" s="329">
        <v>124337.2</v>
      </c>
      <c r="J740" s="329">
        <v>96898.69</v>
      </c>
      <c r="K740" s="329">
        <v>169572.71</v>
      </c>
      <c r="L740" s="329">
        <v>122593.18</v>
      </c>
      <c r="M740" s="329">
        <v>214538.06</v>
      </c>
      <c r="N740" s="329">
        <v>161491.29999999999</v>
      </c>
      <c r="O740" s="329">
        <v>282609.77</v>
      </c>
      <c r="P740" s="329">
        <v>200117.76000000001</v>
      </c>
      <c r="Q740" s="329">
        <v>350206.09</v>
      </c>
      <c r="R740" s="329">
        <v>225480.66</v>
      </c>
      <c r="S740" s="329">
        <v>394591.16</v>
      </c>
      <c r="T740" s="329">
        <v>250533.09</v>
      </c>
      <c r="U740" s="329">
        <v>438432.91</v>
      </c>
    </row>
    <row r="741" spans="1:21" ht="14.4" x14ac:dyDescent="0.3">
      <c r="A741" s="328">
        <v>4</v>
      </c>
      <c r="B741" s="328" t="s">
        <v>109</v>
      </c>
      <c r="C741" s="328" t="s">
        <v>145</v>
      </c>
      <c r="D741" s="328" t="s">
        <v>146</v>
      </c>
      <c r="E741" s="328" t="s">
        <v>694</v>
      </c>
      <c r="F741" s="328">
        <v>4</v>
      </c>
      <c r="G741" s="328" t="s">
        <v>4</v>
      </c>
      <c r="H741" s="329">
        <v>78228.460000000006</v>
      </c>
      <c r="I741" s="329">
        <v>125165.54</v>
      </c>
      <c r="J741" s="329">
        <v>109519.84</v>
      </c>
      <c r="K741" s="329">
        <v>175231.75</v>
      </c>
      <c r="L741" s="329">
        <v>140811.23000000001</v>
      </c>
      <c r="M741" s="329">
        <v>225297.96</v>
      </c>
      <c r="N741" s="329">
        <v>187748.3</v>
      </c>
      <c r="O741" s="329">
        <v>300397.28999999998</v>
      </c>
      <c r="P741" s="329">
        <v>234685.38</v>
      </c>
      <c r="Q741" s="329">
        <v>375496.61</v>
      </c>
      <c r="R741" s="329">
        <v>265976.76</v>
      </c>
      <c r="S741" s="329">
        <v>425562.82</v>
      </c>
      <c r="T741" s="329">
        <v>297268.14</v>
      </c>
      <c r="U741" s="329">
        <v>475629.04</v>
      </c>
    </row>
    <row r="742" spans="1:21" ht="14.4" x14ac:dyDescent="0.3">
      <c r="A742" s="328">
        <v>4</v>
      </c>
      <c r="B742" s="328" t="s">
        <v>109</v>
      </c>
      <c r="C742" s="328" t="s">
        <v>145</v>
      </c>
      <c r="D742" s="328" t="s">
        <v>146</v>
      </c>
      <c r="E742" s="328" t="s">
        <v>152</v>
      </c>
      <c r="F742" s="328">
        <v>1</v>
      </c>
      <c r="G742" s="328" t="s">
        <v>11</v>
      </c>
      <c r="H742" s="329">
        <v>95325.77</v>
      </c>
      <c r="I742" s="329">
        <v>166820.1</v>
      </c>
      <c r="J742" s="329">
        <v>123406.46</v>
      </c>
      <c r="K742" s="329">
        <v>215961.3</v>
      </c>
      <c r="L742" s="329">
        <v>147658.79</v>
      </c>
      <c r="M742" s="329">
        <v>258402.88</v>
      </c>
      <c r="N742" s="329">
        <v>176115.88</v>
      </c>
      <c r="O742" s="329">
        <v>308202.78999999998</v>
      </c>
      <c r="P742" s="329">
        <v>207065.76</v>
      </c>
      <c r="Q742" s="329">
        <v>362365.08</v>
      </c>
      <c r="R742" s="329">
        <v>226860.7</v>
      </c>
      <c r="S742" s="329">
        <v>397006.23</v>
      </c>
      <c r="T742" s="329">
        <v>245576.75</v>
      </c>
      <c r="U742" s="329">
        <v>429759.31</v>
      </c>
    </row>
    <row r="743" spans="1:21" ht="14.4" x14ac:dyDescent="0.3">
      <c r="A743" s="328">
        <v>4</v>
      </c>
      <c r="B743" s="328" t="s">
        <v>109</v>
      </c>
      <c r="C743" s="328" t="s">
        <v>145</v>
      </c>
      <c r="D743" s="328" t="s">
        <v>146</v>
      </c>
      <c r="E743" s="328" t="s">
        <v>152</v>
      </c>
      <c r="F743" s="328">
        <v>2</v>
      </c>
      <c r="G743" s="328" t="s">
        <v>5</v>
      </c>
      <c r="H743" s="329">
        <v>83626.78</v>
      </c>
      <c r="I743" s="329">
        <v>146346.85999999999</v>
      </c>
      <c r="J743" s="329">
        <v>109450.64</v>
      </c>
      <c r="K743" s="329">
        <v>191538.63</v>
      </c>
      <c r="L743" s="329">
        <v>132832.59</v>
      </c>
      <c r="M743" s="329">
        <v>232457.03</v>
      </c>
      <c r="N743" s="329">
        <v>162581.59</v>
      </c>
      <c r="O743" s="329">
        <v>284517.78000000003</v>
      </c>
      <c r="P743" s="329">
        <v>192687.28</v>
      </c>
      <c r="Q743" s="329">
        <v>337202.75</v>
      </c>
      <c r="R743" s="329">
        <v>212208.99</v>
      </c>
      <c r="S743" s="329">
        <v>371365.74</v>
      </c>
      <c r="T743" s="329">
        <v>230261.95</v>
      </c>
      <c r="U743" s="329">
        <v>402958.41</v>
      </c>
    </row>
    <row r="744" spans="1:21" ht="14.4" x14ac:dyDescent="0.3">
      <c r="A744" s="328">
        <v>4</v>
      </c>
      <c r="B744" s="328" t="s">
        <v>109</v>
      </c>
      <c r="C744" s="328" t="s">
        <v>145</v>
      </c>
      <c r="D744" s="328" t="s">
        <v>146</v>
      </c>
      <c r="E744" s="328" t="s">
        <v>152</v>
      </c>
      <c r="F744" s="328">
        <v>3</v>
      </c>
      <c r="G744" s="328" t="s">
        <v>6</v>
      </c>
      <c r="H744" s="329">
        <v>72887.899999999994</v>
      </c>
      <c r="I744" s="329">
        <v>127553.83</v>
      </c>
      <c r="J744" s="329">
        <v>99325.91</v>
      </c>
      <c r="K744" s="329">
        <v>173820.34</v>
      </c>
      <c r="L744" s="329">
        <v>125600.77</v>
      </c>
      <c r="M744" s="329">
        <v>219801.35</v>
      </c>
      <c r="N744" s="329">
        <v>165389.70000000001</v>
      </c>
      <c r="O744" s="329">
        <v>289431.98</v>
      </c>
      <c r="P744" s="329">
        <v>204891.54</v>
      </c>
      <c r="Q744" s="329">
        <v>358560.2</v>
      </c>
      <c r="R744" s="329">
        <v>230815.97</v>
      </c>
      <c r="S744" s="329">
        <v>403927.95</v>
      </c>
      <c r="T744" s="329">
        <v>256412.3</v>
      </c>
      <c r="U744" s="329">
        <v>448721.52</v>
      </c>
    </row>
    <row r="745" spans="1:21" ht="14.4" x14ac:dyDescent="0.3">
      <c r="A745" s="328">
        <v>4</v>
      </c>
      <c r="B745" s="328" t="s">
        <v>109</v>
      </c>
      <c r="C745" s="328" t="s">
        <v>145</v>
      </c>
      <c r="D745" s="328" t="s">
        <v>146</v>
      </c>
      <c r="E745" s="328" t="s">
        <v>152</v>
      </c>
      <c r="F745" s="328">
        <v>4</v>
      </c>
      <c r="G745" s="328" t="s">
        <v>4</v>
      </c>
      <c r="H745" s="329">
        <v>80782.14</v>
      </c>
      <c r="I745" s="329">
        <v>129251.42</v>
      </c>
      <c r="J745" s="329">
        <v>113094.99</v>
      </c>
      <c r="K745" s="329">
        <v>180951.99</v>
      </c>
      <c r="L745" s="329">
        <v>145407.85</v>
      </c>
      <c r="M745" s="329">
        <v>232652.56</v>
      </c>
      <c r="N745" s="329">
        <v>193877.13</v>
      </c>
      <c r="O745" s="329">
        <v>310203.40999999997</v>
      </c>
      <c r="P745" s="329">
        <v>242346.41</v>
      </c>
      <c r="Q745" s="329">
        <v>387754.27</v>
      </c>
      <c r="R745" s="329">
        <v>274659.27</v>
      </c>
      <c r="S745" s="329">
        <v>439454.84</v>
      </c>
      <c r="T745" s="329">
        <v>306972.12</v>
      </c>
      <c r="U745" s="329">
        <v>491155.4</v>
      </c>
    </row>
    <row r="746" spans="1:21" ht="14.4" x14ac:dyDescent="0.3">
      <c r="A746" s="328">
        <v>4</v>
      </c>
      <c r="B746" s="328" t="s">
        <v>109</v>
      </c>
      <c r="C746" s="328" t="s">
        <v>145</v>
      </c>
      <c r="D746" s="328" t="s">
        <v>146</v>
      </c>
      <c r="E746" s="328" t="s">
        <v>695</v>
      </c>
      <c r="F746" s="328">
        <v>1</v>
      </c>
      <c r="G746" s="328" t="s">
        <v>11</v>
      </c>
      <c r="H746" s="329">
        <v>93287.19</v>
      </c>
      <c r="I746" s="329">
        <v>163252.59</v>
      </c>
      <c r="J746" s="329">
        <v>120767.05</v>
      </c>
      <c r="K746" s="329">
        <v>211342.33</v>
      </c>
      <c r="L746" s="329">
        <v>144500.44</v>
      </c>
      <c r="M746" s="329">
        <v>252875.77</v>
      </c>
      <c r="N746" s="329">
        <v>172348.51</v>
      </c>
      <c r="O746" s="329">
        <v>301609.88</v>
      </c>
      <c r="P746" s="329">
        <v>202636.07</v>
      </c>
      <c r="Q746" s="329">
        <v>354613.12</v>
      </c>
      <c r="R746" s="329">
        <v>222007.41</v>
      </c>
      <c r="S746" s="329">
        <v>388512.97</v>
      </c>
      <c r="T746" s="329">
        <v>240322.78</v>
      </c>
      <c r="U746" s="329">
        <v>420564.87</v>
      </c>
    </row>
    <row r="747" spans="1:21" ht="14.4" x14ac:dyDescent="0.3">
      <c r="A747" s="328">
        <v>4</v>
      </c>
      <c r="B747" s="328" t="s">
        <v>109</v>
      </c>
      <c r="C747" s="328" t="s">
        <v>145</v>
      </c>
      <c r="D747" s="328" t="s">
        <v>146</v>
      </c>
      <c r="E747" s="328" t="s">
        <v>695</v>
      </c>
      <c r="F747" s="328">
        <v>2</v>
      </c>
      <c r="G747" s="328" t="s">
        <v>5</v>
      </c>
      <c r="H747" s="329">
        <v>81839.789999999994</v>
      </c>
      <c r="I747" s="329">
        <v>143219.64000000001</v>
      </c>
      <c r="J747" s="329">
        <v>107111.36</v>
      </c>
      <c r="K747" s="329">
        <v>187444.88</v>
      </c>
      <c r="L747" s="329">
        <v>129993.09</v>
      </c>
      <c r="M747" s="329">
        <v>227487.9</v>
      </c>
      <c r="N747" s="329">
        <v>159105.26999999999</v>
      </c>
      <c r="O747" s="329">
        <v>278434.23</v>
      </c>
      <c r="P747" s="329">
        <v>188566.81</v>
      </c>
      <c r="Q747" s="329">
        <v>329991.92</v>
      </c>
      <c r="R747" s="329">
        <v>207670.79</v>
      </c>
      <c r="S747" s="329">
        <v>363423.88</v>
      </c>
      <c r="T747" s="329">
        <v>225337.33</v>
      </c>
      <c r="U747" s="329">
        <v>394340.33</v>
      </c>
    </row>
    <row r="748" spans="1:21" ht="14.4" x14ac:dyDescent="0.3">
      <c r="A748" s="328">
        <v>4</v>
      </c>
      <c r="B748" s="328" t="s">
        <v>109</v>
      </c>
      <c r="C748" s="328" t="s">
        <v>145</v>
      </c>
      <c r="D748" s="328" t="s">
        <v>146</v>
      </c>
      <c r="E748" s="328" t="s">
        <v>695</v>
      </c>
      <c r="F748" s="328">
        <v>3</v>
      </c>
      <c r="G748" s="328" t="s">
        <v>6</v>
      </c>
      <c r="H748" s="329">
        <v>71331.460000000006</v>
      </c>
      <c r="I748" s="329">
        <v>124830.06</v>
      </c>
      <c r="J748" s="329">
        <v>97205.32</v>
      </c>
      <c r="K748" s="329">
        <v>170109.31</v>
      </c>
      <c r="L748" s="329">
        <v>122919.55</v>
      </c>
      <c r="M748" s="329">
        <v>215109.21</v>
      </c>
      <c r="N748" s="329">
        <v>161859.43</v>
      </c>
      <c r="O748" s="329">
        <v>283254</v>
      </c>
      <c r="P748" s="329">
        <v>200518.39</v>
      </c>
      <c r="Q748" s="329">
        <v>350907.18</v>
      </c>
      <c r="R748" s="329">
        <v>225889.72</v>
      </c>
      <c r="S748" s="329">
        <v>395307.01</v>
      </c>
      <c r="T748" s="329">
        <v>250940</v>
      </c>
      <c r="U748" s="329">
        <v>439145.01</v>
      </c>
    </row>
    <row r="749" spans="1:21" ht="14.4" x14ac:dyDescent="0.3">
      <c r="A749" s="328">
        <v>4</v>
      </c>
      <c r="B749" s="328" t="s">
        <v>109</v>
      </c>
      <c r="C749" s="328" t="s">
        <v>145</v>
      </c>
      <c r="D749" s="328" t="s">
        <v>146</v>
      </c>
      <c r="E749" s="328" t="s">
        <v>695</v>
      </c>
      <c r="F749" s="328">
        <v>4</v>
      </c>
      <c r="G749" s="328" t="s">
        <v>4</v>
      </c>
      <c r="H749" s="329">
        <v>79054.38</v>
      </c>
      <c r="I749" s="329">
        <v>126487.01</v>
      </c>
      <c r="J749" s="329">
        <v>110676.13</v>
      </c>
      <c r="K749" s="329">
        <v>177081.82</v>
      </c>
      <c r="L749" s="329">
        <v>142297.89000000001</v>
      </c>
      <c r="M749" s="329">
        <v>227676.62</v>
      </c>
      <c r="N749" s="329">
        <v>189730.52</v>
      </c>
      <c r="O749" s="329">
        <v>303568.83</v>
      </c>
      <c r="P749" s="329">
        <v>237163.15</v>
      </c>
      <c r="Q749" s="329">
        <v>379461.04</v>
      </c>
      <c r="R749" s="329">
        <v>268784.90000000002</v>
      </c>
      <c r="S749" s="329">
        <v>430055.84</v>
      </c>
      <c r="T749" s="329">
        <v>300406.65000000002</v>
      </c>
      <c r="U749" s="329">
        <v>480650.65</v>
      </c>
    </row>
    <row r="750" spans="1:21" ht="14.4" x14ac:dyDescent="0.3">
      <c r="A750" s="328">
        <v>4</v>
      </c>
      <c r="B750" s="328" t="s">
        <v>109</v>
      </c>
      <c r="C750" s="328" t="s">
        <v>145</v>
      </c>
      <c r="D750" s="328" t="s">
        <v>146</v>
      </c>
      <c r="E750" s="328" t="s">
        <v>77</v>
      </c>
      <c r="F750" s="328">
        <v>1</v>
      </c>
      <c r="G750" s="328" t="s">
        <v>11</v>
      </c>
      <c r="H750" s="329">
        <v>93331.5</v>
      </c>
      <c r="I750" s="329">
        <v>163330.13</v>
      </c>
      <c r="J750" s="329">
        <v>120794.84</v>
      </c>
      <c r="K750" s="329">
        <v>211390.97</v>
      </c>
      <c r="L750" s="329">
        <v>144512.51999999999</v>
      </c>
      <c r="M750" s="329">
        <v>252896.91</v>
      </c>
      <c r="N750" s="329">
        <v>172330.6</v>
      </c>
      <c r="O750" s="329">
        <v>301578.53999999998</v>
      </c>
      <c r="P750" s="329">
        <v>202591.37</v>
      </c>
      <c r="Q750" s="329">
        <v>354534.9</v>
      </c>
      <c r="R750" s="329">
        <v>221945.25</v>
      </c>
      <c r="S750" s="329">
        <v>388404.18</v>
      </c>
      <c r="T750" s="329">
        <v>240230.07</v>
      </c>
      <c r="U750" s="329">
        <v>420402.62</v>
      </c>
    </row>
    <row r="751" spans="1:21" ht="14.4" x14ac:dyDescent="0.3">
      <c r="A751" s="328">
        <v>4</v>
      </c>
      <c r="B751" s="328" t="s">
        <v>109</v>
      </c>
      <c r="C751" s="328" t="s">
        <v>145</v>
      </c>
      <c r="D751" s="328" t="s">
        <v>146</v>
      </c>
      <c r="E751" s="328" t="s">
        <v>77</v>
      </c>
      <c r="F751" s="328">
        <v>2</v>
      </c>
      <c r="G751" s="328" t="s">
        <v>5</v>
      </c>
      <c r="H751" s="329">
        <v>82009.919999999998</v>
      </c>
      <c r="I751" s="329">
        <v>143517.35999999999</v>
      </c>
      <c r="J751" s="329">
        <v>107289.22</v>
      </c>
      <c r="K751" s="329">
        <v>187756.13</v>
      </c>
      <c r="L751" s="329">
        <v>130164.58</v>
      </c>
      <c r="M751" s="329">
        <v>227788.02</v>
      </c>
      <c r="N751" s="329">
        <v>159232.9</v>
      </c>
      <c r="O751" s="329">
        <v>278657.57</v>
      </c>
      <c r="P751" s="329">
        <v>188676.72</v>
      </c>
      <c r="Q751" s="329">
        <v>330184.26</v>
      </c>
      <c r="R751" s="329">
        <v>207766.17</v>
      </c>
      <c r="S751" s="329">
        <v>363590.8</v>
      </c>
      <c r="T751" s="329">
        <v>225409.29</v>
      </c>
      <c r="U751" s="329">
        <v>394466.26</v>
      </c>
    </row>
    <row r="752" spans="1:21" ht="14.4" x14ac:dyDescent="0.3">
      <c r="A752" s="328">
        <v>4</v>
      </c>
      <c r="B752" s="328" t="s">
        <v>109</v>
      </c>
      <c r="C752" s="328" t="s">
        <v>145</v>
      </c>
      <c r="D752" s="328" t="s">
        <v>146</v>
      </c>
      <c r="E752" s="328" t="s">
        <v>77</v>
      </c>
      <c r="F752" s="328">
        <v>3</v>
      </c>
      <c r="G752" s="328" t="s">
        <v>6</v>
      </c>
      <c r="H752" s="329">
        <v>71579.759999999995</v>
      </c>
      <c r="I752" s="329">
        <v>125264.57</v>
      </c>
      <c r="J752" s="329">
        <v>97582.15</v>
      </c>
      <c r="K752" s="329">
        <v>170768.76</v>
      </c>
      <c r="L752" s="329">
        <v>123426.67</v>
      </c>
      <c r="M752" s="329">
        <v>215996.67</v>
      </c>
      <c r="N752" s="329">
        <v>162557.93</v>
      </c>
      <c r="O752" s="329">
        <v>284476.38</v>
      </c>
      <c r="P752" s="329">
        <v>201411.36</v>
      </c>
      <c r="Q752" s="329">
        <v>352469.89</v>
      </c>
      <c r="R752" s="329">
        <v>226916.75</v>
      </c>
      <c r="S752" s="329">
        <v>397104.32</v>
      </c>
      <c r="T752" s="329">
        <v>252104.62</v>
      </c>
      <c r="U752" s="329">
        <v>441183.09</v>
      </c>
    </row>
    <row r="753" spans="1:21" ht="14.4" x14ac:dyDescent="0.3">
      <c r="A753" s="328">
        <v>4</v>
      </c>
      <c r="B753" s="328" t="s">
        <v>109</v>
      </c>
      <c r="C753" s="328" t="s">
        <v>145</v>
      </c>
      <c r="D753" s="328" t="s">
        <v>146</v>
      </c>
      <c r="E753" s="328" t="s">
        <v>77</v>
      </c>
      <c r="F753" s="328">
        <v>4</v>
      </c>
      <c r="G753" s="328" t="s">
        <v>4</v>
      </c>
      <c r="H753" s="329">
        <v>79073.36</v>
      </c>
      <c r="I753" s="329">
        <v>126517.37</v>
      </c>
      <c r="J753" s="329">
        <v>110702.7</v>
      </c>
      <c r="K753" s="329">
        <v>177124.32</v>
      </c>
      <c r="L753" s="329">
        <v>142332.04</v>
      </c>
      <c r="M753" s="329">
        <v>227731.27</v>
      </c>
      <c r="N753" s="329">
        <v>189776.06</v>
      </c>
      <c r="O753" s="329">
        <v>303641.7</v>
      </c>
      <c r="P753" s="329">
        <v>237220.07</v>
      </c>
      <c r="Q753" s="329">
        <v>379552.12</v>
      </c>
      <c r="R753" s="329">
        <v>268849.42</v>
      </c>
      <c r="S753" s="329">
        <v>430159.07</v>
      </c>
      <c r="T753" s="329">
        <v>300478.76</v>
      </c>
      <c r="U753" s="329">
        <v>480766.02</v>
      </c>
    </row>
    <row r="754" spans="1:21" ht="14.4" x14ac:dyDescent="0.3">
      <c r="A754" s="328">
        <v>4</v>
      </c>
      <c r="B754" s="328" t="s">
        <v>109</v>
      </c>
      <c r="C754" s="328" t="s">
        <v>145</v>
      </c>
      <c r="D754" s="328" t="s">
        <v>146</v>
      </c>
      <c r="E754" s="328" t="s">
        <v>153</v>
      </c>
      <c r="F754" s="328">
        <v>1</v>
      </c>
      <c r="G754" s="328" t="s">
        <v>11</v>
      </c>
      <c r="H754" s="329">
        <v>94395.11</v>
      </c>
      <c r="I754" s="329">
        <v>165191.43</v>
      </c>
      <c r="J754" s="329">
        <v>122142.34</v>
      </c>
      <c r="K754" s="329">
        <v>213749.1</v>
      </c>
      <c r="L754" s="329">
        <v>146103.76999999999</v>
      </c>
      <c r="M754" s="329">
        <v>255681.6</v>
      </c>
      <c r="N754" s="329">
        <v>174196.38</v>
      </c>
      <c r="O754" s="329">
        <v>304843.65999999997</v>
      </c>
      <c r="P754" s="329">
        <v>204761.53</v>
      </c>
      <c r="Q754" s="329">
        <v>358332.67</v>
      </c>
      <c r="R754" s="329">
        <v>224309.74</v>
      </c>
      <c r="S754" s="329">
        <v>392542.05</v>
      </c>
      <c r="T754" s="329">
        <v>242764.34</v>
      </c>
      <c r="U754" s="329">
        <v>424837.6</v>
      </c>
    </row>
    <row r="755" spans="1:21" ht="14.4" x14ac:dyDescent="0.3">
      <c r="A755" s="328">
        <v>4</v>
      </c>
      <c r="B755" s="328" t="s">
        <v>109</v>
      </c>
      <c r="C755" s="328" t="s">
        <v>145</v>
      </c>
      <c r="D755" s="328" t="s">
        <v>146</v>
      </c>
      <c r="E755" s="328" t="s">
        <v>153</v>
      </c>
      <c r="F755" s="328">
        <v>2</v>
      </c>
      <c r="G755" s="328" t="s">
        <v>5</v>
      </c>
      <c r="H755" s="329">
        <v>83073.55</v>
      </c>
      <c r="I755" s="329">
        <v>145378.71</v>
      </c>
      <c r="J755" s="329">
        <v>108636.72</v>
      </c>
      <c r="K755" s="329">
        <v>190114.26</v>
      </c>
      <c r="L755" s="329">
        <v>131755.84</v>
      </c>
      <c r="M755" s="329">
        <v>230572.71</v>
      </c>
      <c r="N755" s="329">
        <v>161098.68</v>
      </c>
      <c r="O755" s="329">
        <v>281922.69</v>
      </c>
      <c r="P755" s="329">
        <v>190846.87</v>
      </c>
      <c r="Q755" s="329">
        <v>333982.03000000003</v>
      </c>
      <c r="R755" s="329">
        <v>210130.67</v>
      </c>
      <c r="S755" s="329">
        <v>367728.66</v>
      </c>
      <c r="T755" s="329">
        <v>227943.57</v>
      </c>
      <c r="U755" s="329">
        <v>398901.24</v>
      </c>
    </row>
    <row r="756" spans="1:21" ht="14.4" x14ac:dyDescent="0.3">
      <c r="A756" s="328">
        <v>4</v>
      </c>
      <c r="B756" s="328" t="s">
        <v>109</v>
      </c>
      <c r="C756" s="328" t="s">
        <v>145</v>
      </c>
      <c r="D756" s="328" t="s">
        <v>146</v>
      </c>
      <c r="E756" s="328" t="s">
        <v>153</v>
      </c>
      <c r="F756" s="328">
        <v>3</v>
      </c>
      <c r="G756" s="328" t="s">
        <v>6</v>
      </c>
      <c r="H756" s="329">
        <v>72606.27</v>
      </c>
      <c r="I756" s="329">
        <v>127060.98</v>
      </c>
      <c r="J756" s="329">
        <v>99019.28</v>
      </c>
      <c r="K756" s="329">
        <v>173283.73</v>
      </c>
      <c r="L756" s="329">
        <v>125274.4</v>
      </c>
      <c r="M756" s="329">
        <v>219230.2</v>
      </c>
      <c r="N756" s="329">
        <v>165021.57</v>
      </c>
      <c r="O756" s="329">
        <v>288787.75</v>
      </c>
      <c r="P756" s="329">
        <v>204490.92</v>
      </c>
      <c r="Q756" s="329">
        <v>357859.1</v>
      </c>
      <c r="R756" s="329">
        <v>230406.91</v>
      </c>
      <c r="S756" s="329">
        <v>403212.1</v>
      </c>
      <c r="T756" s="329">
        <v>256005.39</v>
      </c>
      <c r="U756" s="329">
        <v>448009.43</v>
      </c>
    </row>
    <row r="757" spans="1:21" ht="14.4" x14ac:dyDescent="0.3">
      <c r="A757" s="328">
        <v>4</v>
      </c>
      <c r="B757" s="328" t="s">
        <v>109</v>
      </c>
      <c r="C757" s="328" t="s">
        <v>145</v>
      </c>
      <c r="D757" s="328" t="s">
        <v>146</v>
      </c>
      <c r="E757" s="328" t="s">
        <v>153</v>
      </c>
      <c r="F757" s="328">
        <v>4</v>
      </c>
      <c r="G757" s="328" t="s">
        <v>4</v>
      </c>
      <c r="H757" s="329">
        <v>79956.210000000006</v>
      </c>
      <c r="I757" s="329">
        <v>127929.94</v>
      </c>
      <c r="J757" s="329">
        <v>111938.7</v>
      </c>
      <c r="K757" s="329">
        <v>179101.92</v>
      </c>
      <c r="L757" s="329">
        <v>143921.19</v>
      </c>
      <c r="M757" s="329">
        <v>230273.9</v>
      </c>
      <c r="N757" s="329">
        <v>191894.91</v>
      </c>
      <c r="O757" s="329">
        <v>307031.87</v>
      </c>
      <c r="P757" s="329">
        <v>239868.64</v>
      </c>
      <c r="Q757" s="329">
        <v>383789.83</v>
      </c>
      <c r="R757" s="329">
        <v>271851.13</v>
      </c>
      <c r="S757" s="329">
        <v>434961.81</v>
      </c>
      <c r="T757" s="329">
        <v>303833.61</v>
      </c>
      <c r="U757" s="329">
        <v>486133.79</v>
      </c>
    </row>
    <row r="758" spans="1:21" ht="14.4" x14ac:dyDescent="0.3">
      <c r="A758" s="328">
        <v>4</v>
      </c>
      <c r="B758" s="328" t="s">
        <v>109</v>
      </c>
      <c r="C758" s="328" t="s">
        <v>154</v>
      </c>
      <c r="D758" s="328" t="s">
        <v>696</v>
      </c>
      <c r="E758" s="328" t="s">
        <v>105</v>
      </c>
      <c r="F758" s="328">
        <v>1</v>
      </c>
      <c r="G758" s="328" t="s">
        <v>11</v>
      </c>
      <c r="H758" s="329">
        <v>95990.51</v>
      </c>
      <c r="I758" s="329">
        <v>167983.39</v>
      </c>
      <c r="J758" s="329">
        <v>124163.6</v>
      </c>
      <c r="K758" s="329">
        <v>217286.3</v>
      </c>
      <c r="L758" s="329">
        <v>148490.65</v>
      </c>
      <c r="M758" s="329">
        <v>259858.65</v>
      </c>
      <c r="N758" s="329">
        <v>176995.06</v>
      </c>
      <c r="O758" s="329">
        <v>309741.34999999998</v>
      </c>
      <c r="P758" s="329">
        <v>208016.76</v>
      </c>
      <c r="Q758" s="329">
        <v>364029.33</v>
      </c>
      <c r="R758" s="329">
        <v>227856.49</v>
      </c>
      <c r="S758" s="329">
        <v>398748.86</v>
      </c>
      <c r="T758" s="329">
        <v>246565.76000000001</v>
      </c>
      <c r="U758" s="329">
        <v>431490.08</v>
      </c>
    </row>
    <row r="759" spans="1:21" ht="14.4" x14ac:dyDescent="0.3">
      <c r="A759" s="328">
        <v>4</v>
      </c>
      <c r="B759" s="328" t="s">
        <v>109</v>
      </c>
      <c r="C759" s="328" t="s">
        <v>154</v>
      </c>
      <c r="D759" s="328" t="s">
        <v>696</v>
      </c>
      <c r="E759" s="328" t="s">
        <v>105</v>
      </c>
      <c r="F759" s="328">
        <v>2</v>
      </c>
      <c r="G759" s="328" t="s">
        <v>5</v>
      </c>
      <c r="H759" s="329">
        <v>84668.99</v>
      </c>
      <c r="I759" s="329">
        <v>148170.73000000001</v>
      </c>
      <c r="J759" s="329">
        <v>110657.97</v>
      </c>
      <c r="K759" s="329">
        <v>193651.46</v>
      </c>
      <c r="L759" s="329">
        <v>134142.72</v>
      </c>
      <c r="M759" s="329">
        <v>234749.76</v>
      </c>
      <c r="N759" s="329">
        <v>163897.35999999999</v>
      </c>
      <c r="O759" s="329">
        <v>286820.37</v>
      </c>
      <c r="P759" s="329">
        <v>194102.11</v>
      </c>
      <c r="Q759" s="329">
        <v>339678.69</v>
      </c>
      <c r="R759" s="329">
        <v>213677.41</v>
      </c>
      <c r="S759" s="329">
        <v>373935.47</v>
      </c>
      <c r="T759" s="329">
        <v>231744.99</v>
      </c>
      <c r="U759" s="329">
        <v>405553.73</v>
      </c>
    </row>
    <row r="760" spans="1:21" ht="14.4" x14ac:dyDescent="0.3">
      <c r="A760" s="328">
        <v>4</v>
      </c>
      <c r="B760" s="328" t="s">
        <v>109</v>
      </c>
      <c r="C760" s="328" t="s">
        <v>154</v>
      </c>
      <c r="D760" s="328" t="s">
        <v>696</v>
      </c>
      <c r="E760" s="328" t="s">
        <v>105</v>
      </c>
      <c r="F760" s="328">
        <v>3</v>
      </c>
      <c r="G760" s="328" t="s">
        <v>6</v>
      </c>
      <c r="H760" s="329">
        <v>74146.05</v>
      </c>
      <c r="I760" s="329">
        <v>129755.59</v>
      </c>
      <c r="J760" s="329">
        <v>101174.97</v>
      </c>
      <c r="K760" s="329">
        <v>177056.19</v>
      </c>
      <c r="L760" s="329">
        <v>128046</v>
      </c>
      <c r="M760" s="329">
        <v>224080.51</v>
      </c>
      <c r="N760" s="329">
        <v>168717.04</v>
      </c>
      <c r="O760" s="329">
        <v>295254.83</v>
      </c>
      <c r="P760" s="329">
        <v>209110.26</v>
      </c>
      <c r="Q760" s="329">
        <v>365942.95</v>
      </c>
      <c r="R760" s="329">
        <v>235642.16</v>
      </c>
      <c r="S760" s="329">
        <v>412373.79</v>
      </c>
      <c r="T760" s="329">
        <v>261856.55</v>
      </c>
      <c r="U760" s="329">
        <v>458248.96000000002</v>
      </c>
    </row>
    <row r="761" spans="1:21" ht="14.4" x14ac:dyDescent="0.3">
      <c r="A761" s="328">
        <v>4</v>
      </c>
      <c r="B761" s="328" t="s">
        <v>109</v>
      </c>
      <c r="C761" s="328" t="s">
        <v>154</v>
      </c>
      <c r="D761" s="328" t="s">
        <v>696</v>
      </c>
      <c r="E761" s="328" t="s">
        <v>105</v>
      </c>
      <c r="F761" s="328">
        <v>4</v>
      </c>
      <c r="G761" s="328" t="s">
        <v>4</v>
      </c>
      <c r="H761" s="329">
        <v>81280.5</v>
      </c>
      <c r="I761" s="329">
        <v>130048.8</v>
      </c>
      <c r="J761" s="329">
        <v>113792.7</v>
      </c>
      <c r="K761" s="329">
        <v>182068.33</v>
      </c>
      <c r="L761" s="329">
        <v>146304.9</v>
      </c>
      <c r="M761" s="329">
        <v>234087.85</v>
      </c>
      <c r="N761" s="329">
        <v>195073.2</v>
      </c>
      <c r="O761" s="329">
        <v>312117.13</v>
      </c>
      <c r="P761" s="329">
        <v>243841.5</v>
      </c>
      <c r="Q761" s="329">
        <v>390146.41</v>
      </c>
      <c r="R761" s="329">
        <v>276353.7</v>
      </c>
      <c r="S761" s="329">
        <v>442165.93</v>
      </c>
      <c r="T761" s="329">
        <v>308865.90000000002</v>
      </c>
      <c r="U761" s="329">
        <v>494185.45</v>
      </c>
    </row>
    <row r="762" spans="1:21" ht="14.4" x14ac:dyDescent="0.3">
      <c r="A762" s="328">
        <v>4</v>
      </c>
      <c r="B762" s="328" t="s">
        <v>109</v>
      </c>
      <c r="C762" s="328" t="s">
        <v>154</v>
      </c>
      <c r="D762" s="328" t="s">
        <v>696</v>
      </c>
      <c r="E762" s="328" t="s">
        <v>156</v>
      </c>
      <c r="F762" s="328">
        <v>1</v>
      </c>
      <c r="G762" s="328" t="s">
        <v>11</v>
      </c>
      <c r="H762" s="329">
        <v>93553.07</v>
      </c>
      <c r="I762" s="329">
        <v>163717.87</v>
      </c>
      <c r="J762" s="329">
        <v>120933.83</v>
      </c>
      <c r="K762" s="329">
        <v>211634.2</v>
      </c>
      <c r="L762" s="329">
        <v>144572.92000000001</v>
      </c>
      <c r="M762" s="329">
        <v>253002.62</v>
      </c>
      <c r="N762" s="329">
        <v>172241.08</v>
      </c>
      <c r="O762" s="329">
        <v>301421.89</v>
      </c>
      <c r="P762" s="329">
        <v>202367.92</v>
      </c>
      <c r="Q762" s="329">
        <v>354143.87</v>
      </c>
      <c r="R762" s="329">
        <v>221634.48</v>
      </c>
      <c r="S762" s="329">
        <v>387860.35</v>
      </c>
      <c r="T762" s="329">
        <v>239766.54</v>
      </c>
      <c r="U762" s="329">
        <v>419591.44</v>
      </c>
    </row>
    <row r="763" spans="1:21" ht="14.4" x14ac:dyDescent="0.3">
      <c r="A763" s="328">
        <v>4</v>
      </c>
      <c r="B763" s="328" t="s">
        <v>109</v>
      </c>
      <c r="C763" s="328" t="s">
        <v>154</v>
      </c>
      <c r="D763" s="328" t="s">
        <v>696</v>
      </c>
      <c r="E763" s="328" t="s">
        <v>156</v>
      </c>
      <c r="F763" s="328">
        <v>2</v>
      </c>
      <c r="G763" s="328" t="s">
        <v>5</v>
      </c>
      <c r="H763" s="329">
        <v>82860.58</v>
      </c>
      <c r="I763" s="329">
        <v>145006.01999999999</v>
      </c>
      <c r="J763" s="329">
        <v>108178.52</v>
      </c>
      <c r="K763" s="329">
        <v>189312.4</v>
      </c>
      <c r="L763" s="329">
        <v>131022.1</v>
      </c>
      <c r="M763" s="329">
        <v>229288.67</v>
      </c>
      <c r="N763" s="329">
        <v>159871.03</v>
      </c>
      <c r="O763" s="329">
        <v>279774.3</v>
      </c>
      <c r="P763" s="329">
        <v>189226.31</v>
      </c>
      <c r="Q763" s="329">
        <v>331146.03999999998</v>
      </c>
      <c r="R763" s="329">
        <v>208243.13</v>
      </c>
      <c r="S763" s="329">
        <v>364425.48</v>
      </c>
      <c r="T763" s="329">
        <v>225769.14</v>
      </c>
      <c r="U763" s="329">
        <v>395095.99</v>
      </c>
    </row>
    <row r="764" spans="1:21" ht="14.4" x14ac:dyDescent="0.3">
      <c r="A764" s="328">
        <v>4</v>
      </c>
      <c r="B764" s="328" t="s">
        <v>109</v>
      </c>
      <c r="C764" s="328" t="s">
        <v>154</v>
      </c>
      <c r="D764" s="328" t="s">
        <v>696</v>
      </c>
      <c r="E764" s="328" t="s">
        <v>156</v>
      </c>
      <c r="F764" s="328">
        <v>3</v>
      </c>
      <c r="G764" s="328" t="s">
        <v>6</v>
      </c>
      <c r="H764" s="329">
        <v>72821.240000000005</v>
      </c>
      <c r="I764" s="329">
        <v>127437.17</v>
      </c>
      <c r="J764" s="329">
        <v>99466.31</v>
      </c>
      <c r="K764" s="329">
        <v>174066.05</v>
      </c>
      <c r="L764" s="329">
        <v>125962.28</v>
      </c>
      <c r="M764" s="329">
        <v>220433.99</v>
      </c>
      <c r="N764" s="329">
        <v>166050.47</v>
      </c>
      <c r="O764" s="329">
        <v>290588.32</v>
      </c>
      <c r="P764" s="329">
        <v>205876.26</v>
      </c>
      <c r="Q764" s="329">
        <v>360283.45</v>
      </c>
      <c r="R764" s="329">
        <v>232051.94</v>
      </c>
      <c r="S764" s="329">
        <v>406090.89</v>
      </c>
      <c r="T764" s="329">
        <v>257927.73</v>
      </c>
      <c r="U764" s="329">
        <v>451373.54</v>
      </c>
    </row>
    <row r="765" spans="1:21" ht="14.4" x14ac:dyDescent="0.3">
      <c r="A765" s="328">
        <v>4</v>
      </c>
      <c r="B765" s="328" t="s">
        <v>109</v>
      </c>
      <c r="C765" s="328" t="s">
        <v>154</v>
      </c>
      <c r="D765" s="328" t="s">
        <v>696</v>
      </c>
      <c r="E765" s="328" t="s">
        <v>156</v>
      </c>
      <c r="F765" s="328">
        <v>4</v>
      </c>
      <c r="G765" s="328" t="s">
        <v>4</v>
      </c>
      <c r="H765" s="329">
        <v>79168.25</v>
      </c>
      <c r="I765" s="329">
        <v>126669.21</v>
      </c>
      <c r="J765" s="329">
        <v>110835.55</v>
      </c>
      <c r="K765" s="329">
        <v>177336.89</v>
      </c>
      <c r="L765" s="329">
        <v>142502.85</v>
      </c>
      <c r="M765" s="329">
        <v>228004.57</v>
      </c>
      <c r="N765" s="329">
        <v>190003.81</v>
      </c>
      <c r="O765" s="329">
        <v>304006.09000000003</v>
      </c>
      <c r="P765" s="329">
        <v>237504.76</v>
      </c>
      <c r="Q765" s="329">
        <v>380007.62</v>
      </c>
      <c r="R765" s="329">
        <v>269172.06</v>
      </c>
      <c r="S765" s="329">
        <v>430675.3</v>
      </c>
      <c r="T765" s="329">
        <v>300839.36</v>
      </c>
      <c r="U765" s="329">
        <v>481342.98</v>
      </c>
    </row>
    <row r="766" spans="1:21" ht="14.4" x14ac:dyDescent="0.3">
      <c r="A766" s="328">
        <v>4</v>
      </c>
      <c r="B766" s="328" t="s">
        <v>109</v>
      </c>
      <c r="C766" s="328" t="s">
        <v>154</v>
      </c>
      <c r="D766" s="328" t="s">
        <v>696</v>
      </c>
      <c r="E766" s="328" t="s">
        <v>114</v>
      </c>
      <c r="F766" s="328">
        <v>1</v>
      </c>
      <c r="G766" s="328" t="s">
        <v>11</v>
      </c>
      <c r="H766" s="329">
        <v>91381.55</v>
      </c>
      <c r="I766" s="329">
        <v>159917.71</v>
      </c>
      <c r="J766" s="329">
        <v>118211.02</v>
      </c>
      <c r="K766" s="329">
        <v>206869.29</v>
      </c>
      <c r="L766" s="329">
        <v>141378.32999999999</v>
      </c>
      <c r="M766" s="329">
        <v>247412.09</v>
      </c>
      <c r="N766" s="329">
        <v>168527.42</v>
      </c>
      <c r="O766" s="329">
        <v>294922.98</v>
      </c>
      <c r="P766" s="329">
        <v>198072.3</v>
      </c>
      <c r="Q766" s="329">
        <v>346626.53</v>
      </c>
      <c r="R766" s="329">
        <v>216967.64</v>
      </c>
      <c r="S766" s="329">
        <v>379693.38</v>
      </c>
      <c r="T766" s="329">
        <v>234790.69</v>
      </c>
      <c r="U766" s="329">
        <v>410883.7</v>
      </c>
    </row>
    <row r="767" spans="1:21" ht="14.4" x14ac:dyDescent="0.3">
      <c r="A767" s="328">
        <v>4</v>
      </c>
      <c r="B767" s="328" t="s">
        <v>109</v>
      </c>
      <c r="C767" s="328" t="s">
        <v>154</v>
      </c>
      <c r="D767" s="328" t="s">
        <v>696</v>
      </c>
      <c r="E767" s="328" t="s">
        <v>114</v>
      </c>
      <c r="F767" s="328">
        <v>2</v>
      </c>
      <c r="G767" s="328" t="s">
        <v>5</v>
      </c>
      <c r="H767" s="329">
        <v>80563.199999999997</v>
      </c>
      <c r="I767" s="329">
        <v>140985.60000000001</v>
      </c>
      <c r="J767" s="329">
        <v>105305.65</v>
      </c>
      <c r="K767" s="329">
        <v>184284.88</v>
      </c>
      <c r="L767" s="329">
        <v>127668.08</v>
      </c>
      <c r="M767" s="329">
        <v>223419.15</v>
      </c>
      <c r="N767" s="329">
        <v>156011.84</v>
      </c>
      <c r="O767" s="329">
        <v>273020.71000000002</v>
      </c>
      <c r="P767" s="329">
        <v>184776.08</v>
      </c>
      <c r="Q767" s="329">
        <v>323358.14</v>
      </c>
      <c r="R767" s="329">
        <v>203418.75</v>
      </c>
      <c r="S767" s="329">
        <v>355982.81</v>
      </c>
      <c r="T767" s="329">
        <v>220628.61</v>
      </c>
      <c r="U767" s="329">
        <v>386100.07</v>
      </c>
    </row>
    <row r="768" spans="1:21" ht="14.4" x14ac:dyDescent="0.3">
      <c r="A768" s="328">
        <v>4</v>
      </c>
      <c r="B768" s="328" t="s">
        <v>109</v>
      </c>
      <c r="C768" s="328" t="s">
        <v>154</v>
      </c>
      <c r="D768" s="328" t="s">
        <v>696</v>
      </c>
      <c r="E768" s="328" t="s">
        <v>114</v>
      </c>
      <c r="F768" s="328">
        <v>3</v>
      </c>
      <c r="G768" s="328" t="s">
        <v>6</v>
      </c>
      <c r="H768" s="329">
        <v>70519.91</v>
      </c>
      <c r="I768" s="329">
        <v>123409.84</v>
      </c>
      <c r="J768" s="329">
        <v>96215.23</v>
      </c>
      <c r="K768" s="329">
        <v>168376.65</v>
      </c>
      <c r="L768" s="329">
        <v>121759.69</v>
      </c>
      <c r="M768" s="329">
        <v>213079.46</v>
      </c>
      <c r="N768" s="329">
        <v>160424.67000000001</v>
      </c>
      <c r="O768" s="329">
        <v>280743.17</v>
      </c>
      <c r="P768" s="329">
        <v>198824.17</v>
      </c>
      <c r="Q768" s="329">
        <v>347942.29</v>
      </c>
      <c r="R768" s="329">
        <v>224044.57</v>
      </c>
      <c r="S768" s="329">
        <v>392078</v>
      </c>
      <c r="T768" s="329">
        <v>248961.57</v>
      </c>
      <c r="U768" s="329">
        <v>435682.74</v>
      </c>
    </row>
    <row r="769" spans="1:21" ht="14.4" x14ac:dyDescent="0.3">
      <c r="A769" s="328">
        <v>4</v>
      </c>
      <c r="B769" s="328" t="s">
        <v>109</v>
      </c>
      <c r="C769" s="328" t="s">
        <v>154</v>
      </c>
      <c r="D769" s="328" t="s">
        <v>696</v>
      </c>
      <c r="E769" s="328" t="s">
        <v>114</v>
      </c>
      <c r="F769" s="328">
        <v>4</v>
      </c>
      <c r="G769" s="328" t="s">
        <v>4</v>
      </c>
      <c r="H769" s="329">
        <v>77383.56</v>
      </c>
      <c r="I769" s="329">
        <v>123813.7</v>
      </c>
      <c r="J769" s="329">
        <v>108336.98</v>
      </c>
      <c r="K769" s="329">
        <v>173339.18</v>
      </c>
      <c r="L769" s="329">
        <v>139290.41</v>
      </c>
      <c r="M769" s="329">
        <v>222864.65</v>
      </c>
      <c r="N769" s="329">
        <v>185720.54</v>
      </c>
      <c r="O769" s="329">
        <v>297152.87</v>
      </c>
      <c r="P769" s="329">
        <v>232150.68</v>
      </c>
      <c r="Q769" s="329">
        <v>371441.09</v>
      </c>
      <c r="R769" s="329">
        <v>263104.09999999998</v>
      </c>
      <c r="S769" s="329">
        <v>420966.57</v>
      </c>
      <c r="T769" s="329">
        <v>294057.53000000003</v>
      </c>
      <c r="U769" s="329">
        <v>470492.05</v>
      </c>
    </row>
    <row r="770" spans="1:21" ht="14.4" x14ac:dyDescent="0.3">
      <c r="A770" s="328">
        <v>4</v>
      </c>
      <c r="B770" s="328" t="s">
        <v>109</v>
      </c>
      <c r="C770" s="328" t="s">
        <v>154</v>
      </c>
      <c r="D770" s="328" t="s">
        <v>696</v>
      </c>
      <c r="E770" s="328" t="s">
        <v>143</v>
      </c>
      <c r="F770" s="328">
        <v>1</v>
      </c>
      <c r="G770" s="328" t="s">
        <v>11</v>
      </c>
      <c r="H770" s="329">
        <v>95946.2</v>
      </c>
      <c r="I770" s="329">
        <v>167905.85</v>
      </c>
      <c r="J770" s="329">
        <v>124135.81</v>
      </c>
      <c r="K770" s="329">
        <v>217237.66</v>
      </c>
      <c r="L770" s="329">
        <v>148478.57999999999</v>
      </c>
      <c r="M770" s="329">
        <v>259837.51</v>
      </c>
      <c r="N770" s="329">
        <v>177012.97</v>
      </c>
      <c r="O770" s="329">
        <v>309772.69</v>
      </c>
      <c r="P770" s="329">
        <v>208061.46</v>
      </c>
      <c r="Q770" s="329">
        <v>364107.55</v>
      </c>
      <c r="R770" s="329">
        <v>227918.65</v>
      </c>
      <c r="S770" s="329">
        <v>398857.64</v>
      </c>
      <c r="T770" s="329">
        <v>246658.48</v>
      </c>
      <c r="U770" s="329">
        <v>431652.34</v>
      </c>
    </row>
    <row r="771" spans="1:21" ht="14.4" x14ac:dyDescent="0.3">
      <c r="A771" s="328">
        <v>4</v>
      </c>
      <c r="B771" s="328" t="s">
        <v>109</v>
      </c>
      <c r="C771" s="328" t="s">
        <v>154</v>
      </c>
      <c r="D771" s="328" t="s">
        <v>696</v>
      </c>
      <c r="E771" s="328" t="s">
        <v>143</v>
      </c>
      <c r="F771" s="328">
        <v>2</v>
      </c>
      <c r="G771" s="328" t="s">
        <v>5</v>
      </c>
      <c r="H771" s="329">
        <v>84498.86</v>
      </c>
      <c r="I771" s="329">
        <v>147873</v>
      </c>
      <c r="J771" s="329">
        <v>110480.12</v>
      </c>
      <c r="K771" s="329">
        <v>193340.21</v>
      </c>
      <c r="L771" s="329">
        <v>133971.22</v>
      </c>
      <c r="M771" s="329">
        <v>234449.64</v>
      </c>
      <c r="N771" s="329">
        <v>163769.74</v>
      </c>
      <c r="O771" s="329">
        <v>286597.03999999998</v>
      </c>
      <c r="P771" s="329">
        <v>193992.2</v>
      </c>
      <c r="Q771" s="329">
        <v>339486.35</v>
      </c>
      <c r="R771" s="329">
        <v>213582.03</v>
      </c>
      <c r="S771" s="329">
        <v>373768.55</v>
      </c>
      <c r="T771" s="329">
        <v>231673.03</v>
      </c>
      <c r="U771" s="329">
        <v>405427.8</v>
      </c>
    </row>
    <row r="772" spans="1:21" ht="14.4" x14ac:dyDescent="0.3">
      <c r="A772" s="328">
        <v>4</v>
      </c>
      <c r="B772" s="328" t="s">
        <v>109</v>
      </c>
      <c r="C772" s="328" t="s">
        <v>154</v>
      </c>
      <c r="D772" s="328" t="s">
        <v>696</v>
      </c>
      <c r="E772" s="328" t="s">
        <v>143</v>
      </c>
      <c r="F772" s="328">
        <v>3</v>
      </c>
      <c r="G772" s="328" t="s">
        <v>6</v>
      </c>
      <c r="H772" s="329">
        <v>73897.759999999995</v>
      </c>
      <c r="I772" s="329">
        <v>129321.08</v>
      </c>
      <c r="J772" s="329">
        <v>100798.14</v>
      </c>
      <c r="K772" s="329">
        <v>176396.74</v>
      </c>
      <c r="L772" s="329">
        <v>127538.88</v>
      </c>
      <c r="M772" s="329">
        <v>223193.05</v>
      </c>
      <c r="N772" s="329">
        <v>168018.54</v>
      </c>
      <c r="O772" s="329">
        <v>294032.45</v>
      </c>
      <c r="P772" s="329">
        <v>208217.28</v>
      </c>
      <c r="Q772" s="329">
        <v>364380.24</v>
      </c>
      <c r="R772" s="329">
        <v>234615.13</v>
      </c>
      <c r="S772" s="329">
        <v>410576.48</v>
      </c>
      <c r="T772" s="329">
        <v>260691.94</v>
      </c>
      <c r="U772" s="329">
        <v>456210.89</v>
      </c>
    </row>
    <row r="773" spans="1:21" ht="14.4" x14ac:dyDescent="0.3">
      <c r="A773" s="328">
        <v>4</v>
      </c>
      <c r="B773" s="328" t="s">
        <v>109</v>
      </c>
      <c r="C773" s="328" t="s">
        <v>154</v>
      </c>
      <c r="D773" s="328" t="s">
        <v>696</v>
      </c>
      <c r="E773" s="328" t="s">
        <v>143</v>
      </c>
      <c r="F773" s="328">
        <v>4</v>
      </c>
      <c r="G773" s="328" t="s">
        <v>4</v>
      </c>
      <c r="H773" s="329">
        <v>81261.53</v>
      </c>
      <c r="I773" s="329">
        <v>130018.44</v>
      </c>
      <c r="J773" s="329">
        <v>113766.14</v>
      </c>
      <c r="K773" s="329">
        <v>182025.82</v>
      </c>
      <c r="L773" s="329">
        <v>146270.75</v>
      </c>
      <c r="M773" s="329">
        <v>234033.2</v>
      </c>
      <c r="N773" s="329">
        <v>195027.66</v>
      </c>
      <c r="O773" s="329">
        <v>312044.26</v>
      </c>
      <c r="P773" s="329">
        <v>243784.58</v>
      </c>
      <c r="Q773" s="329">
        <v>390055.33</v>
      </c>
      <c r="R773" s="329">
        <v>276289.19</v>
      </c>
      <c r="S773" s="329">
        <v>442062.7</v>
      </c>
      <c r="T773" s="329">
        <v>308793.8</v>
      </c>
      <c r="U773" s="329">
        <v>494070.08</v>
      </c>
    </row>
    <row r="774" spans="1:21" ht="14.4" x14ac:dyDescent="0.3">
      <c r="A774" s="328">
        <v>4</v>
      </c>
      <c r="B774" s="328" t="s">
        <v>109</v>
      </c>
      <c r="C774" s="328" t="s">
        <v>154</v>
      </c>
      <c r="D774" s="328" t="s">
        <v>696</v>
      </c>
      <c r="E774" s="328" t="s">
        <v>157</v>
      </c>
      <c r="F774" s="328">
        <v>1</v>
      </c>
      <c r="G774" s="328" t="s">
        <v>11</v>
      </c>
      <c r="H774" s="329">
        <v>93951.93</v>
      </c>
      <c r="I774" s="329">
        <v>164415.88</v>
      </c>
      <c r="J774" s="329">
        <v>121524.19</v>
      </c>
      <c r="K774" s="329">
        <v>212667.32</v>
      </c>
      <c r="L774" s="329">
        <v>145332.31</v>
      </c>
      <c r="M774" s="329">
        <v>254331.53</v>
      </c>
      <c r="N774" s="329">
        <v>173227.68</v>
      </c>
      <c r="O774" s="329">
        <v>303148.44</v>
      </c>
      <c r="P774" s="329">
        <v>203587.07</v>
      </c>
      <c r="Q774" s="329">
        <v>356277.37</v>
      </c>
      <c r="R774" s="329">
        <v>223003.19</v>
      </c>
      <c r="S774" s="329">
        <v>390255.58</v>
      </c>
      <c r="T774" s="329">
        <v>241311.79</v>
      </c>
      <c r="U774" s="329">
        <v>422295.63</v>
      </c>
    </row>
    <row r="775" spans="1:21" ht="14.4" x14ac:dyDescent="0.3">
      <c r="A775" s="328">
        <v>4</v>
      </c>
      <c r="B775" s="328" t="s">
        <v>109</v>
      </c>
      <c r="C775" s="328" t="s">
        <v>154</v>
      </c>
      <c r="D775" s="328" t="s">
        <v>696</v>
      </c>
      <c r="E775" s="328" t="s">
        <v>157</v>
      </c>
      <c r="F775" s="328">
        <v>2</v>
      </c>
      <c r="G775" s="328" t="s">
        <v>5</v>
      </c>
      <c r="H775" s="329">
        <v>82882</v>
      </c>
      <c r="I775" s="329">
        <v>145043.5</v>
      </c>
      <c r="J775" s="329">
        <v>108318.69</v>
      </c>
      <c r="K775" s="329">
        <v>189557.7</v>
      </c>
      <c r="L775" s="329">
        <v>131303.21</v>
      </c>
      <c r="M775" s="329">
        <v>229780.62</v>
      </c>
      <c r="N775" s="329">
        <v>160421.04</v>
      </c>
      <c r="O775" s="329">
        <v>280736.82</v>
      </c>
      <c r="P775" s="329">
        <v>189981.63</v>
      </c>
      <c r="Q775" s="329">
        <v>332467.84999999998</v>
      </c>
      <c r="R775" s="329">
        <v>209139.20000000001</v>
      </c>
      <c r="S775" s="329">
        <v>365993.6</v>
      </c>
      <c r="T775" s="329">
        <v>226820.36</v>
      </c>
      <c r="U775" s="329">
        <v>396935.64</v>
      </c>
    </row>
    <row r="776" spans="1:21" ht="14.4" x14ac:dyDescent="0.3">
      <c r="A776" s="328">
        <v>4</v>
      </c>
      <c r="B776" s="328" t="s">
        <v>109</v>
      </c>
      <c r="C776" s="328" t="s">
        <v>154</v>
      </c>
      <c r="D776" s="328" t="s">
        <v>696</v>
      </c>
      <c r="E776" s="328" t="s">
        <v>157</v>
      </c>
      <c r="F776" s="328">
        <v>3</v>
      </c>
      <c r="G776" s="328" t="s">
        <v>6</v>
      </c>
      <c r="H776" s="329">
        <v>72589.61</v>
      </c>
      <c r="I776" s="329">
        <v>127031.81</v>
      </c>
      <c r="J776" s="329">
        <v>99054.38</v>
      </c>
      <c r="K776" s="329">
        <v>173345.16</v>
      </c>
      <c r="L776" s="329">
        <v>125364.78</v>
      </c>
      <c r="M776" s="329">
        <v>219388.36</v>
      </c>
      <c r="N776" s="329">
        <v>165186.76</v>
      </c>
      <c r="O776" s="329">
        <v>289076.84000000003</v>
      </c>
      <c r="P776" s="329">
        <v>204737.09</v>
      </c>
      <c r="Q776" s="329">
        <v>358289.91999999998</v>
      </c>
      <c r="R776" s="329">
        <v>230715.9</v>
      </c>
      <c r="S776" s="329">
        <v>403752.83</v>
      </c>
      <c r="T776" s="329">
        <v>256384.25</v>
      </c>
      <c r="U776" s="329">
        <v>448672.43</v>
      </c>
    </row>
    <row r="777" spans="1:21" ht="14.4" x14ac:dyDescent="0.3">
      <c r="A777" s="328">
        <v>4</v>
      </c>
      <c r="B777" s="328" t="s">
        <v>109</v>
      </c>
      <c r="C777" s="328" t="s">
        <v>154</v>
      </c>
      <c r="D777" s="328" t="s">
        <v>696</v>
      </c>
      <c r="E777" s="328" t="s">
        <v>157</v>
      </c>
      <c r="F777" s="328">
        <v>4</v>
      </c>
      <c r="G777" s="328" t="s">
        <v>4</v>
      </c>
      <c r="H777" s="329">
        <v>79552.740000000005</v>
      </c>
      <c r="I777" s="329">
        <v>127284.39</v>
      </c>
      <c r="J777" s="329">
        <v>111373.84</v>
      </c>
      <c r="K777" s="329">
        <v>178198.15</v>
      </c>
      <c r="L777" s="329">
        <v>143194.94</v>
      </c>
      <c r="M777" s="329">
        <v>229111.9</v>
      </c>
      <c r="N777" s="329">
        <v>190926.58</v>
      </c>
      <c r="O777" s="329">
        <v>305482.53999999998</v>
      </c>
      <c r="P777" s="329">
        <v>238658.23</v>
      </c>
      <c r="Q777" s="329">
        <v>381853.17</v>
      </c>
      <c r="R777" s="329">
        <v>270479.33</v>
      </c>
      <c r="S777" s="329">
        <v>432766.93</v>
      </c>
      <c r="T777" s="329">
        <v>302300.42</v>
      </c>
      <c r="U777" s="329">
        <v>483680.68</v>
      </c>
    </row>
    <row r="778" spans="1:21" ht="14.4" x14ac:dyDescent="0.3">
      <c r="A778" s="328">
        <v>4</v>
      </c>
      <c r="B778" s="328" t="s">
        <v>109</v>
      </c>
      <c r="C778" s="328" t="s">
        <v>154</v>
      </c>
      <c r="D778" s="328" t="s">
        <v>696</v>
      </c>
      <c r="E778" s="328" t="s">
        <v>158</v>
      </c>
      <c r="F778" s="328">
        <v>1</v>
      </c>
      <c r="G778" s="328" t="s">
        <v>11</v>
      </c>
      <c r="H778" s="329">
        <v>95990.51</v>
      </c>
      <c r="I778" s="329">
        <v>167983.39</v>
      </c>
      <c r="J778" s="329">
        <v>124163.6</v>
      </c>
      <c r="K778" s="329">
        <v>217286.3</v>
      </c>
      <c r="L778" s="329">
        <v>148490.65</v>
      </c>
      <c r="M778" s="329">
        <v>259858.65</v>
      </c>
      <c r="N778" s="329">
        <v>176995.06</v>
      </c>
      <c r="O778" s="329">
        <v>309741.34999999998</v>
      </c>
      <c r="P778" s="329">
        <v>208016.76</v>
      </c>
      <c r="Q778" s="329">
        <v>364029.33</v>
      </c>
      <c r="R778" s="329">
        <v>227856.49</v>
      </c>
      <c r="S778" s="329">
        <v>398748.86</v>
      </c>
      <c r="T778" s="329">
        <v>246565.76000000001</v>
      </c>
      <c r="U778" s="329">
        <v>431490.08</v>
      </c>
    </row>
    <row r="779" spans="1:21" ht="14.4" x14ac:dyDescent="0.3">
      <c r="A779" s="328">
        <v>4</v>
      </c>
      <c r="B779" s="328" t="s">
        <v>109</v>
      </c>
      <c r="C779" s="328" t="s">
        <v>154</v>
      </c>
      <c r="D779" s="328" t="s">
        <v>696</v>
      </c>
      <c r="E779" s="328" t="s">
        <v>158</v>
      </c>
      <c r="F779" s="328">
        <v>2</v>
      </c>
      <c r="G779" s="328" t="s">
        <v>5</v>
      </c>
      <c r="H779" s="329">
        <v>84668.99</v>
      </c>
      <c r="I779" s="329">
        <v>148170.73000000001</v>
      </c>
      <c r="J779" s="329">
        <v>110657.97</v>
      </c>
      <c r="K779" s="329">
        <v>193651.46</v>
      </c>
      <c r="L779" s="329">
        <v>134142.72</v>
      </c>
      <c r="M779" s="329">
        <v>234749.76</v>
      </c>
      <c r="N779" s="329">
        <v>163897.35999999999</v>
      </c>
      <c r="O779" s="329">
        <v>286820.37</v>
      </c>
      <c r="P779" s="329">
        <v>194102.11</v>
      </c>
      <c r="Q779" s="329">
        <v>339678.69</v>
      </c>
      <c r="R779" s="329">
        <v>213677.41</v>
      </c>
      <c r="S779" s="329">
        <v>373935.47</v>
      </c>
      <c r="T779" s="329">
        <v>231744.99</v>
      </c>
      <c r="U779" s="329">
        <v>405553.73</v>
      </c>
    </row>
    <row r="780" spans="1:21" ht="14.4" x14ac:dyDescent="0.3">
      <c r="A780" s="328">
        <v>4</v>
      </c>
      <c r="B780" s="328" t="s">
        <v>109</v>
      </c>
      <c r="C780" s="328" t="s">
        <v>154</v>
      </c>
      <c r="D780" s="328" t="s">
        <v>696</v>
      </c>
      <c r="E780" s="328" t="s">
        <v>158</v>
      </c>
      <c r="F780" s="328">
        <v>3</v>
      </c>
      <c r="G780" s="328" t="s">
        <v>6</v>
      </c>
      <c r="H780" s="329">
        <v>74146.05</v>
      </c>
      <c r="I780" s="329">
        <v>129755.59</v>
      </c>
      <c r="J780" s="329">
        <v>101174.97</v>
      </c>
      <c r="K780" s="329">
        <v>177056.19</v>
      </c>
      <c r="L780" s="329">
        <v>128046</v>
      </c>
      <c r="M780" s="329">
        <v>224080.51</v>
      </c>
      <c r="N780" s="329">
        <v>168717.04</v>
      </c>
      <c r="O780" s="329">
        <v>295254.83</v>
      </c>
      <c r="P780" s="329">
        <v>209110.26</v>
      </c>
      <c r="Q780" s="329">
        <v>365942.95</v>
      </c>
      <c r="R780" s="329">
        <v>235642.16</v>
      </c>
      <c r="S780" s="329">
        <v>412373.79</v>
      </c>
      <c r="T780" s="329">
        <v>261856.55</v>
      </c>
      <c r="U780" s="329">
        <v>458248.96000000002</v>
      </c>
    </row>
    <row r="781" spans="1:21" ht="14.4" x14ac:dyDescent="0.3">
      <c r="A781" s="328">
        <v>4</v>
      </c>
      <c r="B781" s="328" t="s">
        <v>109</v>
      </c>
      <c r="C781" s="328" t="s">
        <v>154</v>
      </c>
      <c r="D781" s="328" t="s">
        <v>696</v>
      </c>
      <c r="E781" s="328" t="s">
        <v>158</v>
      </c>
      <c r="F781" s="328">
        <v>4</v>
      </c>
      <c r="G781" s="328" t="s">
        <v>4</v>
      </c>
      <c r="H781" s="329">
        <v>81280.5</v>
      </c>
      <c r="I781" s="329">
        <v>130048.8</v>
      </c>
      <c r="J781" s="329">
        <v>113792.7</v>
      </c>
      <c r="K781" s="329">
        <v>182068.33</v>
      </c>
      <c r="L781" s="329">
        <v>146304.9</v>
      </c>
      <c r="M781" s="329">
        <v>234087.85</v>
      </c>
      <c r="N781" s="329">
        <v>195073.2</v>
      </c>
      <c r="O781" s="329">
        <v>312117.13</v>
      </c>
      <c r="P781" s="329">
        <v>243841.5</v>
      </c>
      <c r="Q781" s="329">
        <v>390146.41</v>
      </c>
      <c r="R781" s="329">
        <v>276353.7</v>
      </c>
      <c r="S781" s="329">
        <v>442165.93</v>
      </c>
      <c r="T781" s="329">
        <v>308865.90000000002</v>
      </c>
      <c r="U781" s="329">
        <v>494185.45</v>
      </c>
    </row>
    <row r="782" spans="1:21" ht="14.4" x14ac:dyDescent="0.3">
      <c r="A782" s="328">
        <v>4</v>
      </c>
      <c r="B782" s="328" t="s">
        <v>109</v>
      </c>
      <c r="C782" s="328" t="s">
        <v>159</v>
      </c>
      <c r="D782" s="328" t="s">
        <v>160</v>
      </c>
      <c r="E782" s="328" t="s">
        <v>161</v>
      </c>
      <c r="F782" s="328">
        <v>1</v>
      </c>
      <c r="G782" s="328" t="s">
        <v>11</v>
      </c>
      <c r="H782" s="329">
        <v>90539.56</v>
      </c>
      <c r="I782" s="329">
        <v>158444.23000000001</v>
      </c>
      <c r="J782" s="329">
        <v>117342.69</v>
      </c>
      <c r="K782" s="329">
        <v>205349.71</v>
      </c>
      <c r="L782" s="329">
        <v>140498.15</v>
      </c>
      <c r="M782" s="329">
        <v>245871.76</v>
      </c>
      <c r="N782" s="329">
        <v>167719.85</v>
      </c>
      <c r="O782" s="329">
        <v>293509.74</v>
      </c>
      <c r="P782" s="329">
        <v>197300.06</v>
      </c>
      <c r="Q782" s="329">
        <v>345275.11</v>
      </c>
      <c r="R782" s="329">
        <v>216220.48</v>
      </c>
      <c r="S782" s="329">
        <v>378385.83</v>
      </c>
      <c r="T782" s="329">
        <v>234172.51</v>
      </c>
      <c r="U782" s="329">
        <v>409801.89</v>
      </c>
    </row>
    <row r="783" spans="1:21" ht="14.4" x14ac:dyDescent="0.3">
      <c r="A783" s="328">
        <v>4</v>
      </c>
      <c r="B783" s="328" t="s">
        <v>109</v>
      </c>
      <c r="C783" s="328" t="s">
        <v>159</v>
      </c>
      <c r="D783" s="328" t="s">
        <v>160</v>
      </c>
      <c r="E783" s="328" t="s">
        <v>161</v>
      </c>
      <c r="F783" s="328">
        <v>2</v>
      </c>
      <c r="G783" s="328" t="s">
        <v>5</v>
      </c>
      <c r="H783" s="329">
        <v>78840.460000000006</v>
      </c>
      <c r="I783" s="329">
        <v>137970.81</v>
      </c>
      <c r="J783" s="329">
        <v>103386.88</v>
      </c>
      <c r="K783" s="329">
        <v>180927.04</v>
      </c>
      <c r="L783" s="329">
        <v>125671.95</v>
      </c>
      <c r="M783" s="329">
        <v>219925.91</v>
      </c>
      <c r="N783" s="329">
        <v>154185.56</v>
      </c>
      <c r="O783" s="329">
        <v>269824.73</v>
      </c>
      <c r="P783" s="329">
        <v>182921.59</v>
      </c>
      <c r="Q783" s="329">
        <v>320112.78000000003</v>
      </c>
      <c r="R783" s="329">
        <v>201568.76</v>
      </c>
      <c r="S783" s="329">
        <v>352745.34</v>
      </c>
      <c r="T783" s="329">
        <v>218857.7</v>
      </c>
      <c r="U783" s="329">
        <v>383000.98</v>
      </c>
    </row>
    <row r="784" spans="1:21" ht="14.4" x14ac:dyDescent="0.3">
      <c r="A784" s="328">
        <v>4</v>
      </c>
      <c r="B784" s="328" t="s">
        <v>109</v>
      </c>
      <c r="C784" s="328" t="s">
        <v>159</v>
      </c>
      <c r="D784" s="328" t="s">
        <v>160</v>
      </c>
      <c r="E784" s="328" t="s">
        <v>161</v>
      </c>
      <c r="F784" s="328">
        <v>3</v>
      </c>
      <c r="G784" s="328" t="s">
        <v>6</v>
      </c>
      <c r="H784" s="329">
        <v>68268.570000000007</v>
      </c>
      <c r="I784" s="329">
        <v>119470</v>
      </c>
      <c r="J784" s="329">
        <v>92858.84</v>
      </c>
      <c r="K784" s="329">
        <v>162502.97</v>
      </c>
      <c r="L784" s="329">
        <v>117285.97</v>
      </c>
      <c r="M784" s="329">
        <v>205250.45</v>
      </c>
      <c r="N784" s="329">
        <v>154303.29999999999</v>
      </c>
      <c r="O784" s="329">
        <v>270030.78000000003</v>
      </c>
      <c r="P784" s="329">
        <v>191033.54</v>
      </c>
      <c r="Q784" s="329">
        <v>334308.7</v>
      </c>
      <c r="R784" s="329">
        <v>215110.24</v>
      </c>
      <c r="S784" s="329">
        <v>376442.92</v>
      </c>
      <c r="T784" s="329">
        <v>238858.83</v>
      </c>
      <c r="U784" s="329">
        <v>418002.96</v>
      </c>
    </row>
    <row r="785" spans="1:21" ht="14.4" x14ac:dyDescent="0.3">
      <c r="A785" s="328">
        <v>4</v>
      </c>
      <c r="B785" s="328" t="s">
        <v>109</v>
      </c>
      <c r="C785" s="328" t="s">
        <v>159</v>
      </c>
      <c r="D785" s="328" t="s">
        <v>160</v>
      </c>
      <c r="E785" s="328" t="s">
        <v>161</v>
      </c>
      <c r="F785" s="328">
        <v>4</v>
      </c>
      <c r="G785" s="328" t="s">
        <v>4</v>
      </c>
      <c r="H785" s="329">
        <v>76809.279999999999</v>
      </c>
      <c r="I785" s="329">
        <v>122894.85</v>
      </c>
      <c r="J785" s="329">
        <v>107533</v>
      </c>
      <c r="K785" s="329">
        <v>172052.79</v>
      </c>
      <c r="L785" s="329">
        <v>138256.71</v>
      </c>
      <c r="M785" s="329">
        <v>221210.74</v>
      </c>
      <c r="N785" s="329">
        <v>184342.28</v>
      </c>
      <c r="O785" s="329">
        <v>294947.65000000002</v>
      </c>
      <c r="P785" s="329">
        <v>230427.85</v>
      </c>
      <c r="Q785" s="329">
        <v>368684.56</v>
      </c>
      <c r="R785" s="329">
        <v>261151.56</v>
      </c>
      <c r="S785" s="329">
        <v>417842.5</v>
      </c>
      <c r="T785" s="329">
        <v>291875.27</v>
      </c>
      <c r="U785" s="329">
        <v>467000.44</v>
      </c>
    </row>
    <row r="786" spans="1:21" ht="14.4" x14ac:dyDescent="0.3">
      <c r="A786" s="328">
        <v>4</v>
      </c>
      <c r="B786" s="328" t="s">
        <v>109</v>
      </c>
      <c r="C786" s="328" t="s">
        <v>159</v>
      </c>
      <c r="D786" s="328" t="s">
        <v>160</v>
      </c>
      <c r="E786" s="328" t="s">
        <v>156</v>
      </c>
      <c r="F786" s="328">
        <v>1</v>
      </c>
      <c r="G786" s="328" t="s">
        <v>11</v>
      </c>
      <c r="H786" s="329">
        <v>83360.22</v>
      </c>
      <c r="I786" s="329">
        <v>145880.38</v>
      </c>
      <c r="J786" s="329">
        <v>108076.95</v>
      </c>
      <c r="K786" s="329">
        <v>189134.66</v>
      </c>
      <c r="L786" s="329">
        <v>129431.85</v>
      </c>
      <c r="M786" s="329">
        <v>226505.73</v>
      </c>
      <c r="N786" s="329">
        <v>154551.94</v>
      </c>
      <c r="O786" s="329">
        <v>270465.89</v>
      </c>
      <c r="P786" s="329">
        <v>181840.83</v>
      </c>
      <c r="Q786" s="329">
        <v>318221.45</v>
      </c>
      <c r="R786" s="329">
        <v>199296.07</v>
      </c>
      <c r="S786" s="329">
        <v>348768.13</v>
      </c>
      <c r="T786" s="329">
        <v>215876.31</v>
      </c>
      <c r="U786" s="329">
        <v>377783.55</v>
      </c>
    </row>
    <row r="787" spans="1:21" ht="14.4" x14ac:dyDescent="0.3">
      <c r="A787" s="328">
        <v>4</v>
      </c>
      <c r="B787" s="328" t="s">
        <v>109</v>
      </c>
      <c r="C787" s="328" t="s">
        <v>159</v>
      </c>
      <c r="D787" s="328" t="s">
        <v>160</v>
      </c>
      <c r="E787" s="328" t="s">
        <v>156</v>
      </c>
      <c r="F787" s="328">
        <v>2</v>
      </c>
      <c r="G787" s="328" t="s">
        <v>5</v>
      </c>
      <c r="H787" s="329">
        <v>72415.87</v>
      </c>
      <c r="I787" s="329">
        <v>126727.77</v>
      </c>
      <c r="J787" s="329">
        <v>95021.51</v>
      </c>
      <c r="K787" s="329">
        <v>166287.64000000001</v>
      </c>
      <c r="L787" s="329">
        <v>115562.18</v>
      </c>
      <c r="M787" s="329">
        <v>202233.81</v>
      </c>
      <c r="N787" s="329">
        <v>141890.82999999999</v>
      </c>
      <c r="O787" s="329">
        <v>248308.95</v>
      </c>
      <c r="P787" s="329">
        <v>168390</v>
      </c>
      <c r="Q787" s="329">
        <v>294682.49</v>
      </c>
      <c r="R787" s="329">
        <v>185589.63</v>
      </c>
      <c r="S787" s="329">
        <v>324781.86</v>
      </c>
      <c r="T787" s="329">
        <v>201549.56</v>
      </c>
      <c r="U787" s="329">
        <v>352711.74</v>
      </c>
    </row>
    <row r="788" spans="1:21" ht="14.4" x14ac:dyDescent="0.3">
      <c r="A788" s="328">
        <v>4</v>
      </c>
      <c r="B788" s="328" t="s">
        <v>109</v>
      </c>
      <c r="C788" s="328" t="s">
        <v>159</v>
      </c>
      <c r="D788" s="328" t="s">
        <v>160</v>
      </c>
      <c r="E788" s="328" t="s">
        <v>156</v>
      </c>
      <c r="F788" s="328">
        <v>3</v>
      </c>
      <c r="G788" s="328" t="s">
        <v>6</v>
      </c>
      <c r="H788" s="329">
        <v>62572.72</v>
      </c>
      <c r="I788" s="329">
        <v>109502.25</v>
      </c>
      <c r="J788" s="329">
        <v>85059.95</v>
      </c>
      <c r="K788" s="329">
        <v>148854.91</v>
      </c>
      <c r="L788" s="329">
        <v>107394.56</v>
      </c>
      <c r="M788" s="329">
        <v>187940.48000000001</v>
      </c>
      <c r="N788" s="329">
        <v>141248.82</v>
      </c>
      <c r="O788" s="329">
        <v>247185.44</v>
      </c>
      <c r="P788" s="329">
        <v>174834.51</v>
      </c>
      <c r="Q788" s="329">
        <v>305960.40000000002</v>
      </c>
      <c r="R788" s="329">
        <v>196841.3</v>
      </c>
      <c r="S788" s="329">
        <v>344472.28</v>
      </c>
      <c r="T788" s="329">
        <v>218541.16</v>
      </c>
      <c r="U788" s="329">
        <v>382447.02</v>
      </c>
    </row>
    <row r="789" spans="1:21" ht="14.4" x14ac:dyDescent="0.3">
      <c r="A789" s="328">
        <v>4</v>
      </c>
      <c r="B789" s="328" t="s">
        <v>109</v>
      </c>
      <c r="C789" s="328" t="s">
        <v>159</v>
      </c>
      <c r="D789" s="328" t="s">
        <v>160</v>
      </c>
      <c r="E789" s="328" t="s">
        <v>156</v>
      </c>
      <c r="F789" s="328">
        <v>4</v>
      </c>
      <c r="G789" s="328" t="s">
        <v>4</v>
      </c>
      <c r="H789" s="329">
        <v>70743.149999999994</v>
      </c>
      <c r="I789" s="329">
        <v>113189.04</v>
      </c>
      <c r="J789" s="329">
        <v>99040.41</v>
      </c>
      <c r="K789" s="329">
        <v>158464.66</v>
      </c>
      <c r="L789" s="329">
        <v>127337.67</v>
      </c>
      <c r="M789" s="329">
        <v>203740.28</v>
      </c>
      <c r="N789" s="329">
        <v>169783.56</v>
      </c>
      <c r="O789" s="329">
        <v>271653.71000000002</v>
      </c>
      <c r="P789" s="329">
        <v>212229.45</v>
      </c>
      <c r="Q789" s="329">
        <v>339567.13</v>
      </c>
      <c r="R789" s="329">
        <v>240526.72</v>
      </c>
      <c r="S789" s="329">
        <v>384842.75</v>
      </c>
      <c r="T789" s="329">
        <v>268823.98</v>
      </c>
      <c r="U789" s="329">
        <v>430118.37</v>
      </c>
    </row>
    <row r="790" spans="1:21" ht="14.4" x14ac:dyDescent="0.3">
      <c r="A790" s="328">
        <v>4</v>
      </c>
      <c r="B790" s="328" t="s">
        <v>109</v>
      </c>
      <c r="C790" s="328" t="s">
        <v>159</v>
      </c>
      <c r="D790" s="328" t="s">
        <v>160</v>
      </c>
      <c r="E790" s="328" t="s">
        <v>144</v>
      </c>
      <c r="F790" s="328">
        <v>1</v>
      </c>
      <c r="G790" s="328" t="s">
        <v>11</v>
      </c>
      <c r="H790" s="329">
        <v>83759.08</v>
      </c>
      <c r="I790" s="329">
        <v>146578.39000000001</v>
      </c>
      <c r="J790" s="329">
        <v>108667.31</v>
      </c>
      <c r="K790" s="329">
        <v>190167.79</v>
      </c>
      <c r="L790" s="329">
        <v>130191.23</v>
      </c>
      <c r="M790" s="329">
        <v>227834.66</v>
      </c>
      <c r="N790" s="329">
        <v>155538.54</v>
      </c>
      <c r="O790" s="329">
        <v>272192.44</v>
      </c>
      <c r="P790" s="329">
        <v>183059.98</v>
      </c>
      <c r="Q790" s="329">
        <v>320354.96000000002</v>
      </c>
      <c r="R790" s="329">
        <v>200664.78</v>
      </c>
      <c r="S790" s="329">
        <v>351163.37</v>
      </c>
      <c r="T790" s="329">
        <v>217421.57</v>
      </c>
      <c r="U790" s="329">
        <v>380487.75</v>
      </c>
    </row>
    <row r="791" spans="1:21" ht="14.4" x14ac:dyDescent="0.3">
      <c r="A791" s="328">
        <v>4</v>
      </c>
      <c r="B791" s="328" t="s">
        <v>109</v>
      </c>
      <c r="C791" s="328" t="s">
        <v>159</v>
      </c>
      <c r="D791" s="328" t="s">
        <v>160</v>
      </c>
      <c r="E791" s="328" t="s">
        <v>144</v>
      </c>
      <c r="F791" s="328">
        <v>2</v>
      </c>
      <c r="G791" s="328" t="s">
        <v>5</v>
      </c>
      <c r="H791" s="329">
        <v>72437.289999999994</v>
      </c>
      <c r="I791" s="329">
        <v>126765.25</v>
      </c>
      <c r="J791" s="329">
        <v>95161.68</v>
      </c>
      <c r="K791" s="329">
        <v>166532.95000000001</v>
      </c>
      <c r="L791" s="329">
        <v>115843.3</v>
      </c>
      <c r="M791" s="329">
        <v>202725.77</v>
      </c>
      <c r="N791" s="329">
        <v>142440.84</v>
      </c>
      <c r="O791" s="329">
        <v>249271.47</v>
      </c>
      <c r="P791" s="329">
        <v>169145.32</v>
      </c>
      <c r="Q791" s="329">
        <v>296004.32</v>
      </c>
      <c r="R791" s="329">
        <v>186485.71</v>
      </c>
      <c r="S791" s="329">
        <v>326349.99</v>
      </c>
      <c r="T791" s="329">
        <v>202600.8</v>
      </c>
      <c r="U791" s="329">
        <v>354551.4</v>
      </c>
    </row>
    <row r="792" spans="1:21" ht="14.4" x14ac:dyDescent="0.3">
      <c r="A792" s="328">
        <v>4</v>
      </c>
      <c r="B792" s="328" t="s">
        <v>109</v>
      </c>
      <c r="C792" s="328" t="s">
        <v>159</v>
      </c>
      <c r="D792" s="328" t="s">
        <v>160</v>
      </c>
      <c r="E792" s="328" t="s">
        <v>144</v>
      </c>
      <c r="F792" s="328">
        <v>3</v>
      </c>
      <c r="G792" s="328" t="s">
        <v>6</v>
      </c>
      <c r="H792" s="329">
        <v>62341.09</v>
      </c>
      <c r="I792" s="329">
        <v>109096.9</v>
      </c>
      <c r="J792" s="329">
        <v>84648.01</v>
      </c>
      <c r="K792" s="329">
        <v>148134.01999999999</v>
      </c>
      <c r="L792" s="329">
        <v>106797.06</v>
      </c>
      <c r="M792" s="329">
        <v>186894.86</v>
      </c>
      <c r="N792" s="329">
        <v>140385.13</v>
      </c>
      <c r="O792" s="329">
        <v>245673.97</v>
      </c>
      <c r="P792" s="329">
        <v>173695.35999999999</v>
      </c>
      <c r="Q792" s="329">
        <v>303966.87</v>
      </c>
      <c r="R792" s="329">
        <v>195505.28</v>
      </c>
      <c r="S792" s="329">
        <v>342134.24</v>
      </c>
      <c r="T792" s="329">
        <v>216997.68</v>
      </c>
      <c r="U792" s="329">
        <v>379745.94</v>
      </c>
    </row>
    <row r="793" spans="1:21" ht="14.4" x14ac:dyDescent="0.3">
      <c r="A793" s="328">
        <v>4</v>
      </c>
      <c r="B793" s="328" t="s">
        <v>109</v>
      </c>
      <c r="C793" s="328" t="s">
        <v>159</v>
      </c>
      <c r="D793" s="328" t="s">
        <v>160</v>
      </c>
      <c r="E793" s="328" t="s">
        <v>144</v>
      </c>
      <c r="F793" s="328">
        <v>4</v>
      </c>
      <c r="G793" s="328" t="s">
        <v>4</v>
      </c>
      <c r="H793" s="329">
        <v>71127.64</v>
      </c>
      <c r="I793" s="329">
        <v>113804.23</v>
      </c>
      <c r="J793" s="329">
        <v>99578.7</v>
      </c>
      <c r="K793" s="329">
        <v>159325.93</v>
      </c>
      <c r="L793" s="329">
        <v>128029.75999999999</v>
      </c>
      <c r="M793" s="329">
        <v>204847.62</v>
      </c>
      <c r="N793" s="329">
        <v>170706.35</v>
      </c>
      <c r="O793" s="329">
        <v>273130.15999999997</v>
      </c>
      <c r="P793" s="329">
        <v>213382.93</v>
      </c>
      <c r="Q793" s="329">
        <v>341412.7</v>
      </c>
      <c r="R793" s="329">
        <v>241833.99</v>
      </c>
      <c r="S793" s="329">
        <v>386934.39</v>
      </c>
      <c r="T793" s="329">
        <v>270285.05</v>
      </c>
      <c r="U793" s="329">
        <v>432456.08</v>
      </c>
    </row>
    <row r="794" spans="1:21" ht="14.4" x14ac:dyDescent="0.3">
      <c r="A794" s="328">
        <v>4</v>
      </c>
      <c r="B794" s="328" t="s">
        <v>109</v>
      </c>
      <c r="C794" s="328" t="s">
        <v>159</v>
      </c>
      <c r="D794" s="328" t="s">
        <v>160</v>
      </c>
      <c r="E794" s="328" t="s">
        <v>162</v>
      </c>
      <c r="F794" s="328">
        <v>1</v>
      </c>
      <c r="G794" s="328" t="s">
        <v>11</v>
      </c>
      <c r="H794" s="329">
        <v>82872.73</v>
      </c>
      <c r="I794" s="329">
        <v>145027.28</v>
      </c>
      <c r="J794" s="329">
        <v>107430.99</v>
      </c>
      <c r="K794" s="329">
        <v>188004.24</v>
      </c>
      <c r="L794" s="329">
        <v>128648.3</v>
      </c>
      <c r="M794" s="329">
        <v>225134.53</v>
      </c>
      <c r="N794" s="329">
        <v>153601.14000000001</v>
      </c>
      <c r="O794" s="329">
        <v>268802</v>
      </c>
      <c r="P794" s="329">
        <v>180711.06</v>
      </c>
      <c r="Q794" s="329">
        <v>316244.34999999998</v>
      </c>
      <c r="R794" s="329">
        <v>198051.67</v>
      </c>
      <c r="S794" s="329">
        <v>346590.43</v>
      </c>
      <c r="T794" s="329">
        <v>214516.47</v>
      </c>
      <c r="U794" s="329">
        <v>375403.82</v>
      </c>
    </row>
    <row r="795" spans="1:21" ht="14.4" x14ac:dyDescent="0.3">
      <c r="A795" s="328">
        <v>4</v>
      </c>
      <c r="B795" s="328" t="s">
        <v>109</v>
      </c>
      <c r="C795" s="328" t="s">
        <v>159</v>
      </c>
      <c r="D795" s="328" t="s">
        <v>160</v>
      </c>
      <c r="E795" s="328" t="s">
        <v>162</v>
      </c>
      <c r="F795" s="328">
        <v>2</v>
      </c>
      <c r="G795" s="328" t="s">
        <v>5</v>
      </c>
      <c r="H795" s="329">
        <v>72054.19</v>
      </c>
      <c r="I795" s="329">
        <v>126094.83</v>
      </c>
      <c r="J795" s="329">
        <v>94525.62</v>
      </c>
      <c r="K795" s="329">
        <v>165419.82999999999</v>
      </c>
      <c r="L795" s="329">
        <v>114938.05</v>
      </c>
      <c r="M795" s="329">
        <v>201141.59</v>
      </c>
      <c r="N795" s="329">
        <v>141085.56</v>
      </c>
      <c r="O795" s="329">
        <v>246899.73</v>
      </c>
      <c r="P795" s="329">
        <v>167414.84</v>
      </c>
      <c r="Q795" s="329">
        <v>292975.96000000002</v>
      </c>
      <c r="R795" s="329">
        <v>184502.78</v>
      </c>
      <c r="S795" s="329">
        <v>322879.86</v>
      </c>
      <c r="T795" s="329">
        <v>200354.39</v>
      </c>
      <c r="U795" s="329">
        <v>350620.19</v>
      </c>
    </row>
    <row r="796" spans="1:21" ht="14.4" x14ac:dyDescent="0.3">
      <c r="A796" s="328">
        <v>4</v>
      </c>
      <c r="B796" s="328" t="s">
        <v>109</v>
      </c>
      <c r="C796" s="328" t="s">
        <v>159</v>
      </c>
      <c r="D796" s="328" t="s">
        <v>160</v>
      </c>
      <c r="E796" s="328" t="s">
        <v>162</v>
      </c>
      <c r="F796" s="328">
        <v>3</v>
      </c>
      <c r="G796" s="328" t="s">
        <v>6</v>
      </c>
      <c r="H796" s="329">
        <v>62307.75</v>
      </c>
      <c r="I796" s="329">
        <v>109038.57</v>
      </c>
      <c r="J796" s="329">
        <v>84718.22</v>
      </c>
      <c r="K796" s="329">
        <v>148256.88</v>
      </c>
      <c r="L796" s="329">
        <v>106977.82</v>
      </c>
      <c r="M796" s="329">
        <v>187211.18</v>
      </c>
      <c r="N796" s="329">
        <v>140715.51</v>
      </c>
      <c r="O796" s="329">
        <v>246252.14</v>
      </c>
      <c r="P796" s="329">
        <v>174187.71</v>
      </c>
      <c r="Q796" s="329">
        <v>304828.5</v>
      </c>
      <c r="R796" s="329">
        <v>196123.26</v>
      </c>
      <c r="S796" s="329">
        <v>343215.7</v>
      </c>
      <c r="T796" s="329">
        <v>217755.39</v>
      </c>
      <c r="U796" s="329">
        <v>381071.94</v>
      </c>
    </row>
    <row r="797" spans="1:21" ht="14.4" x14ac:dyDescent="0.3">
      <c r="A797" s="328">
        <v>4</v>
      </c>
      <c r="B797" s="328" t="s">
        <v>109</v>
      </c>
      <c r="C797" s="328" t="s">
        <v>159</v>
      </c>
      <c r="D797" s="328" t="s">
        <v>160</v>
      </c>
      <c r="E797" s="328" t="s">
        <v>162</v>
      </c>
      <c r="F797" s="328">
        <v>4</v>
      </c>
      <c r="G797" s="328" t="s">
        <v>4</v>
      </c>
      <c r="H797" s="329">
        <v>70320.7</v>
      </c>
      <c r="I797" s="329">
        <v>112513.12</v>
      </c>
      <c r="J797" s="329">
        <v>98448.98</v>
      </c>
      <c r="K797" s="329">
        <v>157518.37</v>
      </c>
      <c r="L797" s="329">
        <v>126577.26</v>
      </c>
      <c r="M797" s="329">
        <v>202523.62</v>
      </c>
      <c r="N797" s="329">
        <v>168769.68</v>
      </c>
      <c r="O797" s="329">
        <v>270031.5</v>
      </c>
      <c r="P797" s="329">
        <v>210962.11</v>
      </c>
      <c r="Q797" s="329">
        <v>337539.37</v>
      </c>
      <c r="R797" s="329">
        <v>239090.39</v>
      </c>
      <c r="S797" s="329">
        <v>382544.62</v>
      </c>
      <c r="T797" s="329">
        <v>267218.67</v>
      </c>
      <c r="U797" s="329">
        <v>427549.87</v>
      </c>
    </row>
    <row r="798" spans="1:21" ht="14.4" x14ac:dyDescent="0.3">
      <c r="A798" s="328">
        <v>4</v>
      </c>
      <c r="B798" s="328" t="s">
        <v>109</v>
      </c>
      <c r="C798" s="328" t="s">
        <v>159</v>
      </c>
      <c r="D798" s="328" t="s">
        <v>160</v>
      </c>
      <c r="E798" s="328" t="s">
        <v>163</v>
      </c>
      <c r="F798" s="328">
        <v>1</v>
      </c>
      <c r="G798" s="328" t="s">
        <v>11</v>
      </c>
      <c r="H798" s="329">
        <v>88944.16</v>
      </c>
      <c r="I798" s="329">
        <v>155652.26999999999</v>
      </c>
      <c r="J798" s="329">
        <v>115321.44</v>
      </c>
      <c r="K798" s="329">
        <v>201812.51</v>
      </c>
      <c r="L798" s="329">
        <v>138111.26</v>
      </c>
      <c r="M798" s="329">
        <v>241694.71</v>
      </c>
      <c r="N798" s="329">
        <v>164921.17000000001</v>
      </c>
      <c r="O798" s="329">
        <v>288612.05</v>
      </c>
      <c r="P798" s="329">
        <v>194044.83</v>
      </c>
      <c r="Q798" s="329">
        <v>339578.45</v>
      </c>
      <c r="R798" s="329">
        <v>212673.73</v>
      </c>
      <c r="S798" s="329">
        <v>372179.02</v>
      </c>
      <c r="T798" s="329">
        <v>230371.09</v>
      </c>
      <c r="U798" s="329">
        <v>403149.4</v>
      </c>
    </row>
    <row r="799" spans="1:21" ht="14.4" x14ac:dyDescent="0.3">
      <c r="A799" s="328">
        <v>4</v>
      </c>
      <c r="B799" s="328" t="s">
        <v>109</v>
      </c>
      <c r="C799" s="328" t="s">
        <v>159</v>
      </c>
      <c r="D799" s="328" t="s">
        <v>160</v>
      </c>
      <c r="E799" s="328" t="s">
        <v>163</v>
      </c>
      <c r="F799" s="328">
        <v>2</v>
      </c>
      <c r="G799" s="328" t="s">
        <v>5</v>
      </c>
      <c r="H799" s="329">
        <v>77245.02</v>
      </c>
      <c r="I799" s="329">
        <v>135178.79</v>
      </c>
      <c r="J799" s="329">
        <v>101365.62</v>
      </c>
      <c r="K799" s="329">
        <v>177389.84</v>
      </c>
      <c r="L799" s="329">
        <v>123285.06</v>
      </c>
      <c r="M799" s="329">
        <v>215748.86</v>
      </c>
      <c r="N799" s="329">
        <v>151386.88</v>
      </c>
      <c r="O799" s="329">
        <v>264927.05</v>
      </c>
      <c r="P799" s="329">
        <v>179666.35</v>
      </c>
      <c r="Q799" s="329">
        <v>314416.12</v>
      </c>
      <c r="R799" s="329">
        <v>198022.02</v>
      </c>
      <c r="S799" s="329">
        <v>346538.53</v>
      </c>
      <c r="T799" s="329">
        <v>215056.29</v>
      </c>
      <c r="U799" s="329">
        <v>376348.5</v>
      </c>
    </row>
    <row r="800" spans="1:21" ht="14.4" x14ac:dyDescent="0.3">
      <c r="A800" s="328">
        <v>4</v>
      </c>
      <c r="B800" s="328" t="s">
        <v>109</v>
      </c>
      <c r="C800" s="328" t="s">
        <v>159</v>
      </c>
      <c r="D800" s="328" t="s">
        <v>160</v>
      </c>
      <c r="E800" s="328" t="s">
        <v>163</v>
      </c>
      <c r="F800" s="328">
        <v>3</v>
      </c>
      <c r="G800" s="328" t="s">
        <v>6</v>
      </c>
      <c r="H800" s="329">
        <v>66728.789999999994</v>
      </c>
      <c r="I800" s="329">
        <v>116775.38</v>
      </c>
      <c r="J800" s="329">
        <v>90703.15</v>
      </c>
      <c r="K800" s="329">
        <v>158730.51</v>
      </c>
      <c r="L800" s="329">
        <v>114514.37</v>
      </c>
      <c r="M800" s="329">
        <v>200400.14</v>
      </c>
      <c r="N800" s="329">
        <v>150607.82999999999</v>
      </c>
      <c r="O800" s="329">
        <v>263563.71000000002</v>
      </c>
      <c r="P800" s="329">
        <v>186414.2</v>
      </c>
      <c r="Q800" s="329">
        <v>326224.86</v>
      </c>
      <c r="R800" s="329">
        <v>209874.99</v>
      </c>
      <c r="S800" s="329">
        <v>367281.23</v>
      </c>
      <c r="T800" s="329">
        <v>233007.67</v>
      </c>
      <c r="U800" s="329">
        <v>407763.42</v>
      </c>
    </row>
    <row r="801" spans="1:21" ht="14.4" x14ac:dyDescent="0.3">
      <c r="A801" s="328">
        <v>4</v>
      </c>
      <c r="B801" s="328" t="s">
        <v>109</v>
      </c>
      <c r="C801" s="328" t="s">
        <v>159</v>
      </c>
      <c r="D801" s="328" t="s">
        <v>160</v>
      </c>
      <c r="E801" s="328" t="s">
        <v>163</v>
      </c>
      <c r="F801" s="328">
        <v>4</v>
      </c>
      <c r="G801" s="328" t="s">
        <v>4</v>
      </c>
      <c r="H801" s="329">
        <v>75485</v>
      </c>
      <c r="I801" s="329">
        <v>120775.99</v>
      </c>
      <c r="J801" s="329">
        <v>105678.99</v>
      </c>
      <c r="K801" s="329">
        <v>169086.39</v>
      </c>
      <c r="L801" s="329">
        <v>135872.99</v>
      </c>
      <c r="M801" s="329">
        <v>217396.79</v>
      </c>
      <c r="N801" s="329">
        <v>181163.99</v>
      </c>
      <c r="O801" s="329">
        <v>289862.39</v>
      </c>
      <c r="P801" s="329">
        <v>226454.99</v>
      </c>
      <c r="Q801" s="329">
        <v>362327.98</v>
      </c>
      <c r="R801" s="329">
        <v>256648.98</v>
      </c>
      <c r="S801" s="329">
        <v>410638.38</v>
      </c>
      <c r="T801" s="329">
        <v>286842.98</v>
      </c>
      <c r="U801" s="329">
        <v>458948.78</v>
      </c>
    </row>
    <row r="802" spans="1:21" ht="14.4" x14ac:dyDescent="0.3">
      <c r="A802" s="328">
        <v>4</v>
      </c>
      <c r="B802" s="328" t="s">
        <v>109</v>
      </c>
      <c r="C802" s="328" t="s">
        <v>159</v>
      </c>
      <c r="D802" s="328" t="s">
        <v>160</v>
      </c>
      <c r="E802" s="328" t="s">
        <v>164</v>
      </c>
      <c r="F802" s="328">
        <v>1</v>
      </c>
      <c r="G802" s="328" t="s">
        <v>11</v>
      </c>
      <c r="H802" s="329">
        <v>93065.63</v>
      </c>
      <c r="I802" s="329">
        <v>162864.85</v>
      </c>
      <c r="J802" s="329">
        <v>120628.06</v>
      </c>
      <c r="K802" s="329">
        <v>211099.1</v>
      </c>
      <c r="L802" s="329">
        <v>144440.04</v>
      </c>
      <c r="M802" s="329">
        <v>252770.06</v>
      </c>
      <c r="N802" s="329">
        <v>172438.02</v>
      </c>
      <c r="O802" s="329">
        <v>301766.53999999998</v>
      </c>
      <c r="P802" s="329">
        <v>202859.51999999999</v>
      </c>
      <c r="Q802" s="329">
        <v>355004.15999999997</v>
      </c>
      <c r="R802" s="329">
        <v>222318.17</v>
      </c>
      <c r="S802" s="329">
        <v>389056.8</v>
      </c>
      <c r="T802" s="329">
        <v>240786.32</v>
      </c>
      <c r="U802" s="329">
        <v>421376.05</v>
      </c>
    </row>
    <row r="803" spans="1:21" ht="14.4" x14ac:dyDescent="0.3">
      <c r="A803" s="328">
        <v>4</v>
      </c>
      <c r="B803" s="328" t="s">
        <v>109</v>
      </c>
      <c r="C803" s="328" t="s">
        <v>159</v>
      </c>
      <c r="D803" s="328" t="s">
        <v>160</v>
      </c>
      <c r="E803" s="328" t="s">
        <v>164</v>
      </c>
      <c r="F803" s="328">
        <v>2</v>
      </c>
      <c r="G803" s="328" t="s">
        <v>5</v>
      </c>
      <c r="H803" s="329">
        <v>80989.13</v>
      </c>
      <c r="I803" s="329">
        <v>141730.98000000001</v>
      </c>
      <c r="J803" s="329">
        <v>106222.06</v>
      </c>
      <c r="K803" s="329">
        <v>185888.6</v>
      </c>
      <c r="L803" s="329">
        <v>129135.57</v>
      </c>
      <c r="M803" s="329">
        <v>225987.25</v>
      </c>
      <c r="N803" s="329">
        <v>158467.14000000001</v>
      </c>
      <c r="O803" s="329">
        <v>277317.5</v>
      </c>
      <c r="P803" s="329">
        <v>188017.22</v>
      </c>
      <c r="Q803" s="329">
        <v>329030.14</v>
      </c>
      <c r="R803" s="329">
        <v>207193.82</v>
      </c>
      <c r="S803" s="329">
        <v>362589.19</v>
      </c>
      <c r="T803" s="329">
        <v>224977.49</v>
      </c>
      <c r="U803" s="329">
        <v>393710.61</v>
      </c>
    </row>
    <row r="804" spans="1:21" ht="14.4" x14ac:dyDescent="0.3">
      <c r="A804" s="328">
        <v>4</v>
      </c>
      <c r="B804" s="328" t="s">
        <v>109</v>
      </c>
      <c r="C804" s="328" t="s">
        <v>159</v>
      </c>
      <c r="D804" s="328" t="s">
        <v>160</v>
      </c>
      <c r="E804" s="328" t="s">
        <v>164</v>
      </c>
      <c r="F804" s="328">
        <v>3</v>
      </c>
      <c r="G804" s="328" t="s">
        <v>6</v>
      </c>
      <c r="H804" s="329">
        <v>70089.97</v>
      </c>
      <c r="I804" s="329">
        <v>122657.46</v>
      </c>
      <c r="J804" s="329">
        <v>95321.16</v>
      </c>
      <c r="K804" s="329">
        <v>166812.03</v>
      </c>
      <c r="L804" s="329">
        <v>120383.94</v>
      </c>
      <c r="M804" s="329">
        <v>210671.89</v>
      </c>
      <c r="N804" s="329">
        <v>158366.89000000001</v>
      </c>
      <c r="O804" s="329">
        <v>277142.06</v>
      </c>
      <c r="P804" s="329">
        <v>196053.49</v>
      </c>
      <c r="Q804" s="329">
        <v>343093.62</v>
      </c>
      <c r="R804" s="329">
        <v>220754.54</v>
      </c>
      <c r="S804" s="329">
        <v>386320.44</v>
      </c>
      <c r="T804" s="329">
        <v>245116.89</v>
      </c>
      <c r="U804" s="329">
        <v>428954.56</v>
      </c>
    </row>
    <row r="805" spans="1:21" ht="14.4" x14ac:dyDescent="0.3">
      <c r="A805" s="328">
        <v>4</v>
      </c>
      <c r="B805" s="328" t="s">
        <v>109</v>
      </c>
      <c r="C805" s="328" t="s">
        <v>159</v>
      </c>
      <c r="D805" s="328" t="s">
        <v>160</v>
      </c>
      <c r="E805" s="328" t="s">
        <v>164</v>
      </c>
      <c r="F805" s="328">
        <v>4</v>
      </c>
      <c r="G805" s="328" t="s">
        <v>4</v>
      </c>
      <c r="H805" s="329">
        <v>78959.490000000005</v>
      </c>
      <c r="I805" s="329">
        <v>126335.18</v>
      </c>
      <c r="J805" s="329">
        <v>110543.28</v>
      </c>
      <c r="K805" s="329">
        <v>176869.25</v>
      </c>
      <c r="L805" s="329">
        <v>142127.07999999999</v>
      </c>
      <c r="M805" s="329">
        <v>227403.33</v>
      </c>
      <c r="N805" s="329">
        <v>189502.77</v>
      </c>
      <c r="O805" s="329">
        <v>303204.44</v>
      </c>
      <c r="P805" s="329">
        <v>236878.46</v>
      </c>
      <c r="Q805" s="329">
        <v>379005.55</v>
      </c>
      <c r="R805" s="329">
        <v>268462.26</v>
      </c>
      <c r="S805" s="329">
        <v>429539.62</v>
      </c>
      <c r="T805" s="329">
        <v>300046.05</v>
      </c>
      <c r="U805" s="329">
        <v>480073.69</v>
      </c>
    </row>
    <row r="806" spans="1:21" ht="14.4" x14ac:dyDescent="0.3">
      <c r="A806" s="328">
        <v>4</v>
      </c>
      <c r="B806" s="328" t="s">
        <v>109</v>
      </c>
      <c r="C806" s="328" t="s">
        <v>159</v>
      </c>
      <c r="D806" s="328" t="s">
        <v>160</v>
      </c>
      <c r="E806" s="328" t="s">
        <v>165</v>
      </c>
      <c r="F806" s="328">
        <v>1</v>
      </c>
      <c r="G806" s="328" t="s">
        <v>11</v>
      </c>
      <c r="H806" s="329">
        <v>90628.19</v>
      </c>
      <c r="I806" s="329">
        <v>158599.32999999999</v>
      </c>
      <c r="J806" s="329">
        <v>117398.29</v>
      </c>
      <c r="K806" s="329">
        <v>205447</v>
      </c>
      <c r="L806" s="329">
        <v>140522.31</v>
      </c>
      <c r="M806" s="329">
        <v>245914.04</v>
      </c>
      <c r="N806" s="329">
        <v>167684.04</v>
      </c>
      <c r="O806" s="329">
        <v>293447.08</v>
      </c>
      <c r="P806" s="329">
        <v>197210.68</v>
      </c>
      <c r="Q806" s="329">
        <v>345118.69</v>
      </c>
      <c r="R806" s="329">
        <v>216096.17</v>
      </c>
      <c r="S806" s="329">
        <v>378168.29</v>
      </c>
      <c r="T806" s="329">
        <v>233987.09</v>
      </c>
      <c r="U806" s="329">
        <v>409477.41</v>
      </c>
    </row>
    <row r="807" spans="1:21" ht="14.4" x14ac:dyDescent="0.3">
      <c r="A807" s="328">
        <v>4</v>
      </c>
      <c r="B807" s="328" t="s">
        <v>109</v>
      </c>
      <c r="C807" s="328" t="s">
        <v>159</v>
      </c>
      <c r="D807" s="328" t="s">
        <v>160</v>
      </c>
      <c r="E807" s="328" t="s">
        <v>165</v>
      </c>
      <c r="F807" s="328">
        <v>2</v>
      </c>
      <c r="G807" s="328" t="s">
        <v>5</v>
      </c>
      <c r="H807" s="329">
        <v>79180.73</v>
      </c>
      <c r="I807" s="329">
        <v>138566.26999999999</v>
      </c>
      <c r="J807" s="329">
        <v>103742.6</v>
      </c>
      <c r="K807" s="329">
        <v>181549.55</v>
      </c>
      <c r="L807" s="329">
        <v>126014.95</v>
      </c>
      <c r="M807" s="329">
        <v>220526.16</v>
      </c>
      <c r="N807" s="329">
        <v>154440.81</v>
      </c>
      <c r="O807" s="329">
        <v>270271.42</v>
      </c>
      <c r="P807" s="329">
        <v>183141.42</v>
      </c>
      <c r="Q807" s="329">
        <v>320497.49</v>
      </c>
      <c r="R807" s="329">
        <v>201759.55</v>
      </c>
      <c r="S807" s="329">
        <v>353079.2</v>
      </c>
      <c r="T807" s="329">
        <v>219001.64</v>
      </c>
      <c r="U807" s="329">
        <v>383252.87</v>
      </c>
    </row>
    <row r="808" spans="1:21" ht="14.4" x14ac:dyDescent="0.3">
      <c r="A808" s="328">
        <v>4</v>
      </c>
      <c r="B808" s="328" t="s">
        <v>109</v>
      </c>
      <c r="C808" s="328" t="s">
        <v>159</v>
      </c>
      <c r="D808" s="328" t="s">
        <v>160</v>
      </c>
      <c r="E808" s="328" t="s">
        <v>165</v>
      </c>
      <c r="F808" s="328">
        <v>3</v>
      </c>
      <c r="G808" s="328" t="s">
        <v>6</v>
      </c>
      <c r="H808" s="329">
        <v>68765.16</v>
      </c>
      <c r="I808" s="329">
        <v>120339.03</v>
      </c>
      <c r="J808" s="329">
        <v>93612.5</v>
      </c>
      <c r="K808" s="329">
        <v>163821.88</v>
      </c>
      <c r="L808" s="329">
        <v>118300.21</v>
      </c>
      <c r="M808" s="329">
        <v>207025.37</v>
      </c>
      <c r="N808" s="329">
        <v>155700.31</v>
      </c>
      <c r="O808" s="329">
        <v>272475.55</v>
      </c>
      <c r="P808" s="329">
        <v>192819.5</v>
      </c>
      <c r="Q808" s="329">
        <v>337434.12</v>
      </c>
      <c r="R808" s="329">
        <v>217164.31</v>
      </c>
      <c r="S808" s="329">
        <v>380037.54</v>
      </c>
      <c r="T808" s="329">
        <v>241188.07</v>
      </c>
      <c r="U808" s="329">
        <v>422079.13</v>
      </c>
    </row>
    <row r="809" spans="1:21" ht="14.4" x14ac:dyDescent="0.3">
      <c r="A809" s="328">
        <v>4</v>
      </c>
      <c r="B809" s="328" t="s">
        <v>109</v>
      </c>
      <c r="C809" s="328" t="s">
        <v>159</v>
      </c>
      <c r="D809" s="328" t="s">
        <v>160</v>
      </c>
      <c r="E809" s="328" t="s">
        <v>165</v>
      </c>
      <c r="F809" s="328">
        <v>4</v>
      </c>
      <c r="G809" s="328" t="s">
        <v>4</v>
      </c>
      <c r="H809" s="329">
        <v>76847.240000000005</v>
      </c>
      <c r="I809" s="329">
        <v>122955.58</v>
      </c>
      <c r="J809" s="329">
        <v>107586.13</v>
      </c>
      <c r="K809" s="329">
        <v>172137.82</v>
      </c>
      <c r="L809" s="329">
        <v>138325.03</v>
      </c>
      <c r="M809" s="329">
        <v>221320.05</v>
      </c>
      <c r="N809" s="329">
        <v>184433.37</v>
      </c>
      <c r="O809" s="329">
        <v>295093.40000000002</v>
      </c>
      <c r="P809" s="329">
        <v>230541.72</v>
      </c>
      <c r="Q809" s="329">
        <v>368866.75</v>
      </c>
      <c r="R809" s="329">
        <v>261280.61</v>
      </c>
      <c r="S809" s="329">
        <v>418048.99</v>
      </c>
      <c r="T809" s="329">
        <v>292019.51</v>
      </c>
      <c r="U809" s="329">
        <v>467231.22</v>
      </c>
    </row>
    <row r="810" spans="1:21" ht="14.4" x14ac:dyDescent="0.3">
      <c r="A810" s="328">
        <v>5</v>
      </c>
      <c r="B810" s="328" t="s">
        <v>166</v>
      </c>
      <c r="C810" s="328" t="s">
        <v>167</v>
      </c>
      <c r="D810" s="328" t="s">
        <v>168</v>
      </c>
      <c r="E810" s="328" t="s">
        <v>174</v>
      </c>
      <c r="F810" s="328">
        <v>1</v>
      </c>
      <c r="G810" s="328" t="s">
        <v>11</v>
      </c>
      <c r="H810" s="329">
        <v>108789.12</v>
      </c>
      <c r="I810" s="329">
        <v>190380.96</v>
      </c>
      <c r="J810" s="329">
        <v>141091.68</v>
      </c>
      <c r="K810" s="329">
        <v>246910.44</v>
      </c>
      <c r="L810" s="329">
        <v>169002.88</v>
      </c>
      <c r="M810" s="329">
        <v>295755.03000000003</v>
      </c>
      <c r="N810" s="329">
        <v>201853.08</v>
      </c>
      <c r="O810" s="329">
        <v>353242.89</v>
      </c>
      <c r="P810" s="329">
        <v>237530.5</v>
      </c>
      <c r="Q810" s="329">
        <v>415678.38</v>
      </c>
      <c r="R810" s="329">
        <v>260351.95</v>
      </c>
      <c r="S810" s="329">
        <v>455615.92</v>
      </c>
      <c r="T810" s="329">
        <v>282051.08</v>
      </c>
      <c r="U810" s="329">
        <v>493589.39</v>
      </c>
    </row>
    <row r="811" spans="1:21" ht="14.4" x14ac:dyDescent="0.3">
      <c r="A811" s="328">
        <v>5</v>
      </c>
      <c r="B811" s="328" t="s">
        <v>166</v>
      </c>
      <c r="C811" s="328" t="s">
        <v>167</v>
      </c>
      <c r="D811" s="328" t="s">
        <v>168</v>
      </c>
      <c r="E811" s="328" t="s">
        <v>174</v>
      </c>
      <c r="F811" s="328">
        <v>2</v>
      </c>
      <c r="G811" s="328" t="s">
        <v>5</v>
      </c>
      <c r="H811" s="329">
        <v>94301.88</v>
      </c>
      <c r="I811" s="329">
        <v>165028.29</v>
      </c>
      <c r="J811" s="329">
        <v>123809.99</v>
      </c>
      <c r="K811" s="329">
        <v>216667.49</v>
      </c>
      <c r="L811" s="329">
        <v>150643.38</v>
      </c>
      <c r="M811" s="329">
        <v>263625.90999999997</v>
      </c>
      <c r="N811" s="329">
        <v>185093.37</v>
      </c>
      <c r="O811" s="329">
        <v>323913.40000000002</v>
      </c>
      <c r="P811" s="329">
        <v>219725.43</v>
      </c>
      <c r="Q811" s="329">
        <v>384519.5</v>
      </c>
      <c r="R811" s="329">
        <v>242208.52</v>
      </c>
      <c r="S811" s="329">
        <v>423864.92</v>
      </c>
      <c r="T811" s="329">
        <v>263086.53999999998</v>
      </c>
      <c r="U811" s="329">
        <v>460401.44</v>
      </c>
    </row>
    <row r="812" spans="1:21" ht="14.4" x14ac:dyDescent="0.3">
      <c r="A812" s="328">
        <v>5</v>
      </c>
      <c r="B812" s="328" t="s">
        <v>166</v>
      </c>
      <c r="C812" s="328" t="s">
        <v>167</v>
      </c>
      <c r="D812" s="328" t="s">
        <v>168</v>
      </c>
      <c r="E812" s="328" t="s">
        <v>174</v>
      </c>
      <c r="F812" s="328">
        <v>3</v>
      </c>
      <c r="G812" s="328" t="s">
        <v>6</v>
      </c>
      <c r="H812" s="329">
        <v>81326.64</v>
      </c>
      <c r="I812" s="329">
        <v>142321.60999999999</v>
      </c>
      <c r="J812" s="329">
        <v>110492.59</v>
      </c>
      <c r="K812" s="329">
        <v>193362.04</v>
      </c>
      <c r="L812" s="329">
        <v>139456.53</v>
      </c>
      <c r="M812" s="329">
        <v>244048.94</v>
      </c>
      <c r="N812" s="329">
        <v>183368.84</v>
      </c>
      <c r="O812" s="329">
        <v>320895.46999999997</v>
      </c>
      <c r="P812" s="329">
        <v>226925.63</v>
      </c>
      <c r="Q812" s="329">
        <v>397119.86</v>
      </c>
      <c r="R812" s="329">
        <v>255455.63</v>
      </c>
      <c r="S812" s="329">
        <v>447047.35</v>
      </c>
      <c r="T812" s="329">
        <v>283579.32</v>
      </c>
      <c r="U812" s="329">
        <v>496263.81</v>
      </c>
    </row>
    <row r="813" spans="1:21" ht="14.4" x14ac:dyDescent="0.3">
      <c r="A813" s="328">
        <v>5</v>
      </c>
      <c r="B813" s="328" t="s">
        <v>166</v>
      </c>
      <c r="C813" s="328" t="s">
        <v>167</v>
      </c>
      <c r="D813" s="328" t="s">
        <v>168</v>
      </c>
      <c r="E813" s="328" t="s">
        <v>174</v>
      </c>
      <c r="F813" s="328">
        <v>4</v>
      </c>
      <c r="G813" s="328" t="s">
        <v>4</v>
      </c>
      <c r="H813" s="329">
        <v>92352.15</v>
      </c>
      <c r="I813" s="329">
        <v>147763.45000000001</v>
      </c>
      <c r="J813" s="329">
        <v>129293.01</v>
      </c>
      <c r="K813" s="329">
        <v>206868.82</v>
      </c>
      <c r="L813" s="329">
        <v>166233.87</v>
      </c>
      <c r="M813" s="329">
        <v>265974.2</v>
      </c>
      <c r="N813" s="329">
        <v>221645.17</v>
      </c>
      <c r="O813" s="329">
        <v>354632.27</v>
      </c>
      <c r="P813" s="329">
        <v>277056.46000000002</v>
      </c>
      <c r="Q813" s="329">
        <v>443290.34</v>
      </c>
      <c r="R813" s="329">
        <v>313997.32</v>
      </c>
      <c r="S813" s="329">
        <v>502395.72</v>
      </c>
      <c r="T813" s="329">
        <v>350938.18</v>
      </c>
      <c r="U813" s="329">
        <v>561501.1</v>
      </c>
    </row>
    <row r="814" spans="1:21" ht="14.4" x14ac:dyDescent="0.3">
      <c r="A814" s="328">
        <v>5</v>
      </c>
      <c r="B814" s="328" t="s">
        <v>166</v>
      </c>
      <c r="C814" s="328" t="s">
        <v>167</v>
      </c>
      <c r="D814" s="328" t="s">
        <v>168</v>
      </c>
      <c r="E814" s="328" t="s">
        <v>697</v>
      </c>
      <c r="F814" s="328">
        <v>1</v>
      </c>
      <c r="G814" s="328" t="s">
        <v>11</v>
      </c>
      <c r="H814" s="329">
        <v>104810.08</v>
      </c>
      <c r="I814" s="329">
        <v>183417.64</v>
      </c>
      <c r="J814" s="329">
        <v>135850.10999999999</v>
      </c>
      <c r="K814" s="329">
        <v>237737.7</v>
      </c>
      <c r="L814" s="329">
        <v>162666.46</v>
      </c>
      <c r="M814" s="329">
        <v>284666.3</v>
      </c>
      <c r="N814" s="329">
        <v>194196.71</v>
      </c>
      <c r="O814" s="329">
        <v>339844.24</v>
      </c>
      <c r="P814" s="329">
        <v>228456.36</v>
      </c>
      <c r="Q814" s="329">
        <v>399798.62</v>
      </c>
      <c r="R814" s="329">
        <v>250370.02</v>
      </c>
      <c r="S814" s="329">
        <v>438147.53</v>
      </c>
      <c r="T814" s="329">
        <v>271167.89</v>
      </c>
      <c r="U814" s="329">
        <v>474543.81</v>
      </c>
    </row>
    <row r="815" spans="1:21" ht="14.4" x14ac:dyDescent="0.3">
      <c r="A815" s="328">
        <v>5</v>
      </c>
      <c r="B815" s="328" t="s">
        <v>166</v>
      </c>
      <c r="C815" s="328" t="s">
        <v>167</v>
      </c>
      <c r="D815" s="328" t="s">
        <v>168</v>
      </c>
      <c r="E815" s="328" t="s">
        <v>697</v>
      </c>
      <c r="F815" s="328">
        <v>2</v>
      </c>
      <c r="G815" s="328" t="s">
        <v>5</v>
      </c>
      <c r="H815" s="329">
        <v>91212.47</v>
      </c>
      <c r="I815" s="329">
        <v>159621.82</v>
      </c>
      <c r="J815" s="329">
        <v>119629.58</v>
      </c>
      <c r="K815" s="329">
        <v>209351.76</v>
      </c>
      <c r="L815" s="329">
        <v>145434.29999999999</v>
      </c>
      <c r="M815" s="329">
        <v>254510.02</v>
      </c>
      <c r="N815" s="329">
        <v>178466.1</v>
      </c>
      <c r="O815" s="329">
        <v>312315.68</v>
      </c>
      <c r="P815" s="329">
        <v>211744.57</v>
      </c>
      <c r="Q815" s="329">
        <v>370553</v>
      </c>
      <c r="R815" s="329">
        <v>233340.66</v>
      </c>
      <c r="S815" s="329">
        <v>408346.15</v>
      </c>
      <c r="T815" s="329">
        <v>253367.84</v>
      </c>
      <c r="U815" s="329">
        <v>443393.72</v>
      </c>
    </row>
    <row r="816" spans="1:21" ht="14.4" x14ac:dyDescent="0.3">
      <c r="A816" s="328">
        <v>5</v>
      </c>
      <c r="B816" s="328" t="s">
        <v>166</v>
      </c>
      <c r="C816" s="328" t="s">
        <v>167</v>
      </c>
      <c r="D816" s="328" t="s">
        <v>168</v>
      </c>
      <c r="E816" s="328" t="s">
        <v>697</v>
      </c>
      <c r="F816" s="328">
        <v>3</v>
      </c>
      <c r="G816" s="328" t="s">
        <v>6</v>
      </c>
      <c r="H816" s="329">
        <v>78939.710000000006</v>
      </c>
      <c r="I816" s="329">
        <v>138144.5</v>
      </c>
      <c r="J816" s="329">
        <v>107357.51</v>
      </c>
      <c r="K816" s="329">
        <v>187875.64</v>
      </c>
      <c r="L816" s="329">
        <v>135585.69</v>
      </c>
      <c r="M816" s="329">
        <v>237274.96</v>
      </c>
      <c r="N816" s="329">
        <v>178365.71</v>
      </c>
      <c r="O816" s="329">
        <v>312140</v>
      </c>
      <c r="P816" s="329">
        <v>220812.06</v>
      </c>
      <c r="Q816" s="329">
        <v>386421.11</v>
      </c>
      <c r="R816" s="329">
        <v>248632.94</v>
      </c>
      <c r="S816" s="329">
        <v>435107.64</v>
      </c>
      <c r="T816" s="329">
        <v>276072.46999999997</v>
      </c>
      <c r="U816" s="329">
        <v>483126.82</v>
      </c>
    </row>
    <row r="817" spans="1:21" ht="14.4" x14ac:dyDescent="0.3">
      <c r="A817" s="328">
        <v>5</v>
      </c>
      <c r="B817" s="328" t="s">
        <v>166</v>
      </c>
      <c r="C817" s="328" t="s">
        <v>167</v>
      </c>
      <c r="D817" s="328" t="s">
        <v>168</v>
      </c>
      <c r="E817" s="328" t="s">
        <v>697</v>
      </c>
      <c r="F817" s="328">
        <v>4</v>
      </c>
      <c r="G817" s="328" t="s">
        <v>4</v>
      </c>
      <c r="H817" s="329">
        <v>88923.4</v>
      </c>
      <c r="I817" s="329">
        <v>142277.44</v>
      </c>
      <c r="J817" s="329">
        <v>124492.76</v>
      </c>
      <c r="K817" s="329">
        <v>199188.42</v>
      </c>
      <c r="L817" s="329">
        <v>160062.12</v>
      </c>
      <c r="M817" s="329">
        <v>256099.4</v>
      </c>
      <c r="N817" s="329">
        <v>213416.16</v>
      </c>
      <c r="O817" s="329">
        <v>341465.87</v>
      </c>
      <c r="P817" s="329">
        <v>266770.21000000002</v>
      </c>
      <c r="Q817" s="329">
        <v>426832.33</v>
      </c>
      <c r="R817" s="329">
        <v>302339.57</v>
      </c>
      <c r="S817" s="329">
        <v>483743.31</v>
      </c>
      <c r="T817" s="329">
        <v>337908.93</v>
      </c>
      <c r="U817" s="329">
        <v>540654.29</v>
      </c>
    </row>
    <row r="818" spans="1:21" ht="14.4" x14ac:dyDescent="0.3">
      <c r="A818" s="328">
        <v>5</v>
      </c>
      <c r="B818" s="328" t="s">
        <v>166</v>
      </c>
      <c r="C818" s="328" t="s">
        <v>167</v>
      </c>
      <c r="D818" s="328" t="s">
        <v>168</v>
      </c>
      <c r="E818" s="328" t="s">
        <v>698</v>
      </c>
      <c r="F818" s="328">
        <v>1</v>
      </c>
      <c r="G818" s="328" t="s">
        <v>11</v>
      </c>
      <c r="H818" s="329">
        <v>107390.41</v>
      </c>
      <c r="I818" s="329">
        <v>187933.21</v>
      </c>
      <c r="J818" s="329">
        <v>139176.46</v>
      </c>
      <c r="K818" s="329">
        <v>243558.8</v>
      </c>
      <c r="L818" s="329">
        <v>166636.42000000001</v>
      </c>
      <c r="M818" s="329">
        <v>291613.74</v>
      </c>
      <c r="N818" s="329">
        <v>198916.38</v>
      </c>
      <c r="O818" s="329">
        <v>348103.66</v>
      </c>
      <c r="P818" s="329">
        <v>233994.18</v>
      </c>
      <c r="Q818" s="329">
        <v>409489.81</v>
      </c>
      <c r="R818" s="329">
        <v>256430.95</v>
      </c>
      <c r="S818" s="329">
        <v>448754.17</v>
      </c>
      <c r="T818" s="329">
        <v>277716.75</v>
      </c>
      <c r="U818" s="329">
        <v>486004.31</v>
      </c>
    </row>
    <row r="819" spans="1:21" ht="14.4" x14ac:dyDescent="0.3">
      <c r="A819" s="328">
        <v>5</v>
      </c>
      <c r="B819" s="328" t="s">
        <v>166</v>
      </c>
      <c r="C819" s="328" t="s">
        <v>167</v>
      </c>
      <c r="D819" s="328" t="s">
        <v>168</v>
      </c>
      <c r="E819" s="328" t="s">
        <v>698</v>
      </c>
      <c r="F819" s="328">
        <v>2</v>
      </c>
      <c r="G819" s="328" t="s">
        <v>5</v>
      </c>
      <c r="H819" s="329">
        <v>93538.65</v>
      </c>
      <c r="I819" s="329">
        <v>163692.63</v>
      </c>
      <c r="J819" s="329">
        <v>122652.74</v>
      </c>
      <c r="K819" s="329">
        <v>214642.29</v>
      </c>
      <c r="L819" s="329">
        <v>149082.16</v>
      </c>
      <c r="M819" s="329">
        <v>260893.78</v>
      </c>
      <c r="N819" s="329">
        <v>182891.74</v>
      </c>
      <c r="O819" s="329">
        <v>320060.55</v>
      </c>
      <c r="P819" s="329">
        <v>216970.02</v>
      </c>
      <c r="Q819" s="329">
        <v>379697.54</v>
      </c>
      <c r="R819" s="329">
        <v>239083.29</v>
      </c>
      <c r="S819" s="329">
        <v>418395.75</v>
      </c>
      <c r="T819" s="329">
        <v>259583.98</v>
      </c>
      <c r="U819" s="329">
        <v>454271.97</v>
      </c>
    </row>
    <row r="820" spans="1:21" ht="14.4" x14ac:dyDescent="0.3">
      <c r="A820" s="328">
        <v>5</v>
      </c>
      <c r="B820" s="328" t="s">
        <v>166</v>
      </c>
      <c r="C820" s="328" t="s">
        <v>167</v>
      </c>
      <c r="D820" s="328" t="s">
        <v>168</v>
      </c>
      <c r="E820" s="328" t="s">
        <v>698</v>
      </c>
      <c r="F820" s="328">
        <v>3</v>
      </c>
      <c r="G820" s="328" t="s">
        <v>6</v>
      </c>
      <c r="H820" s="329">
        <v>81014.820000000007</v>
      </c>
      <c r="I820" s="329">
        <v>141775.94</v>
      </c>
      <c r="J820" s="329">
        <v>110203.63</v>
      </c>
      <c r="K820" s="329">
        <v>192856.36</v>
      </c>
      <c r="L820" s="329">
        <v>139199.28</v>
      </c>
      <c r="M820" s="329">
        <v>243598.74</v>
      </c>
      <c r="N820" s="329">
        <v>183138.69</v>
      </c>
      <c r="O820" s="329">
        <v>320492.71000000002</v>
      </c>
      <c r="P820" s="329">
        <v>226738.19</v>
      </c>
      <c r="Q820" s="329">
        <v>396791.83</v>
      </c>
      <c r="R820" s="329">
        <v>255318.92</v>
      </c>
      <c r="S820" s="329">
        <v>446808.12</v>
      </c>
      <c r="T820" s="329">
        <v>283511.18</v>
      </c>
      <c r="U820" s="329">
        <v>496144.57</v>
      </c>
    </row>
    <row r="821" spans="1:21" ht="14.4" x14ac:dyDescent="0.3">
      <c r="A821" s="328">
        <v>5</v>
      </c>
      <c r="B821" s="328" t="s">
        <v>166</v>
      </c>
      <c r="C821" s="328" t="s">
        <v>167</v>
      </c>
      <c r="D821" s="328" t="s">
        <v>168</v>
      </c>
      <c r="E821" s="328" t="s">
        <v>698</v>
      </c>
      <c r="F821" s="328">
        <v>4</v>
      </c>
      <c r="G821" s="328" t="s">
        <v>4</v>
      </c>
      <c r="H821" s="329">
        <v>91101.21</v>
      </c>
      <c r="I821" s="329">
        <v>145761.93</v>
      </c>
      <c r="J821" s="329">
        <v>127541.69</v>
      </c>
      <c r="K821" s="329">
        <v>204066.71</v>
      </c>
      <c r="L821" s="329">
        <v>163982.17000000001</v>
      </c>
      <c r="M821" s="329">
        <v>262371.48</v>
      </c>
      <c r="N821" s="329">
        <v>218642.9</v>
      </c>
      <c r="O821" s="329">
        <v>349828.64</v>
      </c>
      <c r="P821" s="329">
        <v>273303.62</v>
      </c>
      <c r="Q821" s="329">
        <v>437285.8</v>
      </c>
      <c r="R821" s="329">
        <v>309744.09999999998</v>
      </c>
      <c r="S821" s="329">
        <v>495590.57</v>
      </c>
      <c r="T821" s="329">
        <v>346184.59</v>
      </c>
      <c r="U821" s="329">
        <v>553895.35</v>
      </c>
    </row>
    <row r="822" spans="1:21" ht="14.4" x14ac:dyDescent="0.3">
      <c r="A822" s="328">
        <v>5</v>
      </c>
      <c r="B822" s="328" t="s">
        <v>166</v>
      </c>
      <c r="C822" s="328" t="s">
        <v>167</v>
      </c>
      <c r="D822" s="328" t="s">
        <v>168</v>
      </c>
      <c r="E822" s="328" t="s">
        <v>699</v>
      </c>
      <c r="F822" s="328">
        <v>1</v>
      </c>
      <c r="G822" s="328" t="s">
        <v>11</v>
      </c>
      <c r="H822" s="329">
        <v>107882.87</v>
      </c>
      <c r="I822" s="329">
        <v>188795.02</v>
      </c>
      <c r="J822" s="329">
        <v>139829</v>
      </c>
      <c r="K822" s="329">
        <v>244700.75</v>
      </c>
      <c r="L822" s="329">
        <v>167427.96</v>
      </c>
      <c r="M822" s="329">
        <v>292998.93</v>
      </c>
      <c r="N822" s="329">
        <v>199876.87</v>
      </c>
      <c r="O822" s="329">
        <v>349784.53</v>
      </c>
      <c r="P822" s="329">
        <v>235135.47</v>
      </c>
      <c r="Q822" s="329">
        <v>411487.08</v>
      </c>
      <c r="R822" s="329">
        <v>257688.05</v>
      </c>
      <c r="S822" s="329">
        <v>450954.09</v>
      </c>
      <c r="T822" s="329">
        <v>279090.46999999997</v>
      </c>
      <c r="U822" s="329">
        <v>488408.32000000001</v>
      </c>
    </row>
    <row r="823" spans="1:21" ht="14.4" x14ac:dyDescent="0.3">
      <c r="A823" s="328">
        <v>5</v>
      </c>
      <c r="B823" s="328" t="s">
        <v>166</v>
      </c>
      <c r="C823" s="328" t="s">
        <v>167</v>
      </c>
      <c r="D823" s="328" t="s">
        <v>168</v>
      </c>
      <c r="E823" s="328" t="s">
        <v>699</v>
      </c>
      <c r="F823" s="328">
        <v>2</v>
      </c>
      <c r="G823" s="328" t="s">
        <v>5</v>
      </c>
      <c r="H823" s="329">
        <v>93904.02</v>
      </c>
      <c r="I823" s="329">
        <v>164332.03</v>
      </c>
      <c r="J823" s="329">
        <v>123153.69</v>
      </c>
      <c r="K823" s="329">
        <v>215518.96</v>
      </c>
      <c r="L823" s="329">
        <v>149712.65</v>
      </c>
      <c r="M823" s="329">
        <v>261997.15</v>
      </c>
      <c r="N823" s="329">
        <v>183705.22</v>
      </c>
      <c r="O823" s="329">
        <v>321484.14</v>
      </c>
      <c r="P823" s="329">
        <v>217955.14</v>
      </c>
      <c r="Q823" s="329">
        <v>381421.49</v>
      </c>
      <c r="R823" s="329">
        <v>240181.23</v>
      </c>
      <c r="S823" s="329">
        <v>420317.16</v>
      </c>
      <c r="T823" s="329">
        <v>260791.35</v>
      </c>
      <c r="U823" s="329">
        <v>456384.86</v>
      </c>
    </row>
    <row r="824" spans="1:21" ht="14.4" x14ac:dyDescent="0.3">
      <c r="A824" s="328">
        <v>5</v>
      </c>
      <c r="B824" s="328" t="s">
        <v>166</v>
      </c>
      <c r="C824" s="328" t="s">
        <v>167</v>
      </c>
      <c r="D824" s="328" t="s">
        <v>168</v>
      </c>
      <c r="E824" s="328" t="s">
        <v>699</v>
      </c>
      <c r="F824" s="328">
        <v>3</v>
      </c>
      <c r="G824" s="328" t="s">
        <v>6</v>
      </c>
      <c r="H824" s="329">
        <v>81282.490000000005</v>
      </c>
      <c r="I824" s="329">
        <v>142244.35999999999</v>
      </c>
      <c r="J824" s="329">
        <v>110548.85</v>
      </c>
      <c r="K824" s="329">
        <v>193460.49</v>
      </c>
      <c r="L824" s="329">
        <v>139620.28</v>
      </c>
      <c r="M824" s="329">
        <v>244335.49</v>
      </c>
      <c r="N824" s="329">
        <v>183677.45</v>
      </c>
      <c r="O824" s="329">
        <v>321435.53999999998</v>
      </c>
      <c r="P824" s="329">
        <v>227391.59</v>
      </c>
      <c r="Q824" s="329">
        <v>397935.28</v>
      </c>
      <c r="R824" s="329">
        <v>256044.3</v>
      </c>
      <c r="S824" s="329">
        <v>448077.52</v>
      </c>
      <c r="T824" s="329">
        <v>284304.96999999997</v>
      </c>
      <c r="U824" s="329">
        <v>497533.69</v>
      </c>
    </row>
    <row r="825" spans="1:21" ht="14.4" x14ac:dyDescent="0.3">
      <c r="A825" s="328">
        <v>5</v>
      </c>
      <c r="B825" s="328" t="s">
        <v>166</v>
      </c>
      <c r="C825" s="328" t="s">
        <v>167</v>
      </c>
      <c r="D825" s="328" t="s">
        <v>168</v>
      </c>
      <c r="E825" s="328" t="s">
        <v>699</v>
      </c>
      <c r="F825" s="328">
        <v>4</v>
      </c>
      <c r="G825" s="328" t="s">
        <v>4</v>
      </c>
      <c r="H825" s="329">
        <v>91527.97</v>
      </c>
      <c r="I825" s="329">
        <v>146444.75</v>
      </c>
      <c r="J825" s="329">
        <v>128139.15</v>
      </c>
      <c r="K825" s="329">
        <v>205022.65</v>
      </c>
      <c r="L825" s="329">
        <v>164750.34</v>
      </c>
      <c r="M825" s="329">
        <v>263600.55</v>
      </c>
      <c r="N825" s="329">
        <v>219667.12</v>
      </c>
      <c r="O825" s="329">
        <v>351467.4</v>
      </c>
      <c r="P825" s="329">
        <v>274583.90000000002</v>
      </c>
      <c r="Q825" s="329">
        <v>439334.25</v>
      </c>
      <c r="R825" s="329">
        <v>311195.09000000003</v>
      </c>
      <c r="S825" s="329">
        <v>497912.15</v>
      </c>
      <c r="T825" s="329">
        <v>347806.28</v>
      </c>
      <c r="U825" s="329">
        <v>556490.05000000005</v>
      </c>
    </row>
    <row r="826" spans="1:21" ht="14.4" x14ac:dyDescent="0.3">
      <c r="A826" s="328">
        <v>5</v>
      </c>
      <c r="B826" s="328" t="s">
        <v>166</v>
      </c>
      <c r="C826" s="328" t="s">
        <v>167</v>
      </c>
      <c r="D826" s="328" t="s">
        <v>168</v>
      </c>
      <c r="E826" s="328" t="s">
        <v>169</v>
      </c>
      <c r="F826" s="328">
        <v>1</v>
      </c>
      <c r="G826" s="328" t="s">
        <v>11</v>
      </c>
      <c r="H826" s="329">
        <v>129510.44</v>
      </c>
      <c r="I826" s="329">
        <v>226643.26</v>
      </c>
      <c r="J826" s="329">
        <v>167744.87</v>
      </c>
      <c r="K826" s="329">
        <v>293553.53000000003</v>
      </c>
      <c r="L826" s="329">
        <v>200770.77</v>
      </c>
      <c r="M826" s="329">
        <v>351348.84</v>
      </c>
      <c r="N826" s="329">
        <v>239555.24</v>
      </c>
      <c r="O826" s="329">
        <v>419221.67</v>
      </c>
      <c r="P826" s="329">
        <v>281720.67</v>
      </c>
      <c r="Q826" s="329">
        <v>493011.17</v>
      </c>
      <c r="R826" s="329">
        <v>308689.8</v>
      </c>
      <c r="S826" s="329">
        <v>540207.15</v>
      </c>
      <c r="T826" s="329">
        <v>334228.78999999998</v>
      </c>
      <c r="U826" s="329">
        <v>584900.39</v>
      </c>
    </row>
    <row r="827" spans="1:21" ht="14.4" x14ac:dyDescent="0.3">
      <c r="A827" s="328">
        <v>5</v>
      </c>
      <c r="B827" s="328" t="s">
        <v>166</v>
      </c>
      <c r="C827" s="328" t="s">
        <v>167</v>
      </c>
      <c r="D827" s="328" t="s">
        <v>168</v>
      </c>
      <c r="E827" s="328" t="s">
        <v>169</v>
      </c>
      <c r="F827" s="328">
        <v>2</v>
      </c>
      <c r="G827" s="328" t="s">
        <v>5</v>
      </c>
      <c r="H827" s="329">
        <v>113244.22</v>
      </c>
      <c r="I827" s="329">
        <v>198177.39</v>
      </c>
      <c r="J827" s="329">
        <v>148340.87</v>
      </c>
      <c r="K827" s="329">
        <v>259596.53</v>
      </c>
      <c r="L827" s="329">
        <v>180156.59</v>
      </c>
      <c r="M827" s="329">
        <v>315274.03000000003</v>
      </c>
      <c r="N827" s="329">
        <v>220737.32</v>
      </c>
      <c r="O827" s="329">
        <v>386290.31</v>
      </c>
      <c r="P827" s="329">
        <v>261729.01</v>
      </c>
      <c r="Q827" s="329">
        <v>458025.76</v>
      </c>
      <c r="R827" s="329">
        <v>288318.23</v>
      </c>
      <c r="S827" s="329">
        <v>504556.9</v>
      </c>
      <c r="T827" s="329">
        <v>312935.27</v>
      </c>
      <c r="U827" s="329">
        <v>547636.72</v>
      </c>
    </row>
    <row r="828" spans="1:21" ht="14.4" x14ac:dyDescent="0.3">
      <c r="A828" s="328">
        <v>5</v>
      </c>
      <c r="B828" s="328" t="s">
        <v>166</v>
      </c>
      <c r="C828" s="328" t="s">
        <v>167</v>
      </c>
      <c r="D828" s="328" t="s">
        <v>168</v>
      </c>
      <c r="E828" s="328" t="s">
        <v>169</v>
      </c>
      <c r="F828" s="328">
        <v>3</v>
      </c>
      <c r="G828" s="328" t="s">
        <v>6</v>
      </c>
      <c r="H828" s="329">
        <v>98418.71</v>
      </c>
      <c r="I828" s="329">
        <v>172232.74</v>
      </c>
      <c r="J828" s="329">
        <v>134008.29</v>
      </c>
      <c r="K828" s="329">
        <v>234514.5</v>
      </c>
      <c r="L828" s="329">
        <v>169371.04</v>
      </c>
      <c r="M828" s="329">
        <v>296399.31</v>
      </c>
      <c r="N828" s="329">
        <v>222938.83</v>
      </c>
      <c r="O828" s="329">
        <v>390142.96</v>
      </c>
      <c r="P828" s="329">
        <v>276107.46000000002</v>
      </c>
      <c r="Q828" s="329">
        <v>483188.06</v>
      </c>
      <c r="R828" s="329">
        <v>310982.96999999997</v>
      </c>
      <c r="S828" s="329">
        <v>544220.19999999995</v>
      </c>
      <c r="T828" s="329">
        <v>345402.29</v>
      </c>
      <c r="U828" s="329">
        <v>604454.01</v>
      </c>
    </row>
    <row r="829" spans="1:21" ht="14.4" x14ac:dyDescent="0.3">
      <c r="A829" s="328">
        <v>5</v>
      </c>
      <c r="B829" s="328" t="s">
        <v>166</v>
      </c>
      <c r="C829" s="328" t="s">
        <v>167</v>
      </c>
      <c r="D829" s="328" t="s">
        <v>168</v>
      </c>
      <c r="E829" s="328" t="s">
        <v>169</v>
      </c>
      <c r="F829" s="328">
        <v>4</v>
      </c>
      <c r="G829" s="328" t="s">
        <v>4</v>
      </c>
      <c r="H829" s="329">
        <v>109803.94</v>
      </c>
      <c r="I829" s="329">
        <v>175686.31</v>
      </c>
      <c r="J829" s="329">
        <v>153725.51999999999</v>
      </c>
      <c r="K829" s="329">
        <v>245960.84</v>
      </c>
      <c r="L829" s="329">
        <v>197647.1</v>
      </c>
      <c r="M829" s="329">
        <v>316235.36</v>
      </c>
      <c r="N829" s="329">
        <v>263529.46999999997</v>
      </c>
      <c r="O829" s="329">
        <v>421647.15</v>
      </c>
      <c r="P829" s="329">
        <v>329411.83</v>
      </c>
      <c r="Q829" s="329">
        <v>527058.93999999994</v>
      </c>
      <c r="R829" s="329">
        <v>373333.41</v>
      </c>
      <c r="S829" s="329">
        <v>597333.46</v>
      </c>
      <c r="T829" s="329">
        <v>417254.99</v>
      </c>
      <c r="U829" s="329">
        <v>667607.99</v>
      </c>
    </row>
    <row r="830" spans="1:21" ht="14.4" x14ac:dyDescent="0.3">
      <c r="A830" s="328">
        <v>5</v>
      </c>
      <c r="B830" s="328" t="s">
        <v>166</v>
      </c>
      <c r="C830" s="328" t="s">
        <v>167</v>
      </c>
      <c r="D830" s="328" t="s">
        <v>168</v>
      </c>
      <c r="E830" s="328" t="s">
        <v>700</v>
      </c>
      <c r="F830" s="328">
        <v>1</v>
      </c>
      <c r="G830" s="328" t="s">
        <v>11</v>
      </c>
      <c r="H830" s="329">
        <v>106484.15</v>
      </c>
      <c r="I830" s="329">
        <v>186347.27</v>
      </c>
      <c r="J830" s="329">
        <v>137913.76999999999</v>
      </c>
      <c r="K830" s="329">
        <v>241349.1</v>
      </c>
      <c r="L830" s="329">
        <v>165061.5</v>
      </c>
      <c r="M830" s="329">
        <v>288857.62</v>
      </c>
      <c r="N830" s="329">
        <v>196940.16</v>
      </c>
      <c r="O830" s="329">
        <v>344645.28</v>
      </c>
      <c r="P830" s="329">
        <v>231599.13</v>
      </c>
      <c r="Q830" s="329">
        <v>405298.48</v>
      </c>
      <c r="R830" s="329">
        <v>253767.04000000001</v>
      </c>
      <c r="S830" s="329">
        <v>444092.32</v>
      </c>
      <c r="T830" s="329">
        <v>274756.12</v>
      </c>
      <c r="U830" s="329">
        <v>480823.21</v>
      </c>
    </row>
    <row r="831" spans="1:21" ht="14.4" x14ac:dyDescent="0.3">
      <c r="A831" s="328">
        <v>5</v>
      </c>
      <c r="B831" s="328" t="s">
        <v>166</v>
      </c>
      <c r="C831" s="328" t="s">
        <v>167</v>
      </c>
      <c r="D831" s="328" t="s">
        <v>168</v>
      </c>
      <c r="E831" s="328" t="s">
        <v>700</v>
      </c>
      <c r="F831" s="328">
        <v>2</v>
      </c>
      <c r="G831" s="328" t="s">
        <v>5</v>
      </c>
      <c r="H831" s="329">
        <v>93140.78</v>
      </c>
      <c r="I831" s="329">
        <v>162996.37</v>
      </c>
      <c r="J831" s="329">
        <v>121996.43</v>
      </c>
      <c r="K831" s="329">
        <v>213493.74</v>
      </c>
      <c r="L831" s="329">
        <v>148151.43</v>
      </c>
      <c r="M831" s="329">
        <v>259265.01</v>
      </c>
      <c r="N831" s="329">
        <v>181503.59</v>
      </c>
      <c r="O831" s="329">
        <v>317631.27</v>
      </c>
      <c r="P831" s="329">
        <v>215199.72</v>
      </c>
      <c r="Q831" s="329">
        <v>376599.51</v>
      </c>
      <c r="R831" s="329">
        <v>237055.98</v>
      </c>
      <c r="S831" s="329">
        <v>414847.97</v>
      </c>
      <c r="T831" s="329">
        <v>257288.78</v>
      </c>
      <c r="U831" s="329">
        <v>450255.35999999999</v>
      </c>
    </row>
    <row r="832" spans="1:21" ht="14.4" x14ac:dyDescent="0.3">
      <c r="A832" s="328">
        <v>5</v>
      </c>
      <c r="B832" s="328" t="s">
        <v>166</v>
      </c>
      <c r="C832" s="328" t="s">
        <v>167</v>
      </c>
      <c r="D832" s="328" t="s">
        <v>168</v>
      </c>
      <c r="E832" s="328" t="s">
        <v>700</v>
      </c>
      <c r="F832" s="328">
        <v>3</v>
      </c>
      <c r="G832" s="328" t="s">
        <v>6</v>
      </c>
      <c r="H832" s="329">
        <v>80970.67</v>
      </c>
      <c r="I832" s="329">
        <v>141698.68</v>
      </c>
      <c r="J832" s="329">
        <v>110259.88</v>
      </c>
      <c r="K832" s="329">
        <v>192954.79</v>
      </c>
      <c r="L832" s="329">
        <v>139363.01999999999</v>
      </c>
      <c r="M832" s="329">
        <v>243885.28</v>
      </c>
      <c r="N832" s="329">
        <v>183447.3</v>
      </c>
      <c r="O832" s="329">
        <v>321032.77</v>
      </c>
      <c r="P832" s="329">
        <v>227204.14</v>
      </c>
      <c r="Q832" s="329">
        <v>397607.24</v>
      </c>
      <c r="R832" s="329">
        <v>255907.59</v>
      </c>
      <c r="S832" s="329">
        <v>447838.28</v>
      </c>
      <c r="T832" s="329">
        <v>284236.82</v>
      </c>
      <c r="U832" s="329">
        <v>497414.43</v>
      </c>
    </row>
    <row r="833" spans="1:21" ht="14.4" x14ac:dyDescent="0.3">
      <c r="A833" s="328">
        <v>5</v>
      </c>
      <c r="B833" s="328" t="s">
        <v>166</v>
      </c>
      <c r="C833" s="328" t="s">
        <v>167</v>
      </c>
      <c r="D833" s="328" t="s">
        <v>168</v>
      </c>
      <c r="E833" s="328" t="s">
        <v>700</v>
      </c>
      <c r="F833" s="328">
        <v>4</v>
      </c>
      <c r="G833" s="328" t="s">
        <v>4</v>
      </c>
      <c r="H833" s="329">
        <v>90277.02</v>
      </c>
      <c r="I833" s="329">
        <v>144443.23000000001</v>
      </c>
      <c r="J833" s="329">
        <v>126387.82</v>
      </c>
      <c r="K833" s="329">
        <v>202220.52</v>
      </c>
      <c r="L833" s="329">
        <v>162498.63</v>
      </c>
      <c r="M833" s="329">
        <v>259997.81</v>
      </c>
      <c r="N833" s="329">
        <v>216664.84</v>
      </c>
      <c r="O833" s="329">
        <v>346663.75</v>
      </c>
      <c r="P833" s="329">
        <v>270831.05</v>
      </c>
      <c r="Q833" s="329">
        <v>433329.68</v>
      </c>
      <c r="R833" s="329">
        <v>306941.86</v>
      </c>
      <c r="S833" s="329">
        <v>491106.98</v>
      </c>
      <c r="T833" s="329">
        <v>343052.66</v>
      </c>
      <c r="U833" s="329">
        <v>548884.27</v>
      </c>
    </row>
    <row r="834" spans="1:21" ht="14.4" x14ac:dyDescent="0.3">
      <c r="A834" s="328">
        <v>5</v>
      </c>
      <c r="B834" s="328" t="s">
        <v>166</v>
      </c>
      <c r="C834" s="328" t="s">
        <v>167</v>
      </c>
      <c r="D834" s="328" t="s">
        <v>168</v>
      </c>
      <c r="E834" s="328" t="s">
        <v>170</v>
      </c>
      <c r="F834" s="328">
        <v>1</v>
      </c>
      <c r="G834" s="328" t="s">
        <v>11</v>
      </c>
      <c r="H834" s="329">
        <v>108867.8</v>
      </c>
      <c r="I834" s="329">
        <v>190518.64</v>
      </c>
      <c r="J834" s="329">
        <v>141134.09</v>
      </c>
      <c r="K834" s="329">
        <v>246984.66</v>
      </c>
      <c r="L834" s="329">
        <v>169011.05</v>
      </c>
      <c r="M834" s="329">
        <v>295769.33</v>
      </c>
      <c r="N834" s="329">
        <v>201797.87</v>
      </c>
      <c r="O834" s="329">
        <v>353146.27</v>
      </c>
      <c r="P834" s="329">
        <v>237418.06</v>
      </c>
      <c r="Q834" s="329">
        <v>415481.61</v>
      </c>
      <c r="R834" s="329">
        <v>260202.25</v>
      </c>
      <c r="S834" s="329">
        <v>455353.94</v>
      </c>
      <c r="T834" s="329">
        <v>281837.90999999997</v>
      </c>
      <c r="U834" s="329">
        <v>493216.34</v>
      </c>
    </row>
    <row r="835" spans="1:21" ht="14.4" x14ac:dyDescent="0.3">
      <c r="A835" s="328">
        <v>5</v>
      </c>
      <c r="B835" s="328" t="s">
        <v>166</v>
      </c>
      <c r="C835" s="328" t="s">
        <v>167</v>
      </c>
      <c r="D835" s="328" t="s">
        <v>168</v>
      </c>
      <c r="E835" s="328" t="s">
        <v>170</v>
      </c>
      <c r="F835" s="328">
        <v>2</v>
      </c>
      <c r="G835" s="328" t="s">
        <v>5</v>
      </c>
      <c r="H835" s="329">
        <v>94634.76</v>
      </c>
      <c r="I835" s="329">
        <v>165610.84</v>
      </c>
      <c r="J835" s="329">
        <v>124155.59</v>
      </c>
      <c r="K835" s="329">
        <v>217272.29</v>
      </c>
      <c r="L835" s="329">
        <v>150973.64000000001</v>
      </c>
      <c r="M835" s="329">
        <v>264203.87</v>
      </c>
      <c r="N835" s="329">
        <v>185332.19</v>
      </c>
      <c r="O835" s="329">
        <v>324331.33</v>
      </c>
      <c r="P835" s="329">
        <v>219925.36</v>
      </c>
      <c r="Q835" s="329">
        <v>384869.38</v>
      </c>
      <c r="R835" s="329">
        <v>242377.13</v>
      </c>
      <c r="S835" s="329">
        <v>424159.97</v>
      </c>
      <c r="T835" s="329">
        <v>263206.08</v>
      </c>
      <c r="U835" s="329">
        <v>460610.64</v>
      </c>
    </row>
    <row r="836" spans="1:21" ht="14.4" x14ac:dyDescent="0.3">
      <c r="A836" s="328">
        <v>5</v>
      </c>
      <c r="B836" s="328" t="s">
        <v>166</v>
      </c>
      <c r="C836" s="328" t="s">
        <v>167</v>
      </c>
      <c r="D836" s="328" t="s">
        <v>168</v>
      </c>
      <c r="E836" s="328" t="s">
        <v>170</v>
      </c>
      <c r="F836" s="328">
        <v>3</v>
      </c>
      <c r="G836" s="328" t="s">
        <v>6</v>
      </c>
      <c r="H836" s="329">
        <v>81817.820000000007</v>
      </c>
      <c r="I836" s="329">
        <v>143181.19</v>
      </c>
      <c r="J836" s="329">
        <v>111239.28</v>
      </c>
      <c r="K836" s="329">
        <v>194668.75</v>
      </c>
      <c r="L836" s="329">
        <v>140462.26999999999</v>
      </c>
      <c r="M836" s="329">
        <v>245808.98</v>
      </c>
      <c r="N836" s="329">
        <v>184754.97</v>
      </c>
      <c r="O836" s="329">
        <v>323321.19</v>
      </c>
      <c r="P836" s="329">
        <v>228698.39</v>
      </c>
      <c r="Q836" s="329">
        <v>400222.18</v>
      </c>
      <c r="R836" s="329">
        <v>257495.04000000001</v>
      </c>
      <c r="S836" s="329">
        <v>450616.32000000001</v>
      </c>
      <c r="T836" s="329">
        <v>285892.53000000003</v>
      </c>
      <c r="U836" s="329">
        <v>500311.92</v>
      </c>
    </row>
    <row r="837" spans="1:21" ht="14.4" x14ac:dyDescent="0.3">
      <c r="A837" s="328">
        <v>5</v>
      </c>
      <c r="B837" s="328" t="s">
        <v>166</v>
      </c>
      <c r="C837" s="328" t="s">
        <v>167</v>
      </c>
      <c r="D837" s="328" t="s">
        <v>168</v>
      </c>
      <c r="E837" s="328" t="s">
        <v>170</v>
      </c>
      <c r="F837" s="328">
        <v>4</v>
      </c>
      <c r="G837" s="328" t="s">
        <v>4</v>
      </c>
      <c r="H837" s="329">
        <v>92381.49</v>
      </c>
      <c r="I837" s="329">
        <v>147810.38</v>
      </c>
      <c r="J837" s="329">
        <v>129334.08</v>
      </c>
      <c r="K837" s="329">
        <v>206934.54</v>
      </c>
      <c r="L837" s="329">
        <v>166286.68</v>
      </c>
      <c r="M837" s="329">
        <v>266058.69</v>
      </c>
      <c r="N837" s="329">
        <v>221715.57</v>
      </c>
      <c r="O837" s="329">
        <v>354744.92</v>
      </c>
      <c r="P837" s="329">
        <v>277144.46000000002</v>
      </c>
      <c r="Q837" s="329">
        <v>443431.15</v>
      </c>
      <c r="R837" s="329">
        <v>314097.06</v>
      </c>
      <c r="S837" s="329">
        <v>502555.3</v>
      </c>
      <c r="T837" s="329">
        <v>351049.65</v>
      </c>
      <c r="U837" s="329">
        <v>561679.44999999995</v>
      </c>
    </row>
    <row r="838" spans="1:21" ht="14.4" x14ac:dyDescent="0.3">
      <c r="A838" s="328">
        <v>5</v>
      </c>
      <c r="B838" s="328" t="s">
        <v>166</v>
      </c>
      <c r="C838" s="328" t="s">
        <v>167</v>
      </c>
      <c r="D838" s="328" t="s">
        <v>168</v>
      </c>
      <c r="E838" s="328" t="s">
        <v>701</v>
      </c>
      <c r="F838" s="328">
        <v>1</v>
      </c>
      <c r="G838" s="328" t="s">
        <v>11</v>
      </c>
      <c r="H838" s="329">
        <v>106366.15</v>
      </c>
      <c r="I838" s="329">
        <v>186140.75</v>
      </c>
      <c r="J838" s="329">
        <v>137850.16</v>
      </c>
      <c r="K838" s="329">
        <v>241237.78</v>
      </c>
      <c r="L838" s="329">
        <v>165049.25</v>
      </c>
      <c r="M838" s="329">
        <v>288836.19</v>
      </c>
      <c r="N838" s="329">
        <v>197022.99</v>
      </c>
      <c r="O838" s="329">
        <v>344790.23</v>
      </c>
      <c r="P838" s="329">
        <v>231767.8</v>
      </c>
      <c r="Q838" s="329">
        <v>405593.66</v>
      </c>
      <c r="R838" s="329">
        <v>253991.61</v>
      </c>
      <c r="S838" s="329">
        <v>444485.32</v>
      </c>
      <c r="T838" s="329">
        <v>275075.89</v>
      </c>
      <c r="U838" s="329">
        <v>481382.81</v>
      </c>
    </row>
    <row r="839" spans="1:21" ht="14.4" x14ac:dyDescent="0.3">
      <c r="A839" s="328">
        <v>5</v>
      </c>
      <c r="B839" s="328" t="s">
        <v>166</v>
      </c>
      <c r="C839" s="328" t="s">
        <v>167</v>
      </c>
      <c r="D839" s="328" t="s">
        <v>168</v>
      </c>
      <c r="E839" s="328" t="s">
        <v>701</v>
      </c>
      <c r="F839" s="328">
        <v>2</v>
      </c>
      <c r="G839" s="328" t="s">
        <v>5</v>
      </c>
      <c r="H839" s="329">
        <v>92641.46</v>
      </c>
      <c r="I839" s="329">
        <v>162122.56</v>
      </c>
      <c r="J839" s="329">
        <v>121478.03</v>
      </c>
      <c r="K839" s="329">
        <v>212586.56</v>
      </c>
      <c r="L839" s="329">
        <v>147656.04</v>
      </c>
      <c r="M839" s="329">
        <v>258398.07</v>
      </c>
      <c r="N839" s="329">
        <v>181145.37</v>
      </c>
      <c r="O839" s="329">
        <v>317004.39</v>
      </c>
      <c r="P839" s="329">
        <v>214899.84</v>
      </c>
      <c r="Q839" s="329">
        <v>376074.72</v>
      </c>
      <c r="R839" s="329">
        <v>236803.1</v>
      </c>
      <c r="S839" s="329">
        <v>414405.42</v>
      </c>
      <c r="T839" s="329">
        <v>257109.48</v>
      </c>
      <c r="U839" s="329">
        <v>449941.59</v>
      </c>
    </row>
    <row r="840" spans="1:21" ht="14.4" x14ac:dyDescent="0.3">
      <c r="A840" s="328">
        <v>5</v>
      </c>
      <c r="B840" s="328" t="s">
        <v>166</v>
      </c>
      <c r="C840" s="328" t="s">
        <v>167</v>
      </c>
      <c r="D840" s="328" t="s">
        <v>168</v>
      </c>
      <c r="E840" s="328" t="s">
        <v>701</v>
      </c>
      <c r="F840" s="328">
        <v>3</v>
      </c>
      <c r="G840" s="328" t="s">
        <v>6</v>
      </c>
      <c r="H840" s="329">
        <v>80233.899999999994</v>
      </c>
      <c r="I840" s="329">
        <v>140409.32</v>
      </c>
      <c r="J840" s="329">
        <v>109139.85</v>
      </c>
      <c r="K840" s="329">
        <v>190994.74</v>
      </c>
      <c r="L840" s="329">
        <v>137854.42000000001</v>
      </c>
      <c r="M840" s="329">
        <v>241245.23</v>
      </c>
      <c r="N840" s="329">
        <v>181368.11</v>
      </c>
      <c r="O840" s="329">
        <v>317394.2</v>
      </c>
      <c r="P840" s="329">
        <v>224545.01</v>
      </c>
      <c r="Q840" s="329">
        <v>392953.77</v>
      </c>
      <c r="R840" s="329">
        <v>252848.47</v>
      </c>
      <c r="S840" s="329">
        <v>442484.83</v>
      </c>
      <c r="T840" s="329">
        <v>280767.02</v>
      </c>
      <c r="U840" s="329">
        <v>491342.28</v>
      </c>
    </row>
    <row r="841" spans="1:21" ht="14.4" x14ac:dyDescent="0.3">
      <c r="A841" s="328">
        <v>5</v>
      </c>
      <c r="B841" s="328" t="s">
        <v>166</v>
      </c>
      <c r="C841" s="328" t="s">
        <v>167</v>
      </c>
      <c r="D841" s="328" t="s">
        <v>168</v>
      </c>
      <c r="E841" s="328" t="s">
        <v>701</v>
      </c>
      <c r="F841" s="328">
        <v>4</v>
      </c>
      <c r="G841" s="328" t="s">
        <v>4</v>
      </c>
      <c r="H841" s="329">
        <v>90233.02</v>
      </c>
      <c r="I841" s="329">
        <v>144372.82999999999</v>
      </c>
      <c r="J841" s="329">
        <v>126326.23</v>
      </c>
      <c r="K841" s="329">
        <v>202121.96</v>
      </c>
      <c r="L841" s="329">
        <v>162419.43</v>
      </c>
      <c r="M841" s="329">
        <v>259871.1</v>
      </c>
      <c r="N841" s="329">
        <v>216559.24</v>
      </c>
      <c r="O841" s="329">
        <v>346494.8</v>
      </c>
      <c r="P841" s="329">
        <v>270699.05</v>
      </c>
      <c r="Q841" s="329">
        <v>433118.49</v>
      </c>
      <c r="R841" s="329">
        <v>306792.26</v>
      </c>
      <c r="S841" s="329">
        <v>490867.63</v>
      </c>
      <c r="T841" s="329">
        <v>342885.47</v>
      </c>
      <c r="U841" s="329">
        <v>548616.76</v>
      </c>
    </row>
    <row r="842" spans="1:21" ht="14.4" x14ac:dyDescent="0.3">
      <c r="A842" s="328">
        <v>5</v>
      </c>
      <c r="B842" s="328" t="s">
        <v>166</v>
      </c>
      <c r="C842" s="328" t="s">
        <v>167</v>
      </c>
      <c r="D842" s="328" t="s">
        <v>168</v>
      </c>
      <c r="E842" s="328" t="s">
        <v>702</v>
      </c>
      <c r="F842" s="328">
        <v>1</v>
      </c>
      <c r="G842" s="328" t="s">
        <v>11</v>
      </c>
      <c r="H842" s="329">
        <v>126930.11</v>
      </c>
      <c r="I842" s="329">
        <v>222127.69</v>
      </c>
      <c r="J842" s="329">
        <v>164418.53</v>
      </c>
      <c r="K842" s="329">
        <v>287732.42</v>
      </c>
      <c r="L842" s="329">
        <v>196800.8</v>
      </c>
      <c r="M842" s="329">
        <v>344401.41</v>
      </c>
      <c r="N842" s="329">
        <v>234835.57</v>
      </c>
      <c r="O842" s="329">
        <v>410962.26</v>
      </c>
      <c r="P842" s="329">
        <v>276182.84999999998</v>
      </c>
      <c r="Q842" s="329">
        <v>483319.99</v>
      </c>
      <c r="R842" s="329">
        <v>302628.86</v>
      </c>
      <c r="S842" s="329">
        <v>529600.51</v>
      </c>
      <c r="T842" s="329">
        <v>327679.94</v>
      </c>
      <c r="U842" s="329">
        <v>573439.89</v>
      </c>
    </row>
    <row r="843" spans="1:21" ht="14.4" x14ac:dyDescent="0.3">
      <c r="A843" s="328">
        <v>5</v>
      </c>
      <c r="B843" s="328" t="s">
        <v>166</v>
      </c>
      <c r="C843" s="328" t="s">
        <v>167</v>
      </c>
      <c r="D843" s="328" t="s">
        <v>168</v>
      </c>
      <c r="E843" s="328" t="s">
        <v>702</v>
      </c>
      <c r="F843" s="328">
        <v>2</v>
      </c>
      <c r="G843" s="328" t="s">
        <v>5</v>
      </c>
      <c r="H843" s="329">
        <v>110918.04</v>
      </c>
      <c r="I843" s="329">
        <v>194106.58</v>
      </c>
      <c r="J843" s="329">
        <v>145317.71</v>
      </c>
      <c r="K843" s="329">
        <v>254306</v>
      </c>
      <c r="L843" s="329">
        <v>176508.72</v>
      </c>
      <c r="M843" s="329">
        <v>308890.27</v>
      </c>
      <c r="N843" s="329">
        <v>216311.67999999999</v>
      </c>
      <c r="O843" s="329">
        <v>378545.45</v>
      </c>
      <c r="P843" s="329">
        <v>256503.55</v>
      </c>
      <c r="Q843" s="329">
        <v>448881.22</v>
      </c>
      <c r="R843" s="329">
        <v>282575.59999999998</v>
      </c>
      <c r="S843" s="329">
        <v>494507.29</v>
      </c>
      <c r="T843" s="329">
        <v>306719.13</v>
      </c>
      <c r="U843" s="329">
        <v>536758.47</v>
      </c>
    </row>
    <row r="844" spans="1:21" ht="14.4" x14ac:dyDescent="0.3">
      <c r="A844" s="328">
        <v>5</v>
      </c>
      <c r="B844" s="328" t="s">
        <v>166</v>
      </c>
      <c r="C844" s="328" t="s">
        <v>167</v>
      </c>
      <c r="D844" s="328" t="s">
        <v>168</v>
      </c>
      <c r="E844" s="328" t="s">
        <v>702</v>
      </c>
      <c r="F844" s="328">
        <v>3</v>
      </c>
      <c r="G844" s="328" t="s">
        <v>6</v>
      </c>
      <c r="H844" s="329">
        <v>96343.6</v>
      </c>
      <c r="I844" s="329">
        <v>168601.3</v>
      </c>
      <c r="J844" s="329">
        <v>131162.16</v>
      </c>
      <c r="K844" s="329">
        <v>229533.79</v>
      </c>
      <c r="L844" s="329">
        <v>165757.44</v>
      </c>
      <c r="M844" s="329">
        <v>290075.53000000003</v>
      </c>
      <c r="N844" s="329">
        <v>218165.85</v>
      </c>
      <c r="O844" s="329">
        <v>381790.24</v>
      </c>
      <c r="P844" s="329">
        <v>270181.33</v>
      </c>
      <c r="Q844" s="329">
        <v>472817.33</v>
      </c>
      <c r="R844" s="329">
        <v>304296.99</v>
      </c>
      <c r="S844" s="329">
        <v>532519.73</v>
      </c>
      <c r="T844" s="329">
        <v>337963.58</v>
      </c>
      <c r="U844" s="329">
        <v>591436.26</v>
      </c>
    </row>
    <row r="845" spans="1:21" ht="14.4" x14ac:dyDescent="0.3">
      <c r="A845" s="328">
        <v>5</v>
      </c>
      <c r="B845" s="328" t="s">
        <v>166</v>
      </c>
      <c r="C845" s="328" t="s">
        <v>167</v>
      </c>
      <c r="D845" s="328" t="s">
        <v>168</v>
      </c>
      <c r="E845" s="328" t="s">
        <v>702</v>
      </c>
      <c r="F845" s="328">
        <v>4</v>
      </c>
      <c r="G845" s="328" t="s">
        <v>4</v>
      </c>
      <c r="H845" s="329">
        <v>107626.14</v>
      </c>
      <c r="I845" s="329">
        <v>172201.82</v>
      </c>
      <c r="J845" s="329">
        <v>150676.59</v>
      </c>
      <c r="K845" s="329">
        <v>241082.55</v>
      </c>
      <c r="L845" s="329">
        <v>193727.05</v>
      </c>
      <c r="M845" s="329">
        <v>309963.28000000003</v>
      </c>
      <c r="N845" s="329">
        <v>258302.73</v>
      </c>
      <c r="O845" s="329">
        <v>413284.38</v>
      </c>
      <c r="P845" s="329">
        <v>322878.42</v>
      </c>
      <c r="Q845" s="329">
        <v>516605.47</v>
      </c>
      <c r="R845" s="329">
        <v>365928.87</v>
      </c>
      <c r="S845" s="329">
        <v>585486.19999999995</v>
      </c>
      <c r="T845" s="329">
        <v>408979.33</v>
      </c>
      <c r="U845" s="329">
        <v>654366.93000000005</v>
      </c>
    </row>
    <row r="846" spans="1:21" ht="14.4" x14ac:dyDescent="0.3">
      <c r="A846" s="328">
        <v>5</v>
      </c>
      <c r="B846" s="328" t="s">
        <v>166</v>
      </c>
      <c r="C846" s="328" t="s">
        <v>167</v>
      </c>
      <c r="D846" s="328" t="s">
        <v>168</v>
      </c>
      <c r="E846" s="328" t="s">
        <v>703</v>
      </c>
      <c r="F846" s="328">
        <v>1</v>
      </c>
      <c r="G846" s="328" t="s">
        <v>11</v>
      </c>
      <c r="H846" s="329">
        <v>124113.75</v>
      </c>
      <c r="I846" s="329">
        <v>217199.05</v>
      </c>
      <c r="J846" s="329">
        <v>160964.94</v>
      </c>
      <c r="K846" s="329">
        <v>281688.65000000002</v>
      </c>
      <c r="L846" s="329">
        <v>192806.32</v>
      </c>
      <c r="M846" s="329">
        <v>337411.07</v>
      </c>
      <c r="N846" s="329">
        <v>230281.53</v>
      </c>
      <c r="O846" s="329">
        <v>402992.68</v>
      </c>
      <c r="P846" s="329">
        <v>270982.33</v>
      </c>
      <c r="Q846" s="329">
        <v>474219.08</v>
      </c>
      <c r="R846" s="329">
        <v>297017.02</v>
      </c>
      <c r="S846" s="329">
        <v>519779.79</v>
      </c>
      <c r="T846" s="329">
        <v>321770.57</v>
      </c>
      <c r="U846" s="329">
        <v>563098.5</v>
      </c>
    </row>
    <row r="847" spans="1:21" ht="14.4" x14ac:dyDescent="0.3">
      <c r="A847" s="328">
        <v>5</v>
      </c>
      <c r="B847" s="328" t="s">
        <v>166</v>
      </c>
      <c r="C847" s="328" t="s">
        <v>167</v>
      </c>
      <c r="D847" s="328" t="s">
        <v>168</v>
      </c>
      <c r="E847" s="328" t="s">
        <v>703</v>
      </c>
      <c r="F847" s="328">
        <v>2</v>
      </c>
      <c r="G847" s="328" t="s">
        <v>5</v>
      </c>
      <c r="H847" s="329">
        <v>107593.21</v>
      </c>
      <c r="I847" s="329">
        <v>188288.12</v>
      </c>
      <c r="J847" s="329">
        <v>141257.75</v>
      </c>
      <c r="K847" s="329">
        <v>247201.07</v>
      </c>
      <c r="L847" s="329">
        <v>171870.05</v>
      </c>
      <c r="M847" s="329">
        <v>300772.59000000003</v>
      </c>
      <c r="N847" s="329">
        <v>211169.58</v>
      </c>
      <c r="O847" s="329">
        <v>369546.77</v>
      </c>
      <c r="P847" s="329">
        <v>250678.3</v>
      </c>
      <c r="Q847" s="329">
        <v>438687.02</v>
      </c>
      <c r="R847" s="329">
        <v>276327.15000000002</v>
      </c>
      <c r="S847" s="329">
        <v>483572.5</v>
      </c>
      <c r="T847" s="329">
        <v>300144.34000000003</v>
      </c>
      <c r="U847" s="329">
        <v>525252.59</v>
      </c>
    </row>
    <row r="848" spans="1:21" ht="14.4" x14ac:dyDescent="0.3">
      <c r="A848" s="328">
        <v>5</v>
      </c>
      <c r="B848" s="328" t="s">
        <v>166</v>
      </c>
      <c r="C848" s="328" t="s">
        <v>167</v>
      </c>
      <c r="D848" s="328" t="s">
        <v>168</v>
      </c>
      <c r="E848" s="328" t="s">
        <v>703</v>
      </c>
      <c r="F848" s="328">
        <v>3</v>
      </c>
      <c r="G848" s="328" t="s">
        <v>6</v>
      </c>
      <c r="H848" s="329">
        <v>92794.93</v>
      </c>
      <c r="I848" s="329">
        <v>162391.12</v>
      </c>
      <c r="J848" s="329">
        <v>126075.96</v>
      </c>
      <c r="K848" s="329">
        <v>220632.94</v>
      </c>
      <c r="L848" s="329">
        <v>159126.63</v>
      </c>
      <c r="M848" s="329">
        <v>278471.59999999998</v>
      </c>
      <c r="N848" s="329">
        <v>209234.48</v>
      </c>
      <c r="O848" s="329">
        <v>366160.34</v>
      </c>
      <c r="P848" s="329">
        <v>258936.92</v>
      </c>
      <c r="Q848" s="329">
        <v>453139.61</v>
      </c>
      <c r="R848" s="329">
        <v>291492.73</v>
      </c>
      <c r="S848" s="329">
        <v>510112.29</v>
      </c>
      <c r="T848" s="329">
        <v>323585.23</v>
      </c>
      <c r="U848" s="329">
        <v>566274.15</v>
      </c>
    </row>
    <row r="849" spans="1:21" ht="14.4" x14ac:dyDescent="0.3">
      <c r="A849" s="328">
        <v>5</v>
      </c>
      <c r="B849" s="328" t="s">
        <v>166</v>
      </c>
      <c r="C849" s="328" t="s">
        <v>167</v>
      </c>
      <c r="D849" s="328" t="s">
        <v>168</v>
      </c>
      <c r="E849" s="328" t="s">
        <v>703</v>
      </c>
      <c r="F849" s="328">
        <v>4</v>
      </c>
      <c r="G849" s="328" t="s">
        <v>4</v>
      </c>
      <c r="H849" s="329">
        <v>105360.32000000001</v>
      </c>
      <c r="I849" s="329">
        <v>168576.52</v>
      </c>
      <c r="J849" s="329">
        <v>147504.45000000001</v>
      </c>
      <c r="K849" s="329">
        <v>236007.13</v>
      </c>
      <c r="L849" s="329">
        <v>189648.58</v>
      </c>
      <c r="M849" s="329">
        <v>303437.73</v>
      </c>
      <c r="N849" s="329">
        <v>252864.77</v>
      </c>
      <c r="O849" s="329">
        <v>404583.64</v>
      </c>
      <c r="P849" s="329">
        <v>316080.96999999997</v>
      </c>
      <c r="Q849" s="329">
        <v>505729.55</v>
      </c>
      <c r="R849" s="329">
        <v>358225.1</v>
      </c>
      <c r="S849" s="329">
        <v>573160.16</v>
      </c>
      <c r="T849" s="329">
        <v>400369.22</v>
      </c>
      <c r="U849" s="329">
        <v>640590.77</v>
      </c>
    </row>
    <row r="850" spans="1:21" ht="14.4" x14ac:dyDescent="0.3">
      <c r="A850" s="328">
        <v>5</v>
      </c>
      <c r="B850" s="328" t="s">
        <v>166</v>
      </c>
      <c r="C850" s="328" t="s">
        <v>167</v>
      </c>
      <c r="D850" s="328" t="s">
        <v>168</v>
      </c>
      <c r="E850" s="328" t="s">
        <v>704</v>
      </c>
      <c r="F850" s="328">
        <v>1</v>
      </c>
      <c r="G850" s="328" t="s">
        <v>11</v>
      </c>
      <c r="H850" s="329">
        <v>110502.54</v>
      </c>
      <c r="I850" s="329">
        <v>193379.44</v>
      </c>
      <c r="J850" s="329">
        <v>143176.54999999999</v>
      </c>
      <c r="K850" s="329">
        <v>250558.97</v>
      </c>
      <c r="L850" s="329">
        <v>171402.01</v>
      </c>
      <c r="M850" s="329">
        <v>299953.52</v>
      </c>
      <c r="N850" s="329">
        <v>204568.94</v>
      </c>
      <c r="O850" s="329">
        <v>357995.64</v>
      </c>
      <c r="P850" s="329">
        <v>240617.07</v>
      </c>
      <c r="Q850" s="329">
        <v>421079.88</v>
      </c>
      <c r="R850" s="329">
        <v>263674.14</v>
      </c>
      <c r="S850" s="329">
        <v>461429.74</v>
      </c>
      <c r="T850" s="329">
        <v>285532.74</v>
      </c>
      <c r="U850" s="329">
        <v>499682.29</v>
      </c>
    </row>
    <row r="851" spans="1:21" ht="14.4" x14ac:dyDescent="0.3">
      <c r="A851" s="328">
        <v>5</v>
      </c>
      <c r="B851" s="328" t="s">
        <v>166</v>
      </c>
      <c r="C851" s="328" t="s">
        <v>167</v>
      </c>
      <c r="D851" s="328" t="s">
        <v>168</v>
      </c>
      <c r="E851" s="328" t="s">
        <v>704</v>
      </c>
      <c r="F851" s="328">
        <v>2</v>
      </c>
      <c r="G851" s="328" t="s">
        <v>5</v>
      </c>
      <c r="H851" s="329">
        <v>96396.64</v>
      </c>
      <c r="I851" s="329">
        <v>168694.12</v>
      </c>
      <c r="J851" s="329">
        <v>126349.65</v>
      </c>
      <c r="K851" s="329">
        <v>221111.88</v>
      </c>
      <c r="L851" s="329">
        <v>153525.65</v>
      </c>
      <c r="M851" s="329">
        <v>268669.89</v>
      </c>
      <c r="N851" s="329">
        <v>188250.27</v>
      </c>
      <c r="O851" s="329">
        <v>329437.96999999997</v>
      </c>
      <c r="P851" s="329">
        <v>223280.55</v>
      </c>
      <c r="Q851" s="329">
        <v>390740.97</v>
      </c>
      <c r="R851" s="329">
        <v>246008.17</v>
      </c>
      <c r="S851" s="329">
        <v>430514.29</v>
      </c>
      <c r="T851" s="329">
        <v>267067.26</v>
      </c>
      <c r="U851" s="329">
        <v>467367.71</v>
      </c>
    </row>
    <row r="852" spans="1:21" ht="14.4" x14ac:dyDescent="0.3">
      <c r="A852" s="328">
        <v>5</v>
      </c>
      <c r="B852" s="328" t="s">
        <v>166</v>
      </c>
      <c r="C852" s="328" t="s">
        <v>167</v>
      </c>
      <c r="D852" s="328" t="s">
        <v>168</v>
      </c>
      <c r="E852" s="328" t="s">
        <v>704</v>
      </c>
      <c r="F852" s="328">
        <v>3</v>
      </c>
      <c r="G852" s="328" t="s">
        <v>6</v>
      </c>
      <c r="H852" s="329">
        <v>83603.19</v>
      </c>
      <c r="I852" s="329">
        <v>146305.57999999999</v>
      </c>
      <c r="J852" s="329">
        <v>113768.32000000001</v>
      </c>
      <c r="K852" s="329">
        <v>199094.55</v>
      </c>
      <c r="L852" s="329">
        <v>143736.74</v>
      </c>
      <c r="M852" s="329">
        <v>251539.29</v>
      </c>
      <c r="N852" s="329">
        <v>189143.49</v>
      </c>
      <c r="O852" s="329">
        <v>331001.11</v>
      </c>
      <c r="P852" s="329">
        <v>234204.09</v>
      </c>
      <c r="Q852" s="329">
        <v>409857.17</v>
      </c>
      <c r="R852" s="329">
        <v>263749.99</v>
      </c>
      <c r="S852" s="329">
        <v>461562.48</v>
      </c>
      <c r="T852" s="329">
        <v>292900.28000000003</v>
      </c>
      <c r="U852" s="329">
        <v>512575.49</v>
      </c>
    </row>
    <row r="853" spans="1:21" ht="14.4" x14ac:dyDescent="0.3">
      <c r="A853" s="328">
        <v>5</v>
      </c>
      <c r="B853" s="328" t="s">
        <v>166</v>
      </c>
      <c r="C853" s="328" t="s">
        <v>167</v>
      </c>
      <c r="D853" s="328" t="s">
        <v>168</v>
      </c>
      <c r="E853" s="328" t="s">
        <v>704</v>
      </c>
      <c r="F853" s="328">
        <v>4</v>
      </c>
      <c r="G853" s="328" t="s">
        <v>4</v>
      </c>
      <c r="H853" s="329">
        <v>93720.44</v>
      </c>
      <c r="I853" s="329">
        <v>149952.71</v>
      </c>
      <c r="J853" s="329">
        <v>131208.62</v>
      </c>
      <c r="K853" s="329">
        <v>209933.79</v>
      </c>
      <c r="L853" s="329">
        <v>168696.79</v>
      </c>
      <c r="M853" s="329">
        <v>269914.87</v>
      </c>
      <c r="N853" s="329">
        <v>224929.06</v>
      </c>
      <c r="O853" s="329">
        <v>359886.49</v>
      </c>
      <c r="P853" s="329">
        <v>281161.32</v>
      </c>
      <c r="Q853" s="329">
        <v>449858.12</v>
      </c>
      <c r="R853" s="329">
        <v>318649.5</v>
      </c>
      <c r="S853" s="329">
        <v>509839.2</v>
      </c>
      <c r="T853" s="329">
        <v>356137.67</v>
      </c>
      <c r="U853" s="329">
        <v>569820.28</v>
      </c>
    </row>
    <row r="854" spans="1:21" ht="14.4" x14ac:dyDescent="0.3">
      <c r="A854" s="328">
        <v>5</v>
      </c>
      <c r="B854" s="328" t="s">
        <v>166</v>
      </c>
      <c r="C854" s="328" t="s">
        <v>167</v>
      </c>
      <c r="D854" s="328" t="s">
        <v>168</v>
      </c>
      <c r="E854" s="328" t="s">
        <v>705</v>
      </c>
      <c r="F854" s="328">
        <v>1</v>
      </c>
      <c r="G854" s="328" t="s">
        <v>11</v>
      </c>
      <c r="H854" s="329">
        <v>109360.26</v>
      </c>
      <c r="I854" s="329">
        <v>191380.45</v>
      </c>
      <c r="J854" s="329">
        <v>141786.64000000001</v>
      </c>
      <c r="K854" s="329">
        <v>248126.62</v>
      </c>
      <c r="L854" s="329">
        <v>169802.59</v>
      </c>
      <c r="M854" s="329">
        <v>297154.53000000003</v>
      </c>
      <c r="N854" s="329">
        <v>202758.37</v>
      </c>
      <c r="O854" s="329">
        <v>354827.14</v>
      </c>
      <c r="P854" s="329">
        <v>238559.35999999999</v>
      </c>
      <c r="Q854" s="329">
        <v>417478.88</v>
      </c>
      <c r="R854" s="329">
        <v>261459.35</v>
      </c>
      <c r="S854" s="329">
        <v>457553.86</v>
      </c>
      <c r="T854" s="329">
        <v>283211.63</v>
      </c>
      <c r="U854" s="329">
        <v>495620.36</v>
      </c>
    </row>
    <row r="855" spans="1:21" ht="14.4" x14ac:dyDescent="0.3">
      <c r="A855" s="328">
        <v>5</v>
      </c>
      <c r="B855" s="328" t="s">
        <v>166</v>
      </c>
      <c r="C855" s="328" t="s">
        <v>167</v>
      </c>
      <c r="D855" s="328" t="s">
        <v>168</v>
      </c>
      <c r="E855" s="328" t="s">
        <v>705</v>
      </c>
      <c r="F855" s="328">
        <v>2</v>
      </c>
      <c r="G855" s="328" t="s">
        <v>5</v>
      </c>
      <c r="H855" s="329">
        <v>95000.13</v>
      </c>
      <c r="I855" s="329">
        <v>166250.23999999999</v>
      </c>
      <c r="J855" s="329">
        <v>124656.54</v>
      </c>
      <c r="K855" s="329">
        <v>218148.95</v>
      </c>
      <c r="L855" s="329">
        <v>151604.13</v>
      </c>
      <c r="M855" s="329">
        <v>265307.24</v>
      </c>
      <c r="N855" s="329">
        <v>186145.67</v>
      </c>
      <c r="O855" s="329">
        <v>325754.92</v>
      </c>
      <c r="P855" s="329">
        <v>220910.47</v>
      </c>
      <c r="Q855" s="329">
        <v>386593.32</v>
      </c>
      <c r="R855" s="329">
        <v>243475.07</v>
      </c>
      <c r="S855" s="329">
        <v>426081.38</v>
      </c>
      <c r="T855" s="329">
        <v>264413.44</v>
      </c>
      <c r="U855" s="329">
        <v>462723.53</v>
      </c>
    </row>
    <row r="856" spans="1:21" ht="14.4" x14ac:dyDescent="0.3">
      <c r="A856" s="328">
        <v>5</v>
      </c>
      <c r="B856" s="328" t="s">
        <v>166</v>
      </c>
      <c r="C856" s="328" t="s">
        <v>167</v>
      </c>
      <c r="D856" s="328" t="s">
        <v>168</v>
      </c>
      <c r="E856" s="328" t="s">
        <v>705</v>
      </c>
      <c r="F856" s="328">
        <v>3</v>
      </c>
      <c r="G856" s="328" t="s">
        <v>6</v>
      </c>
      <c r="H856" s="329">
        <v>82085.490000000005</v>
      </c>
      <c r="I856" s="329">
        <v>143649.60000000001</v>
      </c>
      <c r="J856" s="329">
        <v>111584.5</v>
      </c>
      <c r="K856" s="329">
        <v>195272.88</v>
      </c>
      <c r="L856" s="329">
        <v>140883.26999999999</v>
      </c>
      <c r="M856" s="329">
        <v>246545.72</v>
      </c>
      <c r="N856" s="329">
        <v>185293.72</v>
      </c>
      <c r="O856" s="329">
        <v>324264.02</v>
      </c>
      <c r="P856" s="329">
        <v>229351.79</v>
      </c>
      <c r="Q856" s="329">
        <v>401365.63</v>
      </c>
      <c r="R856" s="329">
        <v>258220.41</v>
      </c>
      <c r="S856" s="329">
        <v>451885.72</v>
      </c>
      <c r="T856" s="329">
        <v>286686.31</v>
      </c>
      <c r="U856" s="329">
        <v>501701.04</v>
      </c>
    </row>
    <row r="857" spans="1:21" ht="14.4" x14ac:dyDescent="0.3">
      <c r="A857" s="328">
        <v>5</v>
      </c>
      <c r="B857" s="328" t="s">
        <v>166</v>
      </c>
      <c r="C857" s="328" t="s">
        <v>167</v>
      </c>
      <c r="D857" s="328" t="s">
        <v>168</v>
      </c>
      <c r="E857" s="328" t="s">
        <v>705</v>
      </c>
      <c r="F857" s="328">
        <v>4</v>
      </c>
      <c r="G857" s="328" t="s">
        <v>4</v>
      </c>
      <c r="H857" s="329">
        <v>92808.25</v>
      </c>
      <c r="I857" s="329">
        <v>148493.20000000001</v>
      </c>
      <c r="J857" s="329">
        <v>129931.55</v>
      </c>
      <c r="K857" s="329">
        <v>207890.48</v>
      </c>
      <c r="L857" s="329">
        <v>167054.85</v>
      </c>
      <c r="M857" s="329">
        <v>267287.76</v>
      </c>
      <c r="N857" s="329">
        <v>222739.8</v>
      </c>
      <c r="O857" s="329">
        <v>356383.68</v>
      </c>
      <c r="P857" s="329">
        <v>278424.74</v>
      </c>
      <c r="Q857" s="329">
        <v>445479.6</v>
      </c>
      <c r="R857" s="329">
        <v>315548.03999999998</v>
      </c>
      <c r="S857" s="329">
        <v>504876.88</v>
      </c>
      <c r="T857" s="329">
        <v>352671.34</v>
      </c>
      <c r="U857" s="329">
        <v>564274.16</v>
      </c>
    </row>
    <row r="858" spans="1:21" ht="14.4" x14ac:dyDescent="0.3">
      <c r="A858" s="328">
        <v>5</v>
      </c>
      <c r="B858" s="328" t="s">
        <v>166</v>
      </c>
      <c r="C858" s="328" t="s">
        <v>167</v>
      </c>
      <c r="D858" s="328" t="s">
        <v>168</v>
      </c>
      <c r="E858" s="328" t="s">
        <v>706</v>
      </c>
      <c r="F858" s="328">
        <v>1</v>
      </c>
      <c r="G858" s="328" t="s">
        <v>11</v>
      </c>
      <c r="H858" s="329">
        <v>101658.61</v>
      </c>
      <c r="I858" s="329">
        <v>177902.56</v>
      </c>
      <c r="J858" s="329">
        <v>131828.79999999999</v>
      </c>
      <c r="K858" s="329">
        <v>230700.4</v>
      </c>
      <c r="L858" s="329">
        <v>157896.76999999999</v>
      </c>
      <c r="M858" s="329">
        <v>276319.34999999998</v>
      </c>
      <c r="N858" s="329">
        <v>188571.74</v>
      </c>
      <c r="O858" s="329">
        <v>330000.55</v>
      </c>
      <c r="P858" s="329">
        <v>221889.66</v>
      </c>
      <c r="Q858" s="329">
        <v>388306.9</v>
      </c>
      <c r="R858" s="329">
        <v>243201.66</v>
      </c>
      <c r="S858" s="329">
        <v>425602.91</v>
      </c>
      <c r="T858" s="329">
        <v>263458.46000000002</v>
      </c>
      <c r="U858" s="329">
        <v>461052.31</v>
      </c>
    </row>
    <row r="859" spans="1:21" ht="14.4" x14ac:dyDescent="0.3">
      <c r="A859" s="328">
        <v>5</v>
      </c>
      <c r="B859" s="328" t="s">
        <v>166</v>
      </c>
      <c r="C859" s="328" t="s">
        <v>167</v>
      </c>
      <c r="D859" s="328" t="s">
        <v>168</v>
      </c>
      <c r="E859" s="328" t="s">
        <v>706</v>
      </c>
      <c r="F859" s="328">
        <v>2</v>
      </c>
      <c r="G859" s="328" t="s">
        <v>5</v>
      </c>
      <c r="H859" s="329">
        <v>88188.03</v>
      </c>
      <c r="I859" s="329">
        <v>154329.04999999999</v>
      </c>
      <c r="J859" s="329">
        <v>115759.86</v>
      </c>
      <c r="K859" s="329">
        <v>202579.76</v>
      </c>
      <c r="L859" s="329">
        <v>140825.66</v>
      </c>
      <c r="M859" s="329">
        <v>246444.9</v>
      </c>
      <c r="N859" s="329">
        <v>172988.15</v>
      </c>
      <c r="O859" s="329">
        <v>302729.26</v>
      </c>
      <c r="P859" s="329">
        <v>205334.06</v>
      </c>
      <c r="Q859" s="329">
        <v>359334.61</v>
      </c>
      <c r="R859" s="329">
        <v>226331.45</v>
      </c>
      <c r="S859" s="329">
        <v>396080.05</v>
      </c>
      <c r="T859" s="329">
        <v>245824.76</v>
      </c>
      <c r="U859" s="329">
        <v>430193.34</v>
      </c>
    </row>
    <row r="860" spans="1:21" ht="14.4" x14ac:dyDescent="0.3">
      <c r="A860" s="328">
        <v>5</v>
      </c>
      <c r="B860" s="328" t="s">
        <v>166</v>
      </c>
      <c r="C860" s="328" t="s">
        <v>167</v>
      </c>
      <c r="D860" s="328" t="s">
        <v>168</v>
      </c>
      <c r="E860" s="328" t="s">
        <v>706</v>
      </c>
      <c r="F860" s="328">
        <v>3</v>
      </c>
      <c r="G860" s="328" t="s">
        <v>6</v>
      </c>
      <c r="H860" s="329">
        <v>76105.75</v>
      </c>
      <c r="I860" s="329">
        <v>133185.06</v>
      </c>
      <c r="J860" s="329">
        <v>103419.47</v>
      </c>
      <c r="K860" s="329">
        <v>180984.07</v>
      </c>
      <c r="L860" s="329">
        <v>130545.35</v>
      </c>
      <c r="M860" s="329">
        <v>228454.36</v>
      </c>
      <c r="N860" s="329">
        <v>171667.84</v>
      </c>
      <c r="O860" s="329">
        <v>300418.71000000002</v>
      </c>
      <c r="P860" s="329">
        <v>212459.76</v>
      </c>
      <c r="Q860" s="329">
        <v>371804.58</v>
      </c>
      <c r="R860" s="329">
        <v>239182.15</v>
      </c>
      <c r="S860" s="329">
        <v>418568.76</v>
      </c>
      <c r="T860" s="329">
        <v>265526.75</v>
      </c>
      <c r="U860" s="329">
        <v>464671.81</v>
      </c>
    </row>
    <row r="861" spans="1:21" ht="14.4" x14ac:dyDescent="0.3">
      <c r="A861" s="328">
        <v>5</v>
      </c>
      <c r="B861" s="328" t="s">
        <v>166</v>
      </c>
      <c r="C861" s="328" t="s">
        <v>167</v>
      </c>
      <c r="D861" s="328" t="s">
        <v>168</v>
      </c>
      <c r="E861" s="328" t="s">
        <v>706</v>
      </c>
      <c r="F861" s="328">
        <v>4</v>
      </c>
      <c r="G861" s="328" t="s">
        <v>4</v>
      </c>
      <c r="H861" s="329">
        <v>86289.49</v>
      </c>
      <c r="I861" s="329">
        <v>138063.19</v>
      </c>
      <c r="J861" s="329">
        <v>120805.29</v>
      </c>
      <c r="K861" s="329">
        <v>193288.47</v>
      </c>
      <c r="L861" s="329">
        <v>155321.09</v>
      </c>
      <c r="M861" s="329">
        <v>248513.74</v>
      </c>
      <c r="N861" s="329">
        <v>207094.78</v>
      </c>
      <c r="O861" s="329">
        <v>331351.65999999997</v>
      </c>
      <c r="P861" s="329">
        <v>258868.48000000001</v>
      </c>
      <c r="Q861" s="329">
        <v>414189.57</v>
      </c>
      <c r="R861" s="329">
        <v>293384.28000000003</v>
      </c>
      <c r="S861" s="329">
        <v>469414.85</v>
      </c>
      <c r="T861" s="329">
        <v>327900.07</v>
      </c>
      <c r="U861" s="329">
        <v>524640.13</v>
      </c>
    </row>
    <row r="862" spans="1:21" ht="14.4" x14ac:dyDescent="0.3">
      <c r="A862" s="328">
        <v>5</v>
      </c>
      <c r="B862" s="328" t="s">
        <v>166</v>
      </c>
      <c r="C862" s="328" t="s">
        <v>167</v>
      </c>
      <c r="D862" s="328" t="s">
        <v>168</v>
      </c>
      <c r="E862" s="328" t="s">
        <v>707</v>
      </c>
      <c r="F862" s="328">
        <v>1</v>
      </c>
      <c r="G862" s="328" t="s">
        <v>11</v>
      </c>
      <c r="H862" s="329">
        <v>117101.25</v>
      </c>
      <c r="I862" s="329">
        <v>204927.19</v>
      </c>
      <c r="J862" s="329">
        <v>151765.69</v>
      </c>
      <c r="K862" s="329">
        <v>265589.95</v>
      </c>
      <c r="L862" s="329">
        <v>181712.49</v>
      </c>
      <c r="M862" s="329">
        <v>317996.86</v>
      </c>
      <c r="N862" s="329">
        <v>216917.39</v>
      </c>
      <c r="O862" s="329">
        <v>379605.43</v>
      </c>
      <c r="P862" s="329">
        <v>255172.85</v>
      </c>
      <c r="Q862" s="329">
        <v>446552.48</v>
      </c>
      <c r="R862" s="329">
        <v>279642.19</v>
      </c>
      <c r="S862" s="329">
        <v>489373.84</v>
      </c>
      <c r="T862" s="329">
        <v>302858.23</v>
      </c>
      <c r="U862" s="329">
        <v>530001.9</v>
      </c>
    </row>
    <row r="863" spans="1:21" ht="14.4" x14ac:dyDescent="0.3">
      <c r="A863" s="328">
        <v>5</v>
      </c>
      <c r="B863" s="328" t="s">
        <v>166</v>
      </c>
      <c r="C863" s="328" t="s">
        <v>167</v>
      </c>
      <c r="D863" s="328" t="s">
        <v>168</v>
      </c>
      <c r="E863" s="328" t="s">
        <v>707</v>
      </c>
      <c r="F863" s="328">
        <v>2</v>
      </c>
      <c r="G863" s="328" t="s">
        <v>5</v>
      </c>
      <c r="H863" s="329">
        <v>101978.69</v>
      </c>
      <c r="I863" s="329">
        <v>178462.7</v>
      </c>
      <c r="J863" s="329">
        <v>133726.03</v>
      </c>
      <c r="K863" s="329">
        <v>234020.55</v>
      </c>
      <c r="L863" s="329">
        <v>162547.75</v>
      </c>
      <c r="M863" s="329">
        <v>284458.56</v>
      </c>
      <c r="N863" s="329">
        <v>199422.6</v>
      </c>
      <c r="O863" s="329">
        <v>348989.56</v>
      </c>
      <c r="P863" s="329">
        <v>236586.85</v>
      </c>
      <c r="Q863" s="329">
        <v>414026.98</v>
      </c>
      <c r="R863" s="329">
        <v>260703</v>
      </c>
      <c r="S863" s="329">
        <v>456230.25</v>
      </c>
      <c r="T863" s="329">
        <v>283061.90000000002</v>
      </c>
      <c r="U863" s="329">
        <v>495358.33</v>
      </c>
    </row>
    <row r="864" spans="1:21" ht="14.4" x14ac:dyDescent="0.3">
      <c r="A864" s="328">
        <v>5</v>
      </c>
      <c r="B864" s="328" t="s">
        <v>166</v>
      </c>
      <c r="C864" s="328" t="s">
        <v>167</v>
      </c>
      <c r="D864" s="328" t="s">
        <v>168</v>
      </c>
      <c r="E864" s="328" t="s">
        <v>707</v>
      </c>
      <c r="F864" s="328">
        <v>3</v>
      </c>
      <c r="G864" s="328" t="s">
        <v>6</v>
      </c>
      <c r="H864" s="329">
        <v>88310.82</v>
      </c>
      <c r="I864" s="329">
        <v>154543.94</v>
      </c>
      <c r="J864" s="329">
        <v>120122.88</v>
      </c>
      <c r="K864" s="329">
        <v>210215.04000000001</v>
      </c>
      <c r="L864" s="329">
        <v>151724.06</v>
      </c>
      <c r="M864" s="329">
        <v>265517.11</v>
      </c>
      <c r="N864" s="329">
        <v>199612.68</v>
      </c>
      <c r="O864" s="329">
        <v>349322.19</v>
      </c>
      <c r="P864" s="329">
        <v>247130.2</v>
      </c>
      <c r="Q864" s="329">
        <v>432477.85</v>
      </c>
      <c r="R864" s="329">
        <v>278278.40000000002</v>
      </c>
      <c r="S864" s="329">
        <v>486987.2</v>
      </c>
      <c r="T864" s="329">
        <v>309002.48</v>
      </c>
      <c r="U864" s="329">
        <v>540754.34</v>
      </c>
    </row>
    <row r="865" spans="1:21" ht="14.4" x14ac:dyDescent="0.3">
      <c r="A865" s="328">
        <v>5</v>
      </c>
      <c r="B865" s="328" t="s">
        <v>166</v>
      </c>
      <c r="C865" s="328" t="s">
        <v>167</v>
      </c>
      <c r="D865" s="328" t="s">
        <v>168</v>
      </c>
      <c r="E865" s="328" t="s">
        <v>707</v>
      </c>
      <c r="F865" s="328">
        <v>4</v>
      </c>
      <c r="G865" s="328" t="s">
        <v>4</v>
      </c>
      <c r="H865" s="329">
        <v>99341.67</v>
      </c>
      <c r="I865" s="329">
        <v>158946.68</v>
      </c>
      <c r="J865" s="329">
        <v>139078.34</v>
      </c>
      <c r="K865" s="329">
        <v>222525.35</v>
      </c>
      <c r="L865" s="329">
        <v>178815.01</v>
      </c>
      <c r="M865" s="329">
        <v>286104.02</v>
      </c>
      <c r="N865" s="329">
        <v>238420.02</v>
      </c>
      <c r="O865" s="329">
        <v>381472.03</v>
      </c>
      <c r="P865" s="329">
        <v>298025.02</v>
      </c>
      <c r="Q865" s="329">
        <v>476840.04</v>
      </c>
      <c r="R865" s="329">
        <v>337761.69</v>
      </c>
      <c r="S865" s="329">
        <v>540418.71</v>
      </c>
      <c r="T865" s="329">
        <v>377498.36</v>
      </c>
      <c r="U865" s="329">
        <v>603997.39</v>
      </c>
    </row>
    <row r="866" spans="1:21" ht="14.4" x14ac:dyDescent="0.3">
      <c r="A866" s="328">
        <v>5</v>
      </c>
      <c r="B866" s="328" t="s">
        <v>166</v>
      </c>
      <c r="C866" s="328" t="s">
        <v>167</v>
      </c>
      <c r="D866" s="328" t="s">
        <v>168</v>
      </c>
      <c r="E866" s="328" t="s">
        <v>171</v>
      </c>
      <c r="F866" s="328">
        <v>1</v>
      </c>
      <c r="G866" s="328" t="s">
        <v>11</v>
      </c>
      <c r="H866" s="329">
        <v>109517.61</v>
      </c>
      <c r="I866" s="329">
        <v>191655.82</v>
      </c>
      <c r="J866" s="329">
        <v>141871.46</v>
      </c>
      <c r="K866" s="329">
        <v>248275.06</v>
      </c>
      <c r="L866" s="329">
        <v>169818.93</v>
      </c>
      <c r="M866" s="329">
        <v>297183.12</v>
      </c>
      <c r="N866" s="329">
        <v>202647.94</v>
      </c>
      <c r="O866" s="329">
        <v>354633.9</v>
      </c>
      <c r="P866" s="329">
        <v>238334.48</v>
      </c>
      <c r="Q866" s="329">
        <v>417085.34</v>
      </c>
      <c r="R866" s="329">
        <v>261159.94</v>
      </c>
      <c r="S866" s="329">
        <v>457029.9</v>
      </c>
      <c r="T866" s="329">
        <v>282785.3</v>
      </c>
      <c r="U866" s="329">
        <v>494874.27</v>
      </c>
    </row>
    <row r="867" spans="1:21" ht="14.4" x14ac:dyDescent="0.3">
      <c r="A867" s="328">
        <v>5</v>
      </c>
      <c r="B867" s="328" t="s">
        <v>166</v>
      </c>
      <c r="C867" s="328" t="s">
        <v>167</v>
      </c>
      <c r="D867" s="328" t="s">
        <v>168</v>
      </c>
      <c r="E867" s="328" t="s">
        <v>171</v>
      </c>
      <c r="F867" s="328">
        <v>2</v>
      </c>
      <c r="G867" s="328" t="s">
        <v>5</v>
      </c>
      <c r="H867" s="329">
        <v>95665.9</v>
      </c>
      <c r="I867" s="329">
        <v>167415.32</v>
      </c>
      <c r="J867" s="329">
        <v>125347.74</v>
      </c>
      <c r="K867" s="329">
        <v>219358.55</v>
      </c>
      <c r="L867" s="329">
        <v>152264.67000000001</v>
      </c>
      <c r="M867" s="329">
        <v>266463.17</v>
      </c>
      <c r="N867" s="329">
        <v>186623.31</v>
      </c>
      <c r="O867" s="329">
        <v>326590.78999999998</v>
      </c>
      <c r="P867" s="329">
        <v>221310.33</v>
      </c>
      <c r="Q867" s="329">
        <v>387293.08</v>
      </c>
      <c r="R867" s="329">
        <v>243812.28</v>
      </c>
      <c r="S867" s="329">
        <v>426671.48</v>
      </c>
      <c r="T867" s="329">
        <v>264652.53000000003</v>
      </c>
      <c r="U867" s="329">
        <v>463141.93</v>
      </c>
    </row>
    <row r="868" spans="1:21" ht="14.4" x14ac:dyDescent="0.3">
      <c r="A868" s="328">
        <v>5</v>
      </c>
      <c r="B868" s="328" t="s">
        <v>166</v>
      </c>
      <c r="C868" s="328" t="s">
        <v>167</v>
      </c>
      <c r="D868" s="328" t="s">
        <v>168</v>
      </c>
      <c r="E868" s="328" t="s">
        <v>171</v>
      </c>
      <c r="F868" s="328">
        <v>3</v>
      </c>
      <c r="G868" s="328" t="s">
        <v>6</v>
      </c>
      <c r="H868" s="329">
        <v>83067.86</v>
      </c>
      <c r="I868" s="329">
        <v>145368.75</v>
      </c>
      <c r="J868" s="329">
        <v>113077.88</v>
      </c>
      <c r="K868" s="329">
        <v>197886.29</v>
      </c>
      <c r="L868" s="329">
        <v>142894.74</v>
      </c>
      <c r="M868" s="329">
        <v>250065.8</v>
      </c>
      <c r="N868" s="329">
        <v>188065.98</v>
      </c>
      <c r="O868" s="329">
        <v>329115.46000000002</v>
      </c>
      <c r="P868" s="329">
        <v>232897.3</v>
      </c>
      <c r="Q868" s="329">
        <v>407570.27</v>
      </c>
      <c r="R868" s="329">
        <v>262299.25</v>
      </c>
      <c r="S868" s="329">
        <v>459023.68</v>
      </c>
      <c r="T868" s="329">
        <v>291312.71999999997</v>
      </c>
      <c r="U868" s="329">
        <v>509797.26</v>
      </c>
    </row>
    <row r="869" spans="1:21" ht="14.4" x14ac:dyDescent="0.3">
      <c r="A869" s="328">
        <v>5</v>
      </c>
      <c r="B869" s="328" t="s">
        <v>166</v>
      </c>
      <c r="C869" s="328" t="s">
        <v>167</v>
      </c>
      <c r="D869" s="328" t="s">
        <v>168</v>
      </c>
      <c r="E869" s="328" t="s">
        <v>171</v>
      </c>
      <c r="F869" s="328">
        <v>4</v>
      </c>
      <c r="G869" s="328" t="s">
        <v>4</v>
      </c>
      <c r="H869" s="329">
        <v>92866.92</v>
      </c>
      <c r="I869" s="329">
        <v>148587.07</v>
      </c>
      <c r="J869" s="329">
        <v>130013.69</v>
      </c>
      <c r="K869" s="329">
        <v>208021.9</v>
      </c>
      <c r="L869" s="329">
        <v>167160.45000000001</v>
      </c>
      <c r="M869" s="329">
        <v>267456.73</v>
      </c>
      <c r="N869" s="329">
        <v>222880.61</v>
      </c>
      <c r="O869" s="329">
        <v>356608.97</v>
      </c>
      <c r="P869" s="329">
        <v>278600.76</v>
      </c>
      <c r="Q869" s="329">
        <v>445761.22</v>
      </c>
      <c r="R869" s="329">
        <v>315747.52</v>
      </c>
      <c r="S869" s="329">
        <v>505196.05</v>
      </c>
      <c r="T869" s="329">
        <v>352894.29</v>
      </c>
      <c r="U869" s="329">
        <v>564630.88</v>
      </c>
    </row>
    <row r="870" spans="1:21" ht="14.4" x14ac:dyDescent="0.3">
      <c r="A870" s="328">
        <v>5</v>
      </c>
      <c r="B870" s="328" t="s">
        <v>166</v>
      </c>
      <c r="C870" s="328" t="s">
        <v>172</v>
      </c>
      <c r="D870" s="328" t="s">
        <v>173</v>
      </c>
      <c r="E870" s="328" t="s">
        <v>155</v>
      </c>
      <c r="F870" s="328">
        <v>1</v>
      </c>
      <c r="G870" s="328" t="s">
        <v>11</v>
      </c>
      <c r="H870" s="329">
        <v>95591.7</v>
      </c>
      <c r="I870" s="329">
        <v>167285.47</v>
      </c>
      <c r="J870" s="329">
        <v>123913.43</v>
      </c>
      <c r="K870" s="329">
        <v>216848.5</v>
      </c>
      <c r="L870" s="329">
        <v>148381.93</v>
      </c>
      <c r="M870" s="329">
        <v>259668.38</v>
      </c>
      <c r="N870" s="329">
        <v>177156.19</v>
      </c>
      <c r="O870" s="329">
        <v>310023.34000000003</v>
      </c>
      <c r="P870" s="329">
        <v>208418.98</v>
      </c>
      <c r="Q870" s="329">
        <v>364733.22</v>
      </c>
      <c r="R870" s="329">
        <v>228415.88</v>
      </c>
      <c r="S870" s="329">
        <v>399727.78</v>
      </c>
      <c r="T870" s="329">
        <v>247400.13</v>
      </c>
      <c r="U870" s="329">
        <v>432950.24</v>
      </c>
    </row>
    <row r="871" spans="1:21" ht="14.4" x14ac:dyDescent="0.3">
      <c r="A871" s="328">
        <v>5</v>
      </c>
      <c r="B871" s="328" t="s">
        <v>166</v>
      </c>
      <c r="C871" s="328" t="s">
        <v>172</v>
      </c>
      <c r="D871" s="328" t="s">
        <v>173</v>
      </c>
      <c r="E871" s="328" t="s">
        <v>155</v>
      </c>
      <c r="F871" s="328">
        <v>2</v>
      </c>
      <c r="G871" s="328" t="s">
        <v>5</v>
      </c>
      <c r="H871" s="329">
        <v>83137.8</v>
      </c>
      <c r="I871" s="329">
        <v>145491.15</v>
      </c>
      <c r="J871" s="329">
        <v>109057.24</v>
      </c>
      <c r="K871" s="329">
        <v>190850.17</v>
      </c>
      <c r="L871" s="329">
        <v>132599.20000000001</v>
      </c>
      <c r="M871" s="329">
        <v>232048.61</v>
      </c>
      <c r="N871" s="329">
        <v>162748.72</v>
      </c>
      <c r="O871" s="329">
        <v>284810.26</v>
      </c>
      <c r="P871" s="329">
        <v>193112.86</v>
      </c>
      <c r="Q871" s="329">
        <v>337947.51</v>
      </c>
      <c r="R871" s="329">
        <v>212818.89</v>
      </c>
      <c r="S871" s="329">
        <v>372433.06</v>
      </c>
      <c r="T871" s="329">
        <v>231097.28</v>
      </c>
      <c r="U871" s="329">
        <v>404420.24</v>
      </c>
    </row>
    <row r="872" spans="1:21" ht="14.4" x14ac:dyDescent="0.3">
      <c r="A872" s="328">
        <v>5</v>
      </c>
      <c r="B872" s="328" t="s">
        <v>166</v>
      </c>
      <c r="C872" s="328" t="s">
        <v>172</v>
      </c>
      <c r="D872" s="328" t="s">
        <v>173</v>
      </c>
      <c r="E872" s="328" t="s">
        <v>155</v>
      </c>
      <c r="F872" s="328">
        <v>3</v>
      </c>
      <c r="G872" s="328" t="s">
        <v>6</v>
      </c>
      <c r="H872" s="329">
        <v>71911.38</v>
      </c>
      <c r="I872" s="329">
        <v>125844.92</v>
      </c>
      <c r="J872" s="329">
        <v>97783.48</v>
      </c>
      <c r="K872" s="329">
        <v>171121.08</v>
      </c>
      <c r="L872" s="329">
        <v>123481.91</v>
      </c>
      <c r="M872" s="329">
        <v>216093.33</v>
      </c>
      <c r="N872" s="329">
        <v>162430.48000000001</v>
      </c>
      <c r="O872" s="329">
        <v>284253.34999999998</v>
      </c>
      <c r="P872" s="329">
        <v>201073.45</v>
      </c>
      <c r="Q872" s="329">
        <v>351878.54</v>
      </c>
      <c r="R872" s="329">
        <v>226398.84</v>
      </c>
      <c r="S872" s="329">
        <v>396197.97</v>
      </c>
      <c r="T872" s="329">
        <v>251374.95</v>
      </c>
      <c r="U872" s="329">
        <v>439906.17</v>
      </c>
    </row>
    <row r="873" spans="1:21" ht="14.4" x14ac:dyDescent="0.3">
      <c r="A873" s="328">
        <v>5</v>
      </c>
      <c r="B873" s="328" t="s">
        <v>166</v>
      </c>
      <c r="C873" s="328" t="s">
        <v>172</v>
      </c>
      <c r="D873" s="328" t="s">
        <v>173</v>
      </c>
      <c r="E873" s="328" t="s">
        <v>155</v>
      </c>
      <c r="F873" s="328">
        <v>4</v>
      </c>
      <c r="G873" s="328" t="s">
        <v>4</v>
      </c>
      <c r="H873" s="329">
        <v>81109.7</v>
      </c>
      <c r="I873" s="329">
        <v>129775.51</v>
      </c>
      <c r="J873" s="329">
        <v>113553.57</v>
      </c>
      <c r="K873" s="329">
        <v>181685.72</v>
      </c>
      <c r="L873" s="329">
        <v>145997.45000000001</v>
      </c>
      <c r="M873" s="329">
        <v>233595.93</v>
      </c>
      <c r="N873" s="329">
        <v>194663.27</v>
      </c>
      <c r="O873" s="329">
        <v>311461.23</v>
      </c>
      <c r="P873" s="329">
        <v>243329.09</v>
      </c>
      <c r="Q873" s="329">
        <v>389326.54</v>
      </c>
      <c r="R873" s="329">
        <v>275772.96000000002</v>
      </c>
      <c r="S873" s="329">
        <v>441236.75</v>
      </c>
      <c r="T873" s="329">
        <v>308216.84000000003</v>
      </c>
      <c r="U873" s="329">
        <v>493146.95</v>
      </c>
    </row>
    <row r="874" spans="1:21" ht="14.4" x14ac:dyDescent="0.3">
      <c r="A874" s="328">
        <v>5</v>
      </c>
      <c r="B874" s="328" t="s">
        <v>166</v>
      </c>
      <c r="C874" s="328" t="s">
        <v>172</v>
      </c>
      <c r="D874" s="328" t="s">
        <v>173</v>
      </c>
      <c r="E874" s="328" t="s">
        <v>174</v>
      </c>
      <c r="F874" s="328">
        <v>1</v>
      </c>
      <c r="G874" s="328" t="s">
        <v>11</v>
      </c>
      <c r="H874" s="329">
        <v>98703.83</v>
      </c>
      <c r="I874" s="329">
        <v>172731.7</v>
      </c>
      <c r="J874" s="329">
        <v>127913.53</v>
      </c>
      <c r="K874" s="329">
        <v>223848.67</v>
      </c>
      <c r="L874" s="329">
        <v>153147.51999999999</v>
      </c>
      <c r="M874" s="329">
        <v>268008.17</v>
      </c>
      <c r="N874" s="329">
        <v>182808.76</v>
      </c>
      <c r="O874" s="329">
        <v>319915.33</v>
      </c>
      <c r="P874" s="329">
        <v>215041.88</v>
      </c>
      <c r="Q874" s="329">
        <v>376323.3</v>
      </c>
      <c r="R874" s="329">
        <v>235659.07</v>
      </c>
      <c r="S874" s="329">
        <v>412403.37</v>
      </c>
      <c r="T874" s="329">
        <v>255216.13</v>
      </c>
      <c r="U874" s="329">
        <v>446628.23</v>
      </c>
    </row>
    <row r="875" spans="1:21" ht="14.4" x14ac:dyDescent="0.3">
      <c r="A875" s="328">
        <v>5</v>
      </c>
      <c r="B875" s="328" t="s">
        <v>166</v>
      </c>
      <c r="C875" s="328" t="s">
        <v>172</v>
      </c>
      <c r="D875" s="328" t="s">
        <v>173</v>
      </c>
      <c r="E875" s="328" t="s">
        <v>174</v>
      </c>
      <c r="F875" s="328">
        <v>2</v>
      </c>
      <c r="G875" s="328" t="s">
        <v>5</v>
      </c>
      <c r="H875" s="329">
        <v>85995.8</v>
      </c>
      <c r="I875" s="329">
        <v>150492.65</v>
      </c>
      <c r="J875" s="329">
        <v>112754.15</v>
      </c>
      <c r="K875" s="329">
        <v>197319.76</v>
      </c>
      <c r="L875" s="329">
        <v>137042.70000000001</v>
      </c>
      <c r="M875" s="329">
        <v>239824.72</v>
      </c>
      <c r="N875" s="329">
        <v>168107.26</v>
      </c>
      <c r="O875" s="329">
        <v>294187.7</v>
      </c>
      <c r="P875" s="329">
        <v>199423.4</v>
      </c>
      <c r="Q875" s="329">
        <v>348990.94</v>
      </c>
      <c r="R875" s="329">
        <v>219743.78</v>
      </c>
      <c r="S875" s="329">
        <v>384551.61</v>
      </c>
      <c r="T875" s="329">
        <v>238580.57</v>
      </c>
      <c r="U875" s="329">
        <v>417516</v>
      </c>
    </row>
    <row r="876" spans="1:21" ht="14.4" x14ac:dyDescent="0.3">
      <c r="A876" s="328">
        <v>5</v>
      </c>
      <c r="B876" s="328" t="s">
        <v>166</v>
      </c>
      <c r="C876" s="328" t="s">
        <v>172</v>
      </c>
      <c r="D876" s="328" t="s">
        <v>173</v>
      </c>
      <c r="E876" s="328" t="s">
        <v>174</v>
      </c>
      <c r="F876" s="328">
        <v>3</v>
      </c>
      <c r="G876" s="328" t="s">
        <v>6</v>
      </c>
      <c r="H876" s="329">
        <v>74499.75</v>
      </c>
      <c r="I876" s="329">
        <v>130374.57</v>
      </c>
      <c r="J876" s="329">
        <v>101348.17</v>
      </c>
      <c r="K876" s="329">
        <v>177359.29</v>
      </c>
      <c r="L876" s="329">
        <v>128019.37</v>
      </c>
      <c r="M876" s="329">
        <v>224033.9</v>
      </c>
      <c r="N876" s="329">
        <v>168435.29</v>
      </c>
      <c r="O876" s="329">
        <v>294761.76</v>
      </c>
      <c r="P876" s="329">
        <v>208539.36</v>
      </c>
      <c r="Q876" s="329">
        <v>364943.89</v>
      </c>
      <c r="R876" s="329">
        <v>234829.91</v>
      </c>
      <c r="S876" s="329">
        <v>410952.35</v>
      </c>
      <c r="T876" s="329">
        <v>260764.06</v>
      </c>
      <c r="U876" s="329">
        <v>456337.11</v>
      </c>
    </row>
    <row r="877" spans="1:21" ht="14.4" x14ac:dyDescent="0.3">
      <c r="A877" s="328">
        <v>5</v>
      </c>
      <c r="B877" s="328" t="s">
        <v>166</v>
      </c>
      <c r="C877" s="328" t="s">
        <v>172</v>
      </c>
      <c r="D877" s="328" t="s">
        <v>173</v>
      </c>
      <c r="E877" s="328" t="s">
        <v>174</v>
      </c>
      <c r="F877" s="328">
        <v>4</v>
      </c>
      <c r="G877" s="328" t="s">
        <v>4</v>
      </c>
      <c r="H877" s="329">
        <v>83728.929999999993</v>
      </c>
      <c r="I877" s="329">
        <v>133966.29</v>
      </c>
      <c r="J877" s="329">
        <v>117220.5</v>
      </c>
      <c r="K877" s="329">
        <v>187552.81</v>
      </c>
      <c r="L877" s="329">
        <v>150712.07999999999</v>
      </c>
      <c r="M877" s="329">
        <v>241139.32</v>
      </c>
      <c r="N877" s="329">
        <v>200949.43</v>
      </c>
      <c r="O877" s="329">
        <v>321519.09999999998</v>
      </c>
      <c r="P877" s="329">
        <v>251186.79</v>
      </c>
      <c r="Q877" s="329">
        <v>401898.87</v>
      </c>
      <c r="R877" s="329">
        <v>284678.36</v>
      </c>
      <c r="S877" s="329">
        <v>455485.39</v>
      </c>
      <c r="T877" s="329">
        <v>318169.94</v>
      </c>
      <c r="U877" s="329">
        <v>509071.91</v>
      </c>
    </row>
    <row r="878" spans="1:21" ht="14.4" x14ac:dyDescent="0.3">
      <c r="A878" s="328">
        <v>5</v>
      </c>
      <c r="B878" s="328" t="s">
        <v>166</v>
      </c>
      <c r="C878" s="328" t="s">
        <v>172</v>
      </c>
      <c r="D878" s="328" t="s">
        <v>173</v>
      </c>
      <c r="E878" s="328" t="s">
        <v>130</v>
      </c>
      <c r="F878" s="328">
        <v>1</v>
      </c>
      <c r="G878" s="328" t="s">
        <v>11</v>
      </c>
      <c r="H878" s="329">
        <v>96162.84</v>
      </c>
      <c r="I878" s="329">
        <v>168284.97</v>
      </c>
      <c r="J878" s="329">
        <v>124608.39</v>
      </c>
      <c r="K878" s="329">
        <v>218064.68</v>
      </c>
      <c r="L878" s="329">
        <v>149181.65</v>
      </c>
      <c r="M878" s="329">
        <v>261067.88</v>
      </c>
      <c r="N878" s="329">
        <v>178061.48</v>
      </c>
      <c r="O878" s="329">
        <v>311607.59999999998</v>
      </c>
      <c r="P878" s="329">
        <v>209447.84</v>
      </c>
      <c r="Q878" s="329">
        <v>366533.73</v>
      </c>
      <c r="R878" s="329">
        <v>229523.28</v>
      </c>
      <c r="S878" s="329">
        <v>401665.74</v>
      </c>
      <c r="T878" s="329">
        <v>248560.7</v>
      </c>
      <c r="U878" s="329">
        <v>434981.22</v>
      </c>
    </row>
    <row r="879" spans="1:21" ht="14.4" x14ac:dyDescent="0.3">
      <c r="A879" s="328">
        <v>5</v>
      </c>
      <c r="B879" s="328" t="s">
        <v>166</v>
      </c>
      <c r="C879" s="328" t="s">
        <v>172</v>
      </c>
      <c r="D879" s="328" t="s">
        <v>173</v>
      </c>
      <c r="E879" s="328" t="s">
        <v>130</v>
      </c>
      <c r="F879" s="328">
        <v>2</v>
      </c>
      <c r="G879" s="328" t="s">
        <v>5</v>
      </c>
      <c r="H879" s="329">
        <v>83836.06</v>
      </c>
      <c r="I879" s="329">
        <v>146713.1</v>
      </c>
      <c r="J879" s="329">
        <v>109903.79</v>
      </c>
      <c r="K879" s="329">
        <v>192331.64</v>
      </c>
      <c r="L879" s="329">
        <v>133559.97</v>
      </c>
      <c r="M879" s="329">
        <v>233729.94</v>
      </c>
      <c r="N879" s="329">
        <v>163801.03</v>
      </c>
      <c r="O879" s="329">
        <v>286651.8</v>
      </c>
      <c r="P879" s="329">
        <v>194297.91</v>
      </c>
      <c r="Q879" s="329">
        <v>340021.34</v>
      </c>
      <c r="R879" s="329">
        <v>214085.45</v>
      </c>
      <c r="S879" s="329">
        <v>374649.53</v>
      </c>
      <c r="T879" s="329">
        <v>232424.2</v>
      </c>
      <c r="U879" s="329">
        <v>406742.35</v>
      </c>
    </row>
    <row r="880" spans="1:21" ht="14.4" x14ac:dyDescent="0.3">
      <c r="A880" s="328">
        <v>5</v>
      </c>
      <c r="B880" s="328" t="s">
        <v>166</v>
      </c>
      <c r="C880" s="328" t="s">
        <v>172</v>
      </c>
      <c r="D880" s="328" t="s">
        <v>173</v>
      </c>
      <c r="E880" s="328" t="s">
        <v>130</v>
      </c>
      <c r="F880" s="328">
        <v>3</v>
      </c>
      <c r="G880" s="328" t="s">
        <v>6</v>
      </c>
      <c r="H880" s="329">
        <v>72670.240000000005</v>
      </c>
      <c r="I880" s="329">
        <v>127172.91</v>
      </c>
      <c r="J880" s="329">
        <v>98875.39</v>
      </c>
      <c r="K880" s="329">
        <v>173031.93</v>
      </c>
      <c r="L880" s="329">
        <v>124908.65</v>
      </c>
      <c r="M880" s="329">
        <v>218590.13</v>
      </c>
      <c r="N880" s="329">
        <v>164355.38</v>
      </c>
      <c r="O880" s="329">
        <v>287621.90999999997</v>
      </c>
      <c r="P880" s="329">
        <v>203499.61</v>
      </c>
      <c r="Q880" s="329">
        <v>356124.32</v>
      </c>
      <c r="R880" s="329">
        <v>229163.64</v>
      </c>
      <c r="S880" s="329">
        <v>401036.36</v>
      </c>
      <c r="T880" s="329">
        <v>254481.95</v>
      </c>
      <c r="U880" s="329">
        <v>445343.41</v>
      </c>
    </row>
    <row r="881" spans="1:21" ht="14.4" x14ac:dyDescent="0.3">
      <c r="A881" s="328">
        <v>5</v>
      </c>
      <c r="B881" s="328" t="s">
        <v>166</v>
      </c>
      <c r="C881" s="328" t="s">
        <v>172</v>
      </c>
      <c r="D881" s="328" t="s">
        <v>173</v>
      </c>
      <c r="E881" s="328" t="s">
        <v>130</v>
      </c>
      <c r="F881" s="328">
        <v>4</v>
      </c>
      <c r="G881" s="328" t="s">
        <v>4</v>
      </c>
      <c r="H881" s="329">
        <v>81565.789999999994</v>
      </c>
      <c r="I881" s="329">
        <v>130505.27</v>
      </c>
      <c r="J881" s="329">
        <v>114192.11</v>
      </c>
      <c r="K881" s="329">
        <v>182707.38</v>
      </c>
      <c r="L881" s="329">
        <v>146818.43</v>
      </c>
      <c r="M881" s="329">
        <v>234909.49</v>
      </c>
      <c r="N881" s="329">
        <v>195757.9</v>
      </c>
      <c r="O881" s="329">
        <v>313212.65000000002</v>
      </c>
      <c r="P881" s="329">
        <v>244697.38</v>
      </c>
      <c r="Q881" s="329">
        <v>391515.81</v>
      </c>
      <c r="R881" s="329">
        <v>277323.7</v>
      </c>
      <c r="S881" s="329">
        <v>443717.92</v>
      </c>
      <c r="T881" s="329">
        <v>309950.02</v>
      </c>
      <c r="U881" s="329">
        <v>495920.03</v>
      </c>
    </row>
    <row r="882" spans="1:21" ht="14.4" x14ac:dyDescent="0.3">
      <c r="A882" s="328">
        <v>5</v>
      </c>
      <c r="B882" s="328" t="s">
        <v>166</v>
      </c>
      <c r="C882" s="328" t="s">
        <v>172</v>
      </c>
      <c r="D882" s="328" t="s">
        <v>173</v>
      </c>
      <c r="E882" s="328" t="s">
        <v>175</v>
      </c>
      <c r="F882" s="328">
        <v>1</v>
      </c>
      <c r="G882" s="328" t="s">
        <v>11</v>
      </c>
      <c r="H882" s="329">
        <v>98546.47</v>
      </c>
      <c r="I882" s="329">
        <v>172456.33</v>
      </c>
      <c r="J882" s="329">
        <v>127828.7</v>
      </c>
      <c r="K882" s="329">
        <v>223700.22</v>
      </c>
      <c r="L882" s="329">
        <v>153131.18</v>
      </c>
      <c r="M882" s="329">
        <v>267979.57</v>
      </c>
      <c r="N882" s="329">
        <v>182919.18</v>
      </c>
      <c r="O882" s="329">
        <v>320108.56</v>
      </c>
      <c r="P882" s="329">
        <v>215266.75</v>
      </c>
      <c r="Q882" s="329">
        <v>376716.82</v>
      </c>
      <c r="R882" s="329">
        <v>235958.47</v>
      </c>
      <c r="S882" s="329">
        <v>412927.32</v>
      </c>
      <c r="T882" s="329">
        <v>255642.46</v>
      </c>
      <c r="U882" s="329">
        <v>447374.31</v>
      </c>
    </row>
    <row r="883" spans="1:21" ht="14.4" x14ac:dyDescent="0.3">
      <c r="A883" s="328">
        <v>5</v>
      </c>
      <c r="B883" s="328" t="s">
        <v>166</v>
      </c>
      <c r="C883" s="328" t="s">
        <v>172</v>
      </c>
      <c r="D883" s="328" t="s">
        <v>173</v>
      </c>
      <c r="E883" s="328" t="s">
        <v>175</v>
      </c>
      <c r="F883" s="328">
        <v>2</v>
      </c>
      <c r="G883" s="328" t="s">
        <v>5</v>
      </c>
      <c r="H883" s="329">
        <v>85330.03</v>
      </c>
      <c r="I883" s="329">
        <v>149327.54999999999</v>
      </c>
      <c r="J883" s="329">
        <v>112062.95</v>
      </c>
      <c r="K883" s="329">
        <v>196110.16</v>
      </c>
      <c r="L883" s="329">
        <v>136382.16</v>
      </c>
      <c r="M883" s="329">
        <v>238668.79</v>
      </c>
      <c r="N883" s="329">
        <v>167629.62</v>
      </c>
      <c r="O883" s="329">
        <v>293351.83</v>
      </c>
      <c r="P883" s="329">
        <v>199023.53</v>
      </c>
      <c r="Q883" s="329">
        <v>348291.17</v>
      </c>
      <c r="R883" s="329">
        <v>219406.57</v>
      </c>
      <c r="S883" s="329">
        <v>383961.49</v>
      </c>
      <c r="T883" s="329">
        <v>238341.48</v>
      </c>
      <c r="U883" s="329">
        <v>417097.58</v>
      </c>
    </row>
    <row r="884" spans="1:21" ht="14.4" x14ac:dyDescent="0.3">
      <c r="A884" s="328">
        <v>5</v>
      </c>
      <c r="B884" s="328" t="s">
        <v>166</v>
      </c>
      <c r="C884" s="328" t="s">
        <v>172</v>
      </c>
      <c r="D884" s="328" t="s">
        <v>173</v>
      </c>
      <c r="E884" s="328" t="s">
        <v>175</v>
      </c>
      <c r="F884" s="328">
        <v>3</v>
      </c>
      <c r="G884" s="328" t="s">
        <v>6</v>
      </c>
      <c r="H884" s="329">
        <v>73517.38</v>
      </c>
      <c r="I884" s="329">
        <v>128655.41</v>
      </c>
      <c r="J884" s="329">
        <v>99854.78</v>
      </c>
      <c r="K884" s="329">
        <v>174745.87</v>
      </c>
      <c r="L884" s="329">
        <v>126007.89</v>
      </c>
      <c r="M884" s="329">
        <v>220513.8</v>
      </c>
      <c r="N884" s="329">
        <v>165663.03</v>
      </c>
      <c r="O884" s="329">
        <v>289910.3</v>
      </c>
      <c r="P884" s="329">
        <v>204993.85</v>
      </c>
      <c r="Q884" s="329">
        <v>358739.23</v>
      </c>
      <c r="R884" s="329">
        <v>230751.07</v>
      </c>
      <c r="S884" s="329">
        <v>403814.37</v>
      </c>
      <c r="T884" s="329">
        <v>256137.64</v>
      </c>
      <c r="U884" s="329">
        <v>448240.87</v>
      </c>
    </row>
    <row r="885" spans="1:21" ht="14.4" x14ac:dyDescent="0.3">
      <c r="A885" s="328">
        <v>5</v>
      </c>
      <c r="B885" s="328" t="s">
        <v>166</v>
      </c>
      <c r="C885" s="328" t="s">
        <v>172</v>
      </c>
      <c r="D885" s="328" t="s">
        <v>173</v>
      </c>
      <c r="E885" s="328" t="s">
        <v>175</v>
      </c>
      <c r="F885" s="328">
        <v>4</v>
      </c>
      <c r="G885" s="328" t="s">
        <v>4</v>
      </c>
      <c r="H885" s="329">
        <v>83670.259999999995</v>
      </c>
      <c r="I885" s="329">
        <v>133872.41</v>
      </c>
      <c r="J885" s="329">
        <v>117138.36</v>
      </c>
      <c r="K885" s="329">
        <v>187421.38</v>
      </c>
      <c r="L885" s="329">
        <v>150606.46</v>
      </c>
      <c r="M885" s="329">
        <v>240970.34</v>
      </c>
      <c r="N885" s="329">
        <v>200808.62</v>
      </c>
      <c r="O885" s="329">
        <v>321293.78999999998</v>
      </c>
      <c r="P885" s="329">
        <v>251010.77</v>
      </c>
      <c r="Q885" s="329">
        <v>401617.24</v>
      </c>
      <c r="R885" s="329">
        <v>284478.88</v>
      </c>
      <c r="S885" s="329">
        <v>455166.21</v>
      </c>
      <c r="T885" s="329">
        <v>317946.98</v>
      </c>
      <c r="U885" s="329">
        <v>508715.17</v>
      </c>
    </row>
    <row r="886" spans="1:21" ht="14.4" x14ac:dyDescent="0.3">
      <c r="A886" s="328">
        <v>5</v>
      </c>
      <c r="B886" s="328" t="s">
        <v>166</v>
      </c>
      <c r="C886" s="328" t="s">
        <v>172</v>
      </c>
      <c r="D886" s="328" t="s">
        <v>173</v>
      </c>
      <c r="E886" s="328" t="s">
        <v>176</v>
      </c>
      <c r="F886" s="328">
        <v>1</v>
      </c>
      <c r="G886" s="328" t="s">
        <v>11</v>
      </c>
      <c r="H886" s="329">
        <v>96005.48</v>
      </c>
      <c r="I886" s="329">
        <v>168009.60000000001</v>
      </c>
      <c r="J886" s="329">
        <v>124523.56</v>
      </c>
      <c r="K886" s="329">
        <v>217916.23</v>
      </c>
      <c r="L886" s="329">
        <v>149165.29999999999</v>
      </c>
      <c r="M886" s="329">
        <v>261039.28</v>
      </c>
      <c r="N886" s="329">
        <v>178171.9</v>
      </c>
      <c r="O886" s="329">
        <v>311800.83</v>
      </c>
      <c r="P886" s="329">
        <v>209672.71</v>
      </c>
      <c r="Q886" s="329">
        <v>366927.25</v>
      </c>
      <c r="R886" s="329">
        <v>229822.68</v>
      </c>
      <c r="S886" s="329">
        <v>402189.69</v>
      </c>
      <c r="T886" s="329">
        <v>248987.02</v>
      </c>
      <c r="U886" s="329">
        <v>435727.29</v>
      </c>
    </row>
    <row r="887" spans="1:21" ht="14.4" x14ac:dyDescent="0.3">
      <c r="A887" s="328">
        <v>5</v>
      </c>
      <c r="B887" s="328" t="s">
        <v>166</v>
      </c>
      <c r="C887" s="328" t="s">
        <v>172</v>
      </c>
      <c r="D887" s="328" t="s">
        <v>173</v>
      </c>
      <c r="E887" s="328" t="s">
        <v>176</v>
      </c>
      <c r="F887" s="328">
        <v>2</v>
      </c>
      <c r="G887" s="328" t="s">
        <v>5</v>
      </c>
      <c r="H887" s="329">
        <v>83170.289999999994</v>
      </c>
      <c r="I887" s="329">
        <v>145548.01</v>
      </c>
      <c r="J887" s="329">
        <v>109212.59</v>
      </c>
      <c r="K887" s="329">
        <v>191122.04</v>
      </c>
      <c r="L887" s="329">
        <v>132899.43</v>
      </c>
      <c r="M887" s="329">
        <v>232574</v>
      </c>
      <c r="N887" s="329">
        <v>163323.39000000001</v>
      </c>
      <c r="O887" s="329">
        <v>285815.93</v>
      </c>
      <c r="P887" s="329">
        <v>193898.04</v>
      </c>
      <c r="Q887" s="329">
        <v>339321.57</v>
      </c>
      <c r="R887" s="329">
        <v>213748.24</v>
      </c>
      <c r="S887" s="329">
        <v>374059.41</v>
      </c>
      <c r="T887" s="329">
        <v>232185.1</v>
      </c>
      <c r="U887" s="329">
        <v>406323.93</v>
      </c>
    </row>
    <row r="888" spans="1:21" ht="14.4" x14ac:dyDescent="0.3">
      <c r="A888" s="328">
        <v>5</v>
      </c>
      <c r="B888" s="328" t="s">
        <v>166</v>
      </c>
      <c r="C888" s="328" t="s">
        <v>172</v>
      </c>
      <c r="D888" s="328" t="s">
        <v>173</v>
      </c>
      <c r="E888" s="328" t="s">
        <v>176</v>
      </c>
      <c r="F888" s="328">
        <v>3</v>
      </c>
      <c r="G888" s="328" t="s">
        <v>6</v>
      </c>
      <c r="H888" s="329">
        <v>71687.86</v>
      </c>
      <c r="I888" s="329">
        <v>125453.75999999999</v>
      </c>
      <c r="J888" s="329">
        <v>97382</v>
      </c>
      <c r="K888" s="329">
        <v>170418.51</v>
      </c>
      <c r="L888" s="329">
        <v>122897.16</v>
      </c>
      <c r="M888" s="329">
        <v>215070.04</v>
      </c>
      <c r="N888" s="329">
        <v>161583.10999999999</v>
      </c>
      <c r="O888" s="329">
        <v>282770.45</v>
      </c>
      <c r="P888" s="329">
        <v>199954.1</v>
      </c>
      <c r="Q888" s="329">
        <v>349919.67</v>
      </c>
      <c r="R888" s="329">
        <v>225084.79</v>
      </c>
      <c r="S888" s="329">
        <v>393898.39</v>
      </c>
      <c r="T888" s="329">
        <v>249855.53</v>
      </c>
      <c r="U888" s="329">
        <v>437247.18</v>
      </c>
    </row>
    <row r="889" spans="1:21" ht="14.4" x14ac:dyDescent="0.3">
      <c r="A889" s="328">
        <v>5</v>
      </c>
      <c r="B889" s="328" t="s">
        <v>166</v>
      </c>
      <c r="C889" s="328" t="s">
        <v>172</v>
      </c>
      <c r="D889" s="328" t="s">
        <v>173</v>
      </c>
      <c r="E889" s="328" t="s">
        <v>176</v>
      </c>
      <c r="F889" s="328">
        <v>4</v>
      </c>
      <c r="G889" s="328" t="s">
        <v>4</v>
      </c>
      <c r="H889" s="329">
        <v>81507.12</v>
      </c>
      <c r="I889" s="329">
        <v>130411.39</v>
      </c>
      <c r="J889" s="329">
        <v>114109.97</v>
      </c>
      <c r="K889" s="329">
        <v>182575.95</v>
      </c>
      <c r="L889" s="329">
        <v>146712.82</v>
      </c>
      <c r="M889" s="329">
        <v>234740.51</v>
      </c>
      <c r="N889" s="329">
        <v>195617.09</v>
      </c>
      <c r="O889" s="329">
        <v>312987.34999999998</v>
      </c>
      <c r="P889" s="329">
        <v>244521.36</v>
      </c>
      <c r="Q889" s="329">
        <v>391234.18</v>
      </c>
      <c r="R889" s="329">
        <v>277124.21000000002</v>
      </c>
      <c r="S889" s="329">
        <v>443398.74</v>
      </c>
      <c r="T889" s="329">
        <v>309727.06</v>
      </c>
      <c r="U889" s="329">
        <v>495563.3</v>
      </c>
    </row>
    <row r="890" spans="1:21" ht="14.4" x14ac:dyDescent="0.3">
      <c r="A890" s="328">
        <v>5</v>
      </c>
      <c r="B890" s="328" t="s">
        <v>166</v>
      </c>
      <c r="C890" s="328" t="s">
        <v>172</v>
      </c>
      <c r="D890" s="328" t="s">
        <v>173</v>
      </c>
      <c r="E890" s="328" t="s">
        <v>177</v>
      </c>
      <c r="F890" s="328">
        <v>1</v>
      </c>
      <c r="G890" s="328" t="s">
        <v>11</v>
      </c>
      <c r="H890" s="329">
        <v>114777.35</v>
      </c>
      <c r="I890" s="329">
        <v>200860.37</v>
      </c>
      <c r="J890" s="329">
        <v>148964.65</v>
      </c>
      <c r="K890" s="329">
        <v>260688.13</v>
      </c>
      <c r="L890" s="329">
        <v>178509.55</v>
      </c>
      <c r="M890" s="329">
        <v>312391.71000000002</v>
      </c>
      <c r="N890" s="329">
        <v>213323.84</v>
      </c>
      <c r="O890" s="329">
        <v>373316.73</v>
      </c>
      <c r="P890" s="329">
        <v>251113.63</v>
      </c>
      <c r="Q890" s="329">
        <v>439448.84</v>
      </c>
      <c r="R890" s="329">
        <v>275287.45</v>
      </c>
      <c r="S890" s="329">
        <v>481753.04</v>
      </c>
      <c r="T890" s="329">
        <v>298322.58</v>
      </c>
      <c r="U890" s="329">
        <v>522064.52</v>
      </c>
    </row>
    <row r="891" spans="1:21" ht="14.4" x14ac:dyDescent="0.3">
      <c r="A891" s="328">
        <v>5</v>
      </c>
      <c r="B891" s="328" t="s">
        <v>166</v>
      </c>
      <c r="C891" s="328" t="s">
        <v>172</v>
      </c>
      <c r="D891" s="328" t="s">
        <v>173</v>
      </c>
      <c r="E891" s="328" t="s">
        <v>177</v>
      </c>
      <c r="F891" s="328">
        <v>2</v>
      </c>
      <c r="G891" s="328" t="s">
        <v>5</v>
      </c>
      <c r="H891" s="329">
        <v>99019.23</v>
      </c>
      <c r="I891" s="329">
        <v>173283.64</v>
      </c>
      <c r="J891" s="329">
        <v>130167.02</v>
      </c>
      <c r="K891" s="329">
        <v>227792.29</v>
      </c>
      <c r="L891" s="329">
        <v>158539.57</v>
      </c>
      <c r="M891" s="329">
        <v>277444.24</v>
      </c>
      <c r="N891" s="329">
        <v>195093.98</v>
      </c>
      <c r="O891" s="329">
        <v>341414.47</v>
      </c>
      <c r="P891" s="329">
        <v>231746.7</v>
      </c>
      <c r="Q891" s="329">
        <v>405556.73</v>
      </c>
      <c r="R891" s="329">
        <v>255552.49</v>
      </c>
      <c r="S891" s="329">
        <v>447216.86</v>
      </c>
      <c r="T891" s="329">
        <v>277694.48</v>
      </c>
      <c r="U891" s="329">
        <v>485965.34</v>
      </c>
    </row>
    <row r="892" spans="1:21" ht="14.4" x14ac:dyDescent="0.3">
      <c r="A892" s="328">
        <v>5</v>
      </c>
      <c r="B892" s="328" t="s">
        <v>166</v>
      </c>
      <c r="C892" s="328" t="s">
        <v>172</v>
      </c>
      <c r="D892" s="328" t="s">
        <v>173</v>
      </c>
      <c r="E892" s="328" t="s">
        <v>177</v>
      </c>
      <c r="F892" s="328">
        <v>3</v>
      </c>
      <c r="G892" s="328" t="s">
        <v>6</v>
      </c>
      <c r="H892" s="329">
        <v>85029.82</v>
      </c>
      <c r="I892" s="329">
        <v>148802.18</v>
      </c>
      <c r="J892" s="329">
        <v>115381.9</v>
      </c>
      <c r="K892" s="329">
        <v>201918.33</v>
      </c>
      <c r="L892" s="329">
        <v>145514.23999999999</v>
      </c>
      <c r="M892" s="329">
        <v>254649.92</v>
      </c>
      <c r="N892" s="329">
        <v>191220.06</v>
      </c>
      <c r="O892" s="329">
        <v>334635.11</v>
      </c>
      <c r="P892" s="329">
        <v>236539.19</v>
      </c>
      <c r="Q892" s="329">
        <v>413943.58</v>
      </c>
      <c r="R892" s="329">
        <v>266199.52</v>
      </c>
      <c r="S892" s="329">
        <v>465849.16</v>
      </c>
      <c r="T892" s="329">
        <v>295417.90999999997</v>
      </c>
      <c r="U892" s="329">
        <v>516981.35</v>
      </c>
    </row>
    <row r="893" spans="1:21" ht="14.4" x14ac:dyDescent="0.3">
      <c r="A893" s="328">
        <v>5</v>
      </c>
      <c r="B893" s="328" t="s">
        <v>166</v>
      </c>
      <c r="C893" s="328" t="s">
        <v>172</v>
      </c>
      <c r="D893" s="328" t="s">
        <v>173</v>
      </c>
      <c r="E893" s="328" t="s">
        <v>177</v>
      </c>
      <c r="F893" s="328">
        <v>4</v>
      </c>
      <c r="G893" s="328" t="s">
        <v>4</v>
      </c>
      <c r="H893" s="329">
        <v>97502.62</v>
      </c>
      <c r="I893" s="329">
        <v>156004.19</v>
      </c>
      <c r="J893" s="329">
        <v>136503.66</v>
      </c>
      <c r="K893" s="329">
        <v>218405.87</v>
      </c>
      <c r="L893" s="329">
        <v>175504.71</v>
      </c>
      <c r="M893" s="329">
        <v>280807.53999999998</v>
      </c>
      <c r="N893" s="329">
        <v>234006.28</v>
      </c>
      <c r="O893" s="329">
        <v>374410.06</v>
      </c>
      <c r="P893" s="329">
        <v>292507.84999999998</v>
      </c>
      <c r="Q893" s="329">
        <v>468012.57</v>
      </c>
      <c r="R893" s="329">
        <v>331508.90000000002</v>
      </c>
      <c r="S893" s="329">
        <v>530414.25</v>
      </c>
      <c r="T893" s="329">
        <v>370509.95</v>
      </c>
      <c r="U893" s="329">
        <v>592815.92000000004</v>
      </c>
    </row>
    <row r="894" spans="1:21" ht="14.4" x14ac:dyDescent="0.3">
      <c r="A894" s="328">
        <v>5</v>
      </c>
      <c r="B894" s="328" t="s">
        <v>166</v>
      </c>
      <c r="C894" s="328" t="s">
        <v>172</v>
      </c>
      <c r="D894" s="328" t="s">
        <v>173</v>
      </c>
      <c r="E894" s="328" t="s">
        <v>178</v>
      </c>
      <c r="F894" s="328">
        <v>1</v>
      </c>
      <c r="G894" s="328" t="s">
        <v>11</v>
      </c>
      <c r="H894" s="329">
        <v>98664.49</v>
      </c>
      <c r="I894" s="329">
        <v>172662.86</v>
      </c>
      <c r="J894" s="329">
        <v>127892.32</v>
      </c>
      <c r="K894" s="329">
        <v>223811.56</v>
      </c>
      <c r="L894" s="329">
        <v>153143.44</v>
      </c>
      <c r="M894" s="329">
        <v>268001.02</v>
      </c>
      <c r="N894" s="329">
        <v>182836.36</v>
      </c>
      <c r="O894" s="329">
        <v>319963.64</v>
      </c>
      <c r="P894" s="329">
        <v>215098.1</v>
      </c>
      <c r="Q894" s="329">
        <v>376421.68</v>
      </c>
      <c r="R894" s="329">
        <v>235733.92</v>
      </c>
      <c r="S894" s="329">
        <v>412534.36</v>
      </c>
      <c r="T894" s="329">
        <v>255322.72</v>
      </c>
      <c r="U894" s="329">
        <v>446814.76</v>
      </c>
    </row>
    <row r="895" spans="1:21" ht="14.4" x14ac:dyDescent="0.3">
      <c r="A895" s="328">
        <v>5</v>
      </c>
      <c r="B895" s="328" t="s">
        <v>166</v>
      </c>
      <c r="C895" s="328" t="s">
        <v>172</v>
      </c>
      <c r="D895" s="328" t="s">
        <v>173</v>
      </c>
      <c r="E895" s="328" t="s">
        <v>178</v>
      </c>
      <c r="F895" s="328">
        <v>2</v>
      </c>
      <c r="G895" s="328" t="s">
        <v>5</v>
      </c>
      <c r="H895" s="329">
        <v>85829.36</v>
      </c>
      <c r="I895" s="329">
        <v>150201.37</v>
      </c>
      <c r="J895" s="329">
        <v>112581.35</v>
      </c>
      <c r="K895" s="329">
        <v>197017.37</v>
      </c>
      <c r="L895" s="329">
        <v>136877.57</v>
      </c>
      <c r="M895" s="329">
        <v>239535.74</v>
      </c>
      <c r="N895" s="329">
        <v>167987.85</v>
      </c>
      <c r="O895" s="329">
        <v>293978.73</v>
      </c>
      <c r="P895" s="329">
        <v>199323.43</v>
      </c>
      <c r="Q895" s="329">
        <v>348816</v>
      </c>
      <c r="R895" s="329">
        <v>219659.48</v>
      </c>
      <c r="S895" s="329">
        <v>384404.09</v>
      </c>
      <c r="T895" s="329">
        <v>238520.8</v>
      </c>
      <c r="U895" s="329">
        <v>417411.4</v>
      </c>
    </row>
    <row r="896" spans="1:21" ht="14.4" x14ac:dyDescent="0.3">
      <c r="A896" s="328">
        <v>5</v>
      </c>
      <c r="B896" s="328" t="s">
        <v>166</v>
      </c>
      <c r="C896" s="328" t="s">
        <v>172</v>
      </c>
      <c r="D896" s="328" t="s">
        <v>173</v>
      </c>
      <c r="E896" s="328" t="s">
        <v>178</v>
      </c>
      <c r="F896" s="328">
        <v>3</v>
      </c>
      <c r="G896" s="328" t="s">
        <v>6</v>
      </c>
      <c r="H896" s="329">
        <v>74254.16</v>
      </c>
      <c r="I896" s="329">
        <v>129944.78</v>
      </c>
      <c r="J896" s="329">
        <v>100974.82</v>
      </c>
      <c r="K896" s="329">
        <v>176705.94</v>
      </c>
      <c r="L896" s="329">
        <v>127516.5</v>
      </c>
      <c r="M896" s="329">
        <v>223153.87</v>
      </c>
      <c r="N896" s="329">
        <v>167742.23000000001</v>
      </c>
      <c r="O896" s="329">
        <v>293548.90000000002</v>
      </c>
      <c r="P896" s="329">
        <v>207652.99</v>
      </c>
      <c r="Q896" s="329">
        <v>363392.73</v>
      </c>
      <c r="R896" s="329">
        <v>233810.21</v>
      </c>
      <c r="S896" s="329">
        <v>409167.86</v>
      </c>
      <c r="T896" s="329">
        <v>259607.46</v>
      </c>
      <c r="U896" s="329">
        <v>454313.05</v>
      </c>
    </row>
    <row r="897" spans="1:21" ht="14.4" x14ac:dyDescent="0.3">
      <c r="A897" s="328">
        <v>5</v>
      </c>
      <c r="B897" s="328" t="s">
        <v>166</v>
      </c>
      <c r="C897" s="328" t="s">
        <v>172</v>
      </c>
      <c r="D897" s="328" t="s">
        <v>173</v>
      </c>
      <c r="E897" s="328" t="s">
        <v>178</v>
      </c>
      <c r="F897" s="328">
        <v>4</v>
      </c>
      <c r="G897" s="328" t="s">
        <v>4</v>
      </c>
      <c r="H897" s="329">
        <v>83714.259999999995</v>
      </c>
      <c r="I897" s="329">
        <v>133942.82</v>
      </c>
      <c r="J897" s="329">
        <v>117199.97</v>
      </c>
      <c r="K897" s="329">
        <v>187519.95</v>
      </c>
      <c r="L897" s="329">
        <v>150685.67000000001</v>
      </c>
      <c r="M897" s="329">
        <v>241097.08</v>
      </c>
      <c r="N897" s="329">
        <v>200914.23</v>
      </c>
      <c r="O897" s="329">
        <v>321462.78000000003</v>
      </c>
      <c r="P897" s="329">
        <v>251142.79</v>
      </c>
      <c r="Q897" s="329">
        <v>401828.47</v>
      </c>
      <c r="R897" s="329">
        <v>284628.49</v>
      </c>
      <c r="S897" s="329">
        <v>455405.6</v>
      </c>
      <c r="T897" s="329">
        <v>318114.2</v>
      </c>
      <c r="U897" s="329">
        <v>508982.73</v>
      </c>
    </row>
    <row r="898" spans="1:21" ht="14.4" x14ac:dyDescent="0.3">
      <c r="A898" s="328">
        <v>5</v>
      </c>
      <c r="B898" s="328" t="s">
        <v>166</v>
      </c>
      <c r="C898" s="328" t="s">
        <v>172</v>
      </c>
      <c r="D898" s="328" t="s">
        <v>173</v>
      </c>
      <c r="E898" s="328" t="s">
        <v>708</v>
      </c>
      <c r="F898" s="328">
        <v>1</v>
      </c>
      <c r="G898" s="328" t="s">
        <v>11</v>
      </c>
      <c r="H898" s="329">
        <v>96576.62</v>
      </c>
      <c r="I898" s="329">
        <v>169009.09</v>
      </c>
      <c r="J898" s="329">
        <v>125218.52</v>
      </c>
      <c r="K898" s="329">
        <v>219132.41</v>
      </c>
      <c r="L898" s="329">
        <v>149965.01999999999</v>
      </c>
      <c r="M898" s="329">
        <v>262438.78000000003</v>
      </c>
      <c r="N898" s="329">
        <v>179077.19</v>
      </c>
      <c r="O898" s="329">
        <v>313385.08</v>
      </c>
      <c r="P898" s="329">
        <v>210701.57</v>
      </c>
      <c r="Q898" s="329">
        <v>368727.75</v>
      </c>
      <c r="R898" s="329">
        <v>230930.07</v>
      </c>
      <c r="S898" s="329">
        <v>404127.63</v>
      </c>
      <c r="T898" s="329">
        <v>250147.58</v>
      </c>
      <c r="U898" s="329">
        <v>437758.26</v>
      </c>
    </row>
    <row r="899" spans="1:21" ht="14.4" x14ac:dyDescent="0.3">
      <c r="A899" s="328">
        <v>5</v>
      </c>
      <c r="B899" s="328" t="s">
        <v>166</v>
      </c>
      <c r="C899" s="328" t="s">
        <v>172</v>
      </c>
      <c r="D899" s="328" t="s">
        <v>173</v>
      </c>
      <c r="E899" s="328" t="s">
        <v>708</v>
      </c>
      <c r="F899" s="328">
        <v>2</v>
      </c>
      <c r="G899" s="328" t="s">
        <v>5</v>
      </c>
      <c r="H899" s="329">
        <v>83868.539999999994</v>
      </c>
      <c r="I899" s="329">
        <v>146769.95000000001</v>
      </c>
      <c r="J899" s="329">
        <v>110059.14</v>
      </c>
      <c r="K899" s="329">
        <v>192603.5</v>
      </c>
      <c r="L899" s="329">
        <v>133860.19</v>
      </c>
      <c r="M899" s="329">
        <v>234255.33</v>
      </c>
      <c r="N899" s="329">
        <v>164375.69</v>
      </c>
      <c r="O899" s="329">
        <v>287657.45</v>
      </c>
      <c r="P899" s="329">
        <v>195083.08</v>
      </c>
      <c r="Q899" s="329">
        <v>341395.4</v>
      </c>
      <c r="R899" s="329">
        <v>215014.78</v>
      </c>
      <c r="S899" s="329">
        <v>376275.87</v>
      </c>
      <c r="T899" s="329">
        <v>233512.01</v>
      </c>
      <c r="U899" s="329">
        <v>408646.02</v>
      </c>
    </row>
    <row r="900" spans="1:21" ht="14.4" x14ac:dyDescent="0.3">
      <c r="A900" s="328">
        <v>5</v>
      </c>
      <c r="B900" s="328" t="s">
        <v>166</v>
      </c>
      <c r="C900" s="328" t="s">
        <v>172</v>
      </c>
      <c r="D900" s="328" t="s">
        <v>173</v>
      </c>
      <c r="E900" s="328" t="s">
        <v>708</v>
      </c>
      <c r="F900" s="328">
        <v>3</v>
      </c>
      <c r="G900" s="328" t="s">
        <v>6</v>
      </c>
      <c r="H900" s="329">
        <v>72446.710000000006</v>
      </c>
      <c r="I900" s="329">
        <v>126781.75</v>
      </c>
      <c r="J900" s="329">
        <v>98473.91</v>
      </c>
      <c r="K900" s="329">
        <v>172329.34</v>
      </c>
      <c r="L900" s="329">
        <v>124323.9</v>
      </c>
      <c r="M900" s="329">
        <v>217566.82</v>
      </c>
      <c r="N900" s="329">
        <v>163508</v>
      </c>
      <c r="O900" s="329">
        <v>286139</v>
      </c>
      <c r="P900" s="329">
        <v>202380.25</v>
      </c>
      <c r="Q900" s="329">
        <v>354165.44</v>
      </c>
      <c r="R900" s="329">
        <v>227849.58</v>
      </c>
      <c r="S900" s="329">
        <v>398736.77</v>
      </c>
      <c r="T900" s="329">
        <v>252962.52</v>
      </c>
      <c r="U900" s="329">
        <v>442684.4</v>
      </c>
    </row>
    <row r="901" spans="1:21" ht="14.4" x14ac:dyDescent="0.3">
      <c r="A901" s="328">
        <v>5</v>
      </c>
      <c r="B901" s="328" t="s">
        <v>166</v>
      </c>
      <c r="C901" s="328" t="s">
        <v>172</v>
      </c>
      <c r="D901" s="328" t="s">
        <v>173</v>
      </c>
      <c r="E901" s="328" t="s">
        <v>708</v>
      </c>
      <c r="F901" s="328">
        <v>4</v>
      </c>
      <c r="G901" s="328" t="s">
        <v>4</v>
      </c>
      <c r="H901" s="329">
        <v>81963.22</v>
      </c>
      <c r="I901" s="329">
        <v>131141.15</v>
      </c>
      <c r="J901" s="329">
        <v>114748.5</v>
      </c>
      <c r="K901" s="329">
        <v>183597.61</v>
      </c>
      <c r="L901" s="329">
        <v>147533.79</v>
      </c>
      <c r="M901" s="329">
        <v>236054.07</v>
      </c>
      <c r="N901" s="329">
        <v>196711.72</v>
      </c>
      <c r="O901" s="329">
        <v>314738.75</v>
      </c>
      <c r="P901" s="329">
        <v>245889.65</v>
      </c>
      <c r="Q901" s="329">
        <v>393423.44</v>
      </c>
      <c r="R901" s="329">
        <v>278674.93</v>
      </c>
      <c r="S901" s="329">
        <v>445879.9</v>
      </c>
      <c r="T901" s="329">
        <v>311460.21999999997</v>
      </c>
      <c r="U901" s="329">
        <v>498336.36</v>
      </c>
    </row>
    <row r="902" spans="1:21" ht="14.4" x14ac:dyDescent="0.3">
      <c r="A902" s="328">
        <v>5</v>
      </c>
      <c r="B902" s="328" t="s">
        <v>166</v>
      </c>
      <c r="C902" s="328" t="s">
        <v>172</v>
      </c>
      <c r="D902" s="328" t="s">
        <v>173</v>
      </c>
      <c r="E902" s="328" t="s">
        <v>179</v>
      </c>
      <c r="F902" s="328">
        <v>1</v>
      </c>
      <c r="G902" s="328" t="s">
        <v>11</v>
      </c>
      <c r="H902" s="329">
        <v>97147.77</v>
      </c>
      <c r="I902" s="329">
        <v>170008.59</v>
      </c>
      <c r="J902" s="329">
        <v>125913.48</v>
      </c>
      <c r="K902" s="329">
        <v>220348.59</v>
      </c>
      <c r="L902" s="329">
        <v>150764.73000000001</v>
      </c>
      <c r="M902" s="329">
        <v>263838.28000000003</v>
      </c>
      <c r="N902" s="329">
        <v>179982.48</v>
      </c>
      <c r="O902" s="329">
        <v>314969.34000000003</v>
      </c>
      <c r="P902" s="329">
        <v>211730.44</v>
      </c>
      <c r="Q902" s="329">
        <v>370528.26</v>
      </c>
      <c r="R902" s="329">
        <v>232037.48</v>
      </c>
      <c r="S902" s="329">
        <v>406065.58</v>
      </c>
      <c r="T902" s="329">
        <v>251308.14</v>
      </c>
      <c r="U902" s="329">
        <v>439789.24</v>
      </c>
    </row>
    <row r="903" spans="1:21" ht="14.4" x14ac:dyDescent="0.3">
      <c r="A903" s="328">
        <v>5</v>
      </c>
      <c r="B903" s="328" t="s">
        <v>166</v>
      </c>
      <c r="C903" s="328" t="s">
        <v>172</v>
      </c>
      <c r="D903" s="328" t="s">
        <v>173</v>
      </c>
      <c r="E903" s="328" t="s">
        <v>179</v>
      </c>
      <c r="F903" s="328">
        <v>2</v>
      </c>
      <c r="G903" s="328" t="s">
        <v>5</v>
      </c>
      <c r="H903" s="329">
        <v>84566.8</v>
      </c>
      <c r="I903" s="329">
        <v>147991.9</v>
      </c>
      <c r="J903" s="329">
        <v>110905.7</v>
      </c>
      <c r="K903" s="329">
        <v>194084.97</v>
      </c>
      <c r="L903" s="329">
        <v>134820.95000000001</v>
      </c>
      <c r="M903" s="329">
        <v>235936.67</v>
      </c>
      <c r="N903" s="329">
        <v>165427.99</v>
      </c>
      <c r="O903" s="329">
        <v>289498.99</v>
      </c>
      <c r="P903" s="329">
        <v>196268.13</v>
      </c>
      <c r="Q903" s="329">
        <v>343469.23</v>
      </c>
      <c r="R903" s="329">
        <v>216281.34</v>
      </c>
      <c r="S903" s="329">
        <v>378492.34</v>
      </c>
      <c r="T903" s="329">
        <v>234838.93</v>
      </c>
      <c r="U903" s="329">
        <v>410968.13</v>
      </c>
    </row>
    <row r="904" spans="1:21" ht="14.4" x14ac:dyDescent="0.3">
      <c r="A904" s="328">
        <v>5</v>
      </c>
      <c r="B904" s="328" t="s">
        <v>166</v>
      </c>
      <c r="C904" s="328" t="s">
        <v>172</v>
      </c>
      <c r="D904" s="328" t="s">
        <v>173</v>
      </c>
      <c r="E904" s="328" t="s">
        <v>179</v>
      </c>
      <c r="F904" s="328">
        <v>3</v>
      </c>
      <c r="G904" s="328" t="s">
        <v>6</v>
      </c>
      <c r="H904" s="329">
        <v>73205.570000000007</v>
      </c>
      <c r="I904" s="329">
        <v>128109.74</v>
      </c>
      <c r="J904" s="329">
        <v>99565.82</v>
      </c>
      <c r="K904" s="329">
        <v>174240.19</v>
      </c>
      <c r="L904" s="329">
        <v>125750.64</v>
      </c>
      <c r="M904" s="329">
        <v>220063.62</v>
      </c>
      <c r="N904" s="329">
        <v>165432.89000000001</v>
      </c>
      <c r="O904" s="329">
        <v>289507.56</v>
      </c>
      <c r="P904" s="329">
        <v>204806.41</v>
      </c>
      <c r="Q904" s="329">
        <v>358411.22</v>
      </c>
      <c r="R904" s="329">
        <v>230614.38</v>
      </c>
      <c r="S904" s="329">
        <v>403575.17</v>
      </c>
      <c r="T904" s="329">
        <v>256069.51</v>
      </c>
      <c r="U904" s="329">
        <v>448121.65</v>
      </c>
    </row>
    <row r="905" spans="1:21" ht="14.4" x14ac:dyDescent="0.3">
      <c r="A905" s="328">
        <v>5</v>
      </c>
      <c r="B905" s="328" t="s">
        <v>166</v>
      </c>
      <c r="C905" s="328" t="s">
        <v>172</v>
      </c>
      <c r="D905" s="328" t="s">
        <v>173</v>
      </c>
      <c r="E905" s="328" t="s">
        <v>179</v>
      </c>
      <c r="F905" s="328">
        <v>4</v>
      </c>
      <c r="G905" s="328" t="s">
        <v>4</v>
      </c>
      <c r="H905" s="329">
        <v>82419.31</v>
      </c>
      <c r="I905" s="329">
        <v>131870.9</v>
      </c>
      <c r="J905" s="329">
        <v>115387.04</v>
      </c>
      <c r="K905" s="329">
        <v>184619.27</v>
      </c>
      <c r="L905" s="329">
        <v>148354.76999999999</v>
      </c>
      <c r="M905" s="329">
        <v>237367.63</v>
      </c>
      <c r="N905" s="329">
        <v>197806.35</v>
      </c>
      <c r="O905" s="329">
        <v>316490.17</v>
      </c>
      <c r="P905" s="329">
        <v>247257.94</v>
      </c>
      <c r="Q905" s="329">
        <v>395612.71</v>
      </c>
      <c r="R905" s="329">
        <v>280225.67</v>
      </c>
      <c r="S905" s="329">
        <v>448361.08</v>
      </c>
      <c r="T905" s="329">
        <v>313193.39</v>
      </c>
      <c r="U905" s="329">
        <v>501109.44</v>
      </c>
    </row>
    <row r="906" spans="1:21" ht="14.4" x14ac:dyDescent="0.3">
      <c r="A906" s="328">
        <v>5</v>
      </c>
      <c r="B906" s="328" t="s">
        <v>166</v>
      </c>
      <c r="C906" s="328" t="s">
        <v>172</v>
      </c>
      <c r="D906" s="328" t="s">
        <v>173</v>
      </c>
      <c r="E906" s="328" t="s">
        <v>709</v>
      </c>
      <c r="F906" s="328">
        <v>1</v>
      </c>
      <c r="G906" s="328" t="s">
        <v>11</v>
      </c>
      <c r="H906" s="329">
        <v>96615.96</v>
      </c>
      <c r="I906" s="329">
        <v>169077.93</v>
      </c>
      <c r="J906" s="329">
        <v>125239.72</v>
      </c>
      <c r="K906" s="329">
        <v>219169.52</v>
      </c>
      <c r="L906" s="329">
        <v>149969.1</v>
      </c>
      <c r="M906" s="329">
        <v>262445.92</v>
      </c>
      <c r="N906" s="329">
        <v>179049.58</v>
      </c>
      <c r="O906" s="329">
        <v>313336.77</v>
      </c>
      <c r="P906" s="329">
        <v>210645.35</v>
      </c>
      <c r="Q906" s="329">
        <v>368629.37</v>
      </c>
      <c r="R906" s="329">
        <v>230855.22</v>
      </c>
      <c r="S906" s="329">
        <v>403996.64</v>
      </c>
      <c r="T906" s="329">
        <v>250040.99</v>
      </c>
      <c r="U906" s="329">
        <v>437571.74</v>
      </c>
    </row>
    <row r="907" spans="1:21" ht="14.4" x14ac:dyDescent="0.3">
      <c r="A907" s="328">
        <v>5</v>
      </c>
      <c r="B907" s="328" t="s">
        <v>166</v>
      </c>
      <c r="C907" s="328" t="s">
        <v>172</v>
      </c>
      <c r="D907" s="328" t="s">
        <v>173</v>
      </c>
      <c r="E907" s="328" t="s">
        <v>709</v>
      </c>
      <c r="F907" s="328">
        <v>2</v>
      </c>
      <c r="G907" s="328" t="s">
        <v>5</v>
      </c>
      <c r="H907" s="329">
        <v>84034.98</v>
      </c>
      <c r="I907" s="329">
        <v>147061.22</v>
      </c>
      <c r="J907" s="329">
        <v>110231.94</v>
      </c>
      <c r="K907" s="329">
        <v>192905.9</v>
      </c>
      <c r="L907" s="329">
        <v>134025.32</v>
      </c>
      <c r="M907" s="329">
        <v>234544.31</v>
      </c>
      <c r="N907" s="329">
        <v>164495.1</v>
      </c>
      <c r="O907" s="329">
        <v>287866.42</v>
      </c>
      <c r="P907" s="329">
        <v>195183.05</v>
      </c>
      <c r="Q907" s="329">
        <v>341570.34</v>
      </c>
      <c r="R907" s="329">
        <v>215099.08</v>
      </c>
      <c r="S907" s="329">
        <v>376423.4</v>
      </c>
      <c r="T907" s="329">
        <v>233571.78</v>
      </c>
      <c r="U907" s="329">
        <v>408750.62</v>
      </c>
    </row>
    <row r="908" spans="1:21" ht="14.4" x14ac:dyDescent="0.3">
      <c r="A908" s="328">
        <v>5</v>
      </c>
      <c r="B908" s="328" t="s">
        <v>166</v>
      </c>
      <c r="C908" s="328" t="s">
        <v>172</v>
      </c>
      <c r="D908" s="328" t="s">
        <v>173</v>
      </c>
      <c r="E908" s="328" t="s">
        <v>709</v>
      </c>
      <c r="F908" s="328">
        <v>3</v>
      </c>
      <c r="G908" s="328" t="s">
        <v>6</v>
      </c>
      <c r="H908" s="329">
        <v>72692.31</v>
      </c>
      <c r="I908" s="329">
        <v>127211.54</v>
      </c>
      <c r="J908" s="329">
        <v>98847.26</v>
      </c>
      <c r="K908" s="329">
        <v>172982.7</v>
      </c>
      <c r="L908" s="329">
        <v>124826.77</v>
      </c>
      <c r="M908" s="329">
        <v>218446.84</v>
      </c>
      <c r="N908" s="329">
        <v>164201.06</v>
      </c>
      <c r="O908" s="329">
        <v>287351.86</v>
      </c>
      <c r="P908" s="329">
        <v>203266.63</v>
      </c>
      <c r="Q908" s="329">
        <v>355716.6</v>
      </c>
      <c r="R908" s="329">
        <v>228869.29</v>
      </c>
      <c r="S908" s="329">
        <v>400521.26</v>
      </c>
      <c r="T908" s="329">
        <v>254119.12</v>
      </c>
      <c r="U908" s="329">
        <v>444708.46</v>
      </c>
    </row>
    <row r="909" spans="1:21" ht="14.4" x14ac:dyDescent="0.3">
      <c r="A909" s="328">
        <v>5</v>
      </c>
      <c r="B909" s="328" t="s">
        <v>166</v>
      </c>
      <c r="C909" s="328" t="s">
        <v>172</v>
      </c>
      <c r="D909" s="328" t="s">
        <v>173</v>
      </c>
      <c r="E909" s="328" t="s">
        <v>709</v>
      </c>
      <c r="F909" s="328">
        <v>4</v>
      </c>
      <c r="G909" s="328" t="s">
        <v>4</v>
      </c>
      <c r="H909" s="329">
        <v>81977.88</v>
      </c>
      <c r="I909" s="329">
        <v>131164.62</v>
      </c>
      <c r="J909" s="329">
        <v>114769.04</v>
      </c>
      <c r="K909" s="329">
        <v>183630.46</v>
      </c>
      <c r="L909" s="329">
        <v>147560.19</v>
      </c>
      <c r="M909" s="329">
        <v>236096.31</v>
      </c>
      <c r="N909" s="329">
        <v>196746.92</v>
      </c>
      <c r="O909" s="329">
        <v>314795.08</v>
      </c>
      <c r="P909" s="329">
        <v>245933.65</v>
      </c>
      <c r="Q909" s="329">
        <v>393493.85</v>
      </c>
      <c r="R909" s="329">
        <v>278724.8</v>
      </c>
      <c r="S909" s="329">
        <v>445959.69</v>
      </c>
      <c r="T909" s="329">
        <v>311515.96000000002</v>
      </c>
      <c r="U909" s="329">
        <v>498425.54</v>
      </c>
    </row>
    <row r="910" spans="1:21" ht="14.4" x14ac:dyDescent="0.3">
      <c r="A910" s="328">
        <v>5</v>
      </c>
      <c r="B910" s="328" t="s">
        <v>166</v>
      </c>
      <c r="C910" s="328" t="s">
        <v>172</v>
      </c>
      <c r="D910" s="328" t="s">
        <v>173</v>
      </c>
      <c r="E910" s="328" t="s">
        <v>180</v>
      </c>
      <c r="F910" s="328">
        <v>1</v>
      </c>
      <c r="G910" s="328" t="s">
        <v>11</v>
      </c>
      <c r="H910" s="329">
        <v>98093.35</v>
      </c>
      <c r="I910" s="329">
        <v>171663.35999999999</v>
      </c>
      <c r="J910" s="329">
        <v>127197.36</v>
      </c>
      <c r="K910" s="329">
        <v>222595.38</v>
      </c>
      <c r="L910" s="329">
        <v>152343.72</v>
      </c>
      <c r="M910" s="329">
        <v>266601.52</v>
      </c>
      <c r="N910" s="329">
        <v>181931.07</v>
      </c>
      <c r="O910" s="329">
        <v>318379.38</v>
      </c>
      <c r="P910" s="329">
        <v>214069.24</v>
      </c>
      <c r="Q910" s="329">
        <v>374621.17</v>
      </c>
      <c r="R910" s="329">
        <v>234626.52</v>
      </c>
      <c r="S910" s="329">
        <v>410596.41</v>
      </c>
      <c r="T910" s="329">
        <v>254162.16</v>
      </c>
      <c r="U910" s="329">
        <v>444783.77</v>
      </c>
    </row>
    <row r="911" spans="1:21" ht="14.4" x14ac:dyDescent="0.3">
      <c r="A911" s="328">
        <v>5</v>
      </c>
      <c r="B911" s="328" t="s">
        <v>166</v>
      </c>
      <c r="C911" s="328" t="s">
        <v>172</v>
      </c>
      <c r="D911" s="328" t="s">
        <v>173</v>
      </c>
      <c r="E911" s="328" t="s">
        <v>180</v>
      </c>
      <c r="F911" s="328">
        <v>2</v>
      </c>
      <c r="G911" s="328" t="s">
        <v>5</v>
      </c>
      <c r="H911" s="329">
        <v>85131.1</v>
      </c>
      <c r="I911" s="329">
        <v>148979.42000000001</v>
      </c>
      <c r="J911" s="329">
        <v>111734.8</v>
      </c>
      <c r="K911" s="329">
        <v>195535.9</v>
      </c>
      <c r="L911" s="329">
        <v>135916.79999999999</v>
      </c>
      <c r="M911" s="329">
        <v>237854.4</v>
      </c>
      <c r="N911" s="329">
        <v>166935.54</v>
      </c>
      <c r="O911" s="329">
        <v>292137.2</v>
      </c>
      <c r="P911" s="329">
        <v>198138.38</v>
      </c>
      <c r="Q911" s="329">
        <v>346742.17</v>
      </c>
      <c r="R911" s="329">
        <v>218392.92</v>
      </c>
      <c r="S911" s="329">
        <v>382187.61</v>
      </c>
      <c r="T911" s="329">
        <v>237193.88</v>
      </c>
      <c r="U911" s="329">
        <v>415089.29</v>
      </c>
    </row>
    <row r="912" spans="1:21" ht="14.4" x14ac:dyDescent="0.3">
      <c r="A912" s="328">
        <v>5</v>
      </c>
      <c r="B912" s="328" t="s">
        <v>166</v>
      </c>
      <c r="C912" s="328" t="s">
        <v>172</v>
      </c>
      <c r="D912" s="328" t="s">
        <v>173</v>
      </c>
      <c r="E912" s="328" t="s">
        <v>180</v>
      </c>
      <c r="F912" s="328">
        <v>3</v>
      </c>
      <c r="G912" s="328" t="s">
        <v>6</v>
      </c>
      <c r="H912" s="329">
        <v>73495.3</v>
      </c>
      <c r="I912" s="329">
        <v>128616.78</v>
      </c>
      <c r="J912" s="329">
        <v>99882.91</v>
      </c>
      <c r="K912" s="329">
        <v>174795.09</v>
      </c>
      <c r="L912" s="329">
        <v>126089.76</v>
      </c>
      <c r="M912" s="329">
        <v>220657.08</v>
      </c>
      <c r="N912" s="329">
        <v>165817.34</v>
      </c>
      <c r="O912" s="329">
        <v>290180.34000000003</v>
      </c>
      <c r="P912" s="329">
        <v>205226.82</v>
      </c>
      <c r="Q912" s="329">
        <v>359146.94</v>
      </c>
      <c r="R912" s="329">
        <v>231045.41</v>
      </c>
      <c r="S912" s="329">
        <v>404329.46</v>
      </c>
      <c r="T912" s="329">
        <v>256500.46</v>
      </c>
      <c r="U912" s="329">
        <v>448875.81</v>
      </c>
    </row>
    <row r="913" spans="1:21" ht="14.4" x14ac:dyDescent="0.3">
      <c r="A913" s="328">
        <v>5</v>
      </c>
      <c r="B913" s="328" t="s">
        <v>166</v>
      </c>
      <c r="C913" s="328" t="s">
        <v>172</v>
      </c>
      <c r="D913" s="328" t="s">
        <v>173</v>
      </c>
      <c r="E913" s="328" t="s">
        <v>180</v>
      </c>
      <c r="F913" s="328">
        <v>4</v>
      </c>
      <c r="G913" s="328" t="s">
        <v>4</v>
      </c>
      <c r="H913" s="329">
        <v>83258.16</v>
      </c>
      <c r="I913" s="329">
        <v>133213.07</v>
      </c>
      <c r="J913" s="329">
        <v>116561.43</v>
      </c>
      <c r="K913" s="329">
        <v>186498.29</v>
      </c>
      <c r="L913" s="329">
        <v>149864.70000000001</v>
      </c>
      <c r="M913" s="329">
        <v>239783.52</v>
      </c>
      <c r="N913" s="329">
        <v>199819.6</v>
      </c>
      <c r="O913" s="329">
        <v>319711.35999999999</v>
      </c>
      <c r="P913" s="329">
        <v>249774.49</v>
      </c>
      <c r="Q913" s="329">
        <v>399639.2</v>
      </c>
      <c r="R913" s="329">
        <v>283077.76000000001</v>
      </c>
      <c r="S913" s="329">
        <v>452924.42</v>
      </c>
      <c r="T913" s="329">
        <v>316381.03000000003</v>
      </c>
      <c r="U913" s="329">
        <v>506209.65</v>
      </c>
    </row>
    <row r="914" spans="1:21" ht="14.4" x14ac:dyDescent="0.3">
      <c r="A914" s="328">
        <v>5</v>
      </c>
      <c r="B914" s="328" t="s">
        <v>166</v>
      </c>
      <c r="C914" s="328" t="s">
        <v>172</v>
      </c>
      <c r="D914" s="328" t="s">
        <v>173</v>
      </c>
      <c r="E914" s="328" t="s">
        <v>181</v>
      </c>
      <c r="F914" s="328">
        <v>1</v>
      </c>
      <c r="G914" s="328" t="s">
        <v>11</v>
      </c>
      <c r="H914" s="329">
        <v>95099.24</v>
      </c>
      <c r="I914" s="329">
        <v>166423.66</v>
      </c>
      <c r="J914" s="329">
        <v>123260.88</v>
      </c>
      <c r="K914" s="329">
        <v>215706.54</v>
      </c>
      <c r="L914" s="329">
        <v>147590.39000000001</v>
      </c>
      <c r="M914" s="329">
        <v>258283.18</v>
      </c>
      <c r="N914" s="329">
        <v>176195.7</v>
      </c>
      <c r="O914" s="329">
        <v>308342.46999999997</v>
      </c>
      <c r="P914" s="329">
        <v>207277.68</v>
      </c>
      <c r="Q914" s="329">
        <v>362735.95</v>
      </c>
      <c r="R914" s="329">
        <v>227158.78</v>
      </c>
      <c r="S914" s="329">
        <v>397527.86</v>
      </c>
      <c r="T914" s="329">
        <v>246026.41</v>
      </c>
      <c r="U914" s="329">
        <v>430546.22</v>
      </c>
    </row>
    <row r="915" spans="1:21" ht="14.4" x14ac:dyDescent="0.3">
      <c r="A915" s="328">
        <v>5</v>
      </c>
      <c r="B915" s="328" t="s">
        <v>166</v>
      </c>
      <c r="C915" s="328" t="s">
        <v>172</v>
      </c>
      <c r="D915" s="328" t="s">
        <v>173</v>
      </c>
      <c r="E915" s="328" t="s">
        <v>181</v>
      </c>
      <c r="F915" s="328">
        <v>2</v>
      </c>
      <c r="G915" s="328" t="s">
        <v>5</v>
      </c>
      <c r="H915" s="329">
        <v>82772.429999999993</v>
      </c>
      <c r="I915" s="329">
        <v>144851.75</v>
      </c>
      <c r="J915" s="329">
        <v>108556.29</v>
      </c>
      <c r="K915" s="329">
        <v>189973.5</v>
      </c>
      <c r="L915" s="329">
        <v>131968.71</v>
      </c>
      <c r="M915" s="329">
        <v>230945.24</v>
      </c>
      <c r="N915" s="329">
        <v>161935.24</v>
      </c>
      <c r="O915" s="329">
        <v>283386.67</v>
      </c>
      <c r="P915" s="329">
        <v>192127.75</v>
      </c>
      <c r="Q915" s="329">
        <v>336223.56</v>
      </c>
      <c r="R915" s="329">
        <v>211720.95</v>
      </c>
      <c r="S915" s="329">
        <v>370511.65</v>
      </c>
      <c r="T915" s="329">
        <v>229889.92000000001</v>
      </c>
      <c r="U915" s="329">
        <v>402307.35</v>
      </c>
    </row>
    <row r="916" spans="1:21" ht="14.4" x14ac:dyDescent="0.3">
      <c r="A916" s="328">
        <v>5</v>
      </c>
      <c r="B916" s="328" t="s">
        <v>166</v>
      </c>
      <c r="C916" s="328" t="s">
        <v>172</v>
      </c>
      <c r="D916" s="328" t="s">
        <v>173</v>
      </c>
      <c r="E916" s="328" t="s">
        <v>181</v>
      </c>
      <c r="F916" s="328">
        <v>3</v>
      </c>
      <c r="G916" s="328" t="s">
        <v>6</v>
      </c>
      <c r="H916" s="329">
        <v>71643.710000000006</v>
      </c>
      <c r="I916" s="329">
        <v>125376.5</v>
      </c>
      <c r="J916" s="329">
        <v>97438.26</v>
      </c>
      <c r="K916" s="329">
        <v>170516.95</v>
      </c>
      <c r="L916" s="329">
        <v>123060.91</v>
      </c>
      <c r="M916" s="329">
        <v>215356.59</v>
      </c>
      <c r="N916" s="329">
        <v>161891.73000000001</v>
      </c>
      <c r="O916" s="329">
        <v>283310.52</v>
      </c>
      <c r="P916" s="329">
        <v>200420.05</v>
      </c>
      <c r="Q916" s="329">
        <v>350735.09</v>
      </c>
      <c r="R916" s="329">
        <v>225673.47</v>
      </c>
      <c r="S916" s="329">
        <v>394928.56</v>
      </c>
      <c r="T916" s="329">
        <v>250581.17</v>
      </c>
      <c r="U916" s="329">
        <v>438517.05</v>
      </c>
    </row>
    <row r="917" spans="1:21" ht="14.4" x14ac:dyDescent="0.3">
      <c r="A917" s="328">
        <v>5</v>
      </c>
      <c r="B917" s="328" t="s">
        <v>166</v>
      </c>
      <c r="C917" s="328" t="s">
        <v>172</v>
      </c>
      <c r="D917" s="328" t="s">
        <v>173</v>
      </c>
      <c r="E917" s="328" t="s">
        <v>181</v>
      </c>
      <c r="F917" s="328">
        <v>4</v>
      </c>
      <c r="G917" s="328" t="s">
        <v>4</v>
      </c>
      <c r="H917" s="329">
        <v>80682.929999999993</v>
      </c>
      <c r="I917" s="329">
        <v>129092.7</v>
      </c>
      <c r="J917" s="329">
        <v>112956.11</v>
      </c>
      <c r="K917" s="329">
        <v>180729.78</v>
      </c>
      <c r="L917" s="329">
        <v>145229.28</v>
      </c>
      <c r="M917" s="329">
        <v>232366.86</v>
      </c>
      <c r="N917" s="329">
        <v>193639.04000000001</v>
      </c>
      <c r="O917" s="329">
        <v>309822.46999999997</v>
      </c>
      <c r="P917" s="329">
        <v>242048.8</v>
      </c>
      <c r="Q917" s="329">
        <v>387278.09</v>
      </c>
      <c r="R917" s="329">
        <v>274321.98</v>
      </c>
      <c r="S917" s="329">
        <v>438915.17</v>
      </c>
      <c r="T917" s="329">
        <v>306595.15000000002</v>
      </c>
      <c r="U917" s="329">
        <v>490552.25</v>
      </c>
    </row>
    <row r="918" spans="1:21" ht="14.4" x14ac:dyDescent="0.3">
      <c r="A918" s="328">
        <v>5</v>
      </c>
      <c r="B918" s="328" t="s">
        <v>166</v>
      </c>
      <c r="C918" s="328" t="s">
        <v>182</v>
      </c>
      <c r="D918" s="328" t="s">
        <v>183</v>
      </c>
      <c r="E918" s="328" t="s">
        <v>184</v>
      </c>
      <c r="F918" s="328">
        <v>1</v>
      </c>
      <c r="G918" s="328" t="s">
        <v>11</v>
      </c>
      <c r="H918" s="329">
        <v>106819.27</v>
      </c>
      <c r="I918" s="329">
        <v>186933.72</v>
      </c>
      <c r="J918" s="329">
        <v>138481.5</v>
      </c>
      <c r="K918" s="329">
        <v>242342.62</v>
      </c>
      <c r="L918" s="329">
        <v>165836.71</v>
      </c>
      <c r="M918" s="329">
        <v>290214.24</v>
      </c>
      <c r="N918" s="329">
        <v>198011.09</v>
      </c>
      <c r="O918" s="329">
        <v>346519.41</v>
      </c>
      <c r="P918" s="329">
        <v>232965.32</v>
      </c>
      <c r="Q918" s="329">
        <v>407689.31</v>
      </c>
      <c r="R918" s="329">
        <v>255323.56</v>
      </c>
      <c r="S918" s="329">
        <v>446816.23</v>
      </c>
      <c r="T918" s="329">
        <v>276556.19</v>
      </c>
      <c r="U918" s="329">
        <v>483973.34</v>
      </c>
    </row>
    <row r="919" spans="1:21" ht="14.4" x14ac:dyDescent="0.3">
      <c r="A919" s="328">
        <v>5</v>
      </c>
      <c r="B919" s="328" t="s">
        <v>166</v>
      </c>
      <c r="C919" s="328" t="s">
        <v>182</v>
      </c>
      <c r="D919" s="328" t="s">
        <v>183</v>
      </c>
      <c r="E919" s="328" t="s">
        <v>184</v>
      </c>
      <c r="F919" s="328">
        <v>2</v>
      </c>
      <c r="G919" s="328" t="s">
        <v>5</v>
      </c>
      <c r="H919" s="329">
        <v>92840.39</v>
      </c>
      <c r="I919" s="329">
        <v>162470.69</v>
      </c>
      <c r="J919" s="329">
        <v>121806.19</v>
      </c>
      <c r="K919" s="329">
        <v>213160.83</v>
      </c>
      <c r="L919" s="329">
        <v>148121.4</v>
      </c>
      <c r="M919" s="329">
        <v>259212.45</v>
      </c>
      <c r="N919" s="329">
        <v>181839.44</v>
      </c>
      <c r="O919" s="329">
        <v>318219.02</v>
      </c>
      <c r="P919" s="329">
        <v>215784.98</v>
      </c>
      <c r="Q919" s="329">
        <v>377623.72</v>
      </c>
      <c r="R919" s="329">
        <v>237816.74</v>
      </c>
      <c r="S919" s="329">
        <v>416179.3</v>
      </c>
      <c r="T919" s="329">
        <v>258257.07</v>
      </c>
      <c r="U919" s="329">
        <v>451949.88</v>
      </c>
    </row>
    <row r="920" spans="1:21" ht="14.4" x14ac:dyDescent="0.3">
      <c r="A920" s="328">
        <v>5</v>
      </c>
      <c r="B920" s="328" t="s">
        <v>166</v>
      </c>
      <c r="C920" s="328" t="s">
        <v>182</v>
      </c>
      <c r="D920" s="328" t="s">
        <v>183</v>
      </c>
      <c r="E920" s="328" t="s">
        <v>184</v>
      </c>
      <c r="F920" s="328">
        <v>3</v>
      </c>
      <c r="G920" s="328" t="s">
        <v>6</v>
      </c>
      <c r="H920" s="329">
        <v>80255.97</v>
      </c>
      <c r="I920" s="329">
        <v>140447.95000000001</v>
      </c>
      <c r="J920" s="329">
        <v>109111.72</v>
      </c>
      <c r="K920" s="329">
        <v>190945.52</v>
      </c>
      <c r="L920" s="329">
        <v>137772.54999999999</v>
      </c>
      <c r="M920" s="329">
        <v>241101.96</v>
      </c>
      <c r="N920" s="329">
        <v>181213.81</v>
      </c>
      <c r="O920" s="329">
        <v>317124.15999999997</v>
      </c>
      <c r="P920" s="329">
        <v>224312.04</v>
      </c>
      <c r="Q920" s="329">
        <v>392546.06</v>
      </c>
      <c r="R920" s="329">
        <v>252554.14</v>
      </c>
      <c r="S920" s="329">
        <v>441969.74</v>
      </c>
      <c r="T920" s="329">
        <v>280404.2</v>
      </c>
      <c r="U920" s="329">
        <v>490707.35</v>
      </c>
    </row>
    <row r="921" spans="1:21" ht="14.4" x14ac:dyDescent="0.3">
      <c r="A921" s="328">
        <v>5</v>
      </c>
      <c r="B921" s="328" t="s">
        <v>166</v>
      </c>
      <c r="C921" s="328" t="s">
        <v>182</v>
      </c>
      <c r="D921" s="328" t="s">
        <v>183</v>
      </c>
      <c r="E921" s="328" t="s">
        <v>184</v>
      </c>
      <c r="F921" s="328">
        <v>4</v>
      </c>
      <c r="G921" s="328" t="s">
        <v>4</v>
      </c>
      <c r="H921" s="329">
        <v>90645.11</v>
      </c>
      <c r="I921" s="329">
        <v>145032.18</v>
      </c>
      <c r="J921" s="329">
        <v>126903.16</v>
      </c>
      <c r="K921" s="329">
        <v>203045.05</v>
      </c>
      <c r="L921" s="329">
        <v>163161.20000000001</v>
      </c>
      <c r="M921" s="329">
        <v>261057.92000000001</v>
      </c>
      <c r="N921" s="329">
        <v>217548.27</v>
      </c>
      <c r="O921" s="329">
        <v>348077.23</v>
      </c>
      <c r="P921" s="329">
        <v>271935.33</v>
      </c>
      <c r="Q921" s="329">
        <v>435096.54</v>
      </c>
      <c r="R921" s="329">
        <v>308193.38</v>
      </c>
      <c r="S921" s="329">
        <v>493109.41</v>
      </c>
      <c r="T921" s="329">
        <v>344451.42</v>
      </c>
      <c r="U921" s="329">
        <v>551122.28</v>
      </c>
    </row>
    <row r="922" spans="1:21" ht="14.4" x14ac:dyDescent="0.3">
      <c r="A922" s="328">
        <v>5</v>
      </c>
      <c r="B922" s="328" t="s">
        <v>166</v>
      </c>
      <c r="C922" s="328" t="s">
        <v>182</v>
      </c>
      <c r="D922" s="328" t="s">
        <v>183</v>
      </c>
      <c r="E922" s="328" t="s">
        <v>185</v>
      </c>
      <c r="F922" s="328">
        <v>1</v>
      </c>
      <c r="G922" s="328" t="s">
        <v>11</v>
      </c>
      <c r="H922" s="329">
        <v>95513.02</v>
      </c>
      <c r="I922" s="329">
        <v>167147.79</v>
      </c>
      <c r="J922" s="329">
        <v>123871.02</v>
      </c>
      <c r="K922" s="329">
        <v>216774.28</v>
      </c>
      <c r="L922" s="329">
        <v>148373.76000000001</v>
      </c>
      <c r="M922" s="329">
        <v>259654.08</v>
      </c>
      <c r="N922" s="329">
        <v>177211.41</v>
      </c>
      <c r="O922" s="329">
        <v>310119.96000000002</v>
      </c>
      <c r="P922" s="329">
        <v>208531.42</v>
      </c>
      <c r="Q922" s="329">
        <v>364929.98</v>
      </c>
      <c r="R922" s="329">
        <v>228565.58</v>
      </c>
      <c r="S922" s="329">
        <v>399989.76000000001</v>
      </c>
      <c r="T922" s="329">
        <v>247613.3</v>
      </c>
      <c r="U922" s="329">
        <v>433323.28</v>
      </c>
    </row>
    <row r="923" spans="1:21" ht="14.4" x14ac:dyDescent="0.3">
      <c r="A923" s="328">
        <v>5</v>
      </c>
      <c r="B923" s="328" t="s">
        <v>166</v>
      </c>
      <c r="C923" s="328" t="s">
        <v>182</v>
      </c>
      <c r="D923" s="328" t="s">
        <v>183</v>
      </c>
      <c r="E923" s="328" t="s">
        <v>185</v>
      </c>
      <c r="F923" s="328">
        <v>2</v>
      </c>
      <c r="G923" s="328" t="s">
        <v>5</v>
      </c>
      <c r="H923" s="329">
        <v>82804.92</v>
      </c>
      <c r="I923" s="329">
        <v>144908.60999999999</v>
      </c>
      <c r="J923" s="329">
        <v>108711.64</v>
      </c>
      <c r="K923" s="329">
        <v>190245.37</v>
      </c>
      <c r="L923" s="329">
        <v>132268.94</v>
      </c>
      <c r="M923" s="329">
        <v>231470.64</v>
      </c>
      <c r="N923" s="329">
        <v>162509.91</v>
      </c>
      <c r="O923" s="329">
        <v>284392.33</v>
      </c>
      <c r="P923" s="329">
        <v>192912.93</v>
      </c>
      <c r="Q923" s="329">
        <v>337597.63</v>
      </c>
      <c r="R923" s="329">
        <v>212650.29</v>
      </c>
      <c r="S923" s="329">
        <v>372138.01</v>
      </c>
      <c r="T923" s="329">
        <v>230977.74</v>
      </c>
      <c r="U923" s="329">
        <v>404211.04</v>
      </c>
    </row>
    <row r="924" spans="1:21" ht="14.4" x14ac:dyDescent="0.3">
      <c r="A924" s="328">
        <v>5</v>
      </c>
      <c r="B924" s="328" t="s">
        <v>166</v>
      </c>
      <c r="C924" s="328" t="s">
        <v>182</v>
      </c>
      <c r="D924" s="328" t="s">
        <v>183</v>
      </c>
      <c r="E924" s="328" t="s">
        <v>185</v>
      </c>
      <c r="F924" s="328">
        <v>3</v>
      </c>
      <c r="G924" s="328" t="s">
        <v>6</v>
      </c>
      <c r="H924" s="329">
        <v>71420.2</v>
      </c>
      <c r="I924" s="329">
        <v>124985.34</v>
      </c>
      <c r="J924" s="329">
        <v>97036.79</v>
      </c>
      <c r="K924" s="329">
        <v>169814.38</v>
      </c>
      <c r="L924" s="329">
        <v>122476.17</v>
      </c>
      <c r="M924" s="329">
        <v>214333.29</v>
      </c>
      <c r="N924" s="329">
        <v>161044.35999999999</v>
      </c>
      <c r="O924" s="329">
        <v>281827.62</v>
      </c>
      <c r="P924" s="329">
        <v>199300.7</v>
      </c>
      <c r="Q924" s="329">
        <v>348776.22</v>
      </c>
      <c r="R924" s="329">
        <v>224359.42</v>
      </c>
      <c r="S924" s="329">
        <v>392628.99</v>
      </c>
      <c r="T924" s="329">
        <v>249061.75</v>
      </c>
      <c r="U924" s="329">
        <v>435858.06</v>
      </c>
    </row>
    <row r="925" spans="1:21" ht="14.4" x14ac:dyDescent="0.3">
      <c r="A925" s="328">
        <v>5</v>
      </c>
      <c r="B925" s="328" t="s">
        <v>166</v>
      </c>
      <c r="C925" s="328" t="s">
        <v>182</v>
      </c>
      <c r="D925" s="328" t="s">
        <v>183</v>
      </c>
      <c r="E925" s="328" t="s">
        <v>185</v>
      </c>
      <c r="F925" s="328">
        <v>4</v>
      </c>
      <c r="G925" s="328" t="s">
        <v>4</v>
      </c>
      <c r="H925" s="329">
        <v>81080.36</v>
      </c>
      <c r="I925" s="329">
        <v>129728.58</v>
      </c>
      <c r="J925" s="329">
        <v>113512.5</v>
      </c>
      <c r="K925" s="329">
        <v>181620.01</v>
      </c>
      <c r="L925" s="329">
        <v>145944.65</v>
      </c>
      <c r="M925" s="329">
        <v>233511.44</v>
      </c>
      <c r="N925" s="329">
        <v>194592.86</v>
      </c>
      <c r="O925" s="329">
        <v>311348.59000000003</v>
      </c>
      <c r="P925" s="329">
        <v>243241.08</v>
      </c>
      <c r="Q925" s="329">
        <v>389185.73</v>
      </c>
      <c r="R925" s="329">
        <v>275673.21999999997</v>
      </c>
      <c r="S925" s="329">
        <v>441077.16</v>
      </c>
      <c r="T925" s="329">
        <v>308105.37</v>
      </c>
      <c r="U925" s="329">
        <v>492968.59</v>
      </c>
    </row>
    <row r="926" spans="1:21" ht="14.4" x14ac:dyDescent="0.3">
      <c r="A926" s="328">
        <v>5</v>
      </c>
      <c r="B926" s="328" t="s">
        <v>166</v>
      </c>
      <c r="C926" s="328" t="s">
        <v>182</v>
      </c>
      <c r="D926" s="328" t="s">
        <v>183</v>
      </c>
      <c r="E926" s="328" t="s">
        <v>710</v>
      </c>
      <c r="F926" s="328">
        <v>1</v>
      </c>
      <c r="G926" s="328" t="s">
        <v>11</v>
      </c>
      <c r="H926" s="329">
        <v>98546.47</v>
      </c>
      <c r="I926" s="329">
        <v>172456.33</v>
      </c>
      <c r="J926" s="329">
        <v>127828.7</v>
      </c>
      <c r="K926" s="329">
        <v>223700.22</v>
      </c>
      <c r="L926" s="329">
        <v>153131.18</v>
      </c>
      <c r="M926" s="329">
        <v>267979.57</v>
      </c>
      <c r="N926" s="329">
        <v>182919.18</v>
      </c>
      <c r="O926" s="329">
        <v>320108.56</v>
      </c>
      <c r="P926" s="329">
        <v>215266.75</v>
      </c>
      <c r="Q926" s="329">
        <v>376716.82</v>
      </c>
      <c r="R926" s="329">
        <v>235958.47</v>
      </c>
      <c r="S926" s="329">
        <v>412927.32</v>
      </c>
      <c r="T926" s="329">
        <v>255642.46</v>
      </c>
      <c r="U926" s="329">
        <v>447374.31</v>
      </c>
    </row>
    <row r="927" spans="1:21" ht="14.4" x14ac:dyDescent="0.3">
      <c r="A927" s="328">
        <v>5</v>
      </c>
      <c r="B927" s="328" t="s">
        <v>166</v>
      </c>
      <c r="C927" s="328" t="s">
        <v>182</v>
      </c>
      <c r="D927" s="328" t="s">
        <v>183</v>
      </c>
      <c r="E927" s="328" t="s">
        <v>710</v>
      </c>
      <c r="F927" s="328">
        <v>2</v>
      </c>
      <c r="G927" s="328" t="s">
        <v>5</v>
      </c>
      <c r="H927" s="329">
        <v>85330.03</v>
      </c>
      <c r="I927" s="329">
        <v>149327.54999999999</v>
      </c>
      <c r="J927" s="329">
        <v>112062.95</v>
      </c>
      <c r="K927" s="329">
        <v>196110.16</v>
      </c>
      <c r="L927" s="329">
        <v>136382.16</v>
      </c>
      <c r="M927" s="329">
        <v>238668.79</v>
      </c>
      <c r="N927" s="329">
        <v>167629.62</v>
      </c>
      <c r="O927" s="329">
        <v>293351.83</v>
      </c>
      <c r="P927" s="329">
        <v>199023.53</v>
      </c>
      <c r="Q927" s="329">
        <v>348291.17</v>
      </c>
      <c r="R927" s="329">
        <v>219406.57</v>
      </c>
      <c r="S927" s="329">
        <v>383961.49</v>
      </c>
      <c r="T927" s="329">
        <v>238341.48</v>
      </c>
      <c r="U927" s="329">
        <v>417097.58</v>
      </c>
    </row>
    <row r="928" spans="1:21" ht="14.4" x14ac:dyDescent="0.3">
      <c r="A928" s="328">
        <v>5</v>
      </c>
      <c r="B928" s="328" t="s">
        <v>166</v>
      </c>
      <c r="C928" s="328" t="s">
        <v>182</v>
      </c>
      <c r="D928" s="328" t="s">
        <v>183</v>
      </c>
      <c r="E928" s="328" t="s">
        <v>710</v>
      </c>
      <c r="F928" s="328">
        <v>3</v>
      </c>
      <c r="G928" s="328" t="s">
        <v>6</v>
      </c>
      <c r="H928" s="329">
        <v>73517.38</v>
      </c>
      <c r="I928" s="329">
        <v>128655.41</v>
      </c>
      <c r="J928" s="329">
        <v>99854.78</v>
      </c>
      <c r="K928" s="329">
        <v>174745.87</v>
      </c>
      <c r="L928" s="329">
        <v>126007.89</v>
      </c>
      <c r="M928" s="329">
        <v>220513.8</v>
      </c>
      <c r="N928" s="329">
        <v>165663.03</v>
      </c>
      <c r="O928" s="329">
        <v>289910.3</v>
      </c>
      <c r="P928" s="329">
        <v>204993.85</v>
      </c>
      <c r="Q928" s="329">
        <v>358739.23</v>
      </c>
      <c r="R928" s="329">
        <v>230751.07</v>
      </c>
      <c r="S928" s="329">
        <v>403814.37</v>
      </c>
      <c r="T928" s="329">
        <v>256137.64</v>
      </c>
      <c r="U928" s="329">
        <v>448240.87</v>
      </c>
    </row>
    <row r="929" spans="1:21" ht="14.4" x14ac:dyDescent="0.3">
      <c r="A929" s="328">
        <v>5</v>
      </c>
      <c r="B929" s="328" t="s">
        <v>166</v>
      </c>
      <c r="C929" s="328" t="s">
        <v>182</v>
      </c>
      <c r="D929" s="328" t="s">
        <v>183</v>
      </c>
      <c r="E929" s="328" t="s">
        <v>710</v>
      </c>
      <c r="F929" s="328">
        <v>4</v>
      </c>
      <c r="G929" s="328" t="s">
        <v>4</v>
      </c>
      <c r="H929" s="329">
        <v>83670.259999999995</v>
      </c>
      <c r="I929" s="329">
        <v>133872.41</v>
      </c>
      <c r="J929" s="329">
        <v>117138.36</v>
      </c>
      <c r="K929" s="329">
        <v>187421.38</v>
      </c>
      <c r="L929" s="329">
        <v>150606.46</v>
      </c>
      <c r="M929" s="329">
        <v>240970.34</v>
      </c>
      <c r="N929" s="329">
        <v>200808.62</v>
      </c>
      <c r="O929" s="329">
        <v>321293.78999999998</v>
      </c>
      <c r="P929" s="329">
        <v>251010.77</v>
      </c>
      <c r="Q929" s="329">
        <v>401617.24</v>
      </c>
      <c r="R929" s="329">
        <v>284478.88</v>
      </c>
      <c r="S929" s="329">
        <v>455166.21</v>
      </c>
      <c r="T929" s="329">
        <v>317946.98</v>
      </c>
      <c r="U929" s="329">
        <v>508715.17</v>
      </c>
    </row>
    <row r="930" spans="1:21" ht="14.4" x14ac:dyDescent="0.3">
      <c r="A930" s="328">
        <v>5</v>
      </c>
      <c r="B930" s="328" t="s">
        <v>166</v>
      </c>
      <c r="C930" s="328" t="s">
        <v>182</v>
      </c>
      <c r="D930" s="328" t="s">
        <v>183</v>
      </c>
      <c r="E930" s="328" t="s">
        <v>186</v>
      </c>
      <c r="F930" s="328">
        <v>1</v>
      </c>
      <c r="G930" s="328" t="s">
        <v>11</v>
      </c>
      <c r="H930" s="329">
        <v>108828.46</v>
      </c>
      <c r="I930" s="329">
        <v>190449.8</v>
      </c>
      <c r="J930" s="329">
        <v>141112.89000000001</v>
      </c>
      <c r="K930" s="329">
        <v>246947.55</v>
      </c>
      <c r="L930" s="329">
        <v>169006.96</v>
      </c>
      <c r="M930" s="329">
        <v>295762.18</v>
      </c>
      <c r="N930" s="329">
        <v>201825.47</v>
      </c>
      <c r="O930" s="329">
        <v>353194.58</v>
      </c>
      <c r="P930" s="329">
        <v>237474.28</v>
      </c>
      <c r="Q930" s="329">
        <v>415580</v>
      </c>
      <c r="R930" s="329">
        <v>260277.1</v>
      </c>
      <c r="S930" s="329">
        <v>455484.93</v>
      </c>
      <c r="T930" s="329">
        <v>281944.49</v>
      </c>
      <c r="U930" s="329">
        <v>493402.87</v>
      </c>
    </row>
    <row r="931" spans="1:21" ht="14.4" x14ac:dyDescent="0.3">
      <c r="A931" s="328">
        <v>5</v>
      </c>
      <c r="B931" s="328" t="s">
        <v>166</v>
      </c>
      <c r="C931" s="328" t="s">
        <v>182</v>
      </c>
      <c r="D931" s="328" t="s">
        <v>183</v>
      </c>
      <c r="E931" s="328" t="s">
        <v>186</v>
      </c>
      <c r="F931" s="328">
        <v>2</v>
      </c>
      <c r="G931" s="328" t="s">
        <v>5</v>
      </c>
      <c r="H931" s="329">
        <v>94468.32</v>
      </c>
      <c r="I931" s="329">
        <v>165319.56</v>
      </c>
      <c r="J931" s="329">
        <v>123982.79</v>
      </c>
      <c r="K931" s="329">
        <v>216969.89</v>
      </c>
      <c r="L931" s="329">
        <v>150808.51</v>
      </c>
      <c r="M931" s="329">
        <v>263914.89</v>
      </c>
      <c r="N931" s="329">
        <v>185212.78</v>
      </c>
      <c r="O931" s="329">
        <v>324122.36</v>
      </c>
      <c r="P931" s="329">
        <v>219825.39</v>
      </c>
      <c r="Q931" s="329">
        <v>384694.44</v>
      </c>
      <c r="R931" s="329">
        <v>242292.83</v>
      </c>
      <c r="S931" s="329">
        <v>424012.44</v>
      </c>
      <c r="T931" s="329">
        <v>263146.31</v>
      </c>
      <c r="U931" s="329">
        <v>460506.04</v>
      </c>
    </row>
    <row r="932" spans="1:21" ht="14.4" x14ac:dyDescent="0.3">
      <c r="A932" s="328">
        <v>5</v>
      </c>
      <c r="B932" s="328" t="s">
        <v>166</v>
      </c>
      <c r="C932" s="328" t="s">
        <v>182</v>
      </c>
      <c r="D932" s="328" t="s">
        <v>183</v>
      </c>
      <c r="E932" s="328" t="s">
        <v>186</v>
      </c>
      <c r="F932" s="328">
        <v>3</v>
      </c>
      <c r="G932" s="328" t="s">
        <v>6</v>
      </c>
      <c r="H932" s="329">
        <v>81572.23</v>
      </c>
      <c r="I932" s="329">
        <v>142751.4</v>
      </c>
      <c r="J932" s="329">
        <v>110865.94</v>
      </c>
      <c r="K932" s="329">
        <v>194015.39</v>
      </c>
      <c r="L932" s="329">
        <v>139959.4</v>
      </c>
      <c r="M932" s="329">
        <v>244928.96</v>
      </c>
      <c r="N932" s="329">
        <v>184061.9</v>
      </c>
      <c r="O932" s="329">
        <v>322108.33</v>
      </c>
      <c r="P932" s="329">
        <v>227812.01</v>
      </c>
      <c r="Q932" s="329">
        <v>398671.02</v>
      </c>
      <c r="R932" s="329">
        <v>256475.33</v>
      </c>
      <c r="S932" s="329">
        <v>448831.83</v>
      </c>
      <c r="T932" s="329">
        <v>284735.93</v>
      </c>
      <c r="U932" s="329">
        <v>498287.87</v>
      </c>
    </row>
    <row r="933" spans="1:21" ht="14.4" x14ac:dyDescent="0.3">
      <c r="A933" s="328">
        <v>5</v>
      </c>
      <c r="B933" s="328" t="s">
        <v>166</v>
      </c>
      <c r="C933" s="328" t="s">
        <v>182</v>
      </c>
      <c r="D933" s="328" t="s">
        <v>183</v>
      </c>
      <c r="E933" s="328" t="s">
        <v>186</v>
      </c>
      <c r="F933" s="328">
        <v>4</v>
      </c>
      <c r="G933" s="328" t="s">
        <v>4</v>
      </c>
      <c r="H933" s="329">
        <v>92366.82</v>
      </c>
      <c r="I933" s="329">
        <v>147786.91</v>
      </c>
      <c r="J933" s="329">
        <v>129313.55</v>
      </c>
      <c r="K933" s="329">
        <v>206901.68</v>
      </c>
      <c r="L933" s="329">
        <v>166260.28</v>
      </c>
      <c r="M933" s="329">
        <v>266016.45</v>
      </c>
      <c r="N933" s="329">
        <v>221680.37</v>
      </c>
      <c r="O933" s="329">
        <v>354688.59</v>
      </c>
      <c r="P933" s="329">
        <v>277100.46000000002</v>
      </c>
      <c r="Q933" s="329">
        <v>443360.74</v>
      </c>
      <c r="R933" s="329">
        <v>314047.19</v>
      </c>
      <c r="S933" s="329">
        <v>502475.51</v>
      </c>
      <c r="T933" s="329">
        <v>350993.91999999998</v>
      </c>
      <c r="U933" s="329">
        <v>561590.28</v>
      </c>
    </row>
    <row r="934" spans="1:21" ht="14.4" x14ac:dyDescent="0.3">
      <c r="A934" s="328">
        <v>5</v>
      </c>
      <c r="B934" s="328" t="s">
        <v>166</v>
      </c>
      <c r="C934" s="328" t="s">
        <v>182</v>
      </c>
      <c r="D934" s="328" t="s">
        <v>183</v>
      </c>
      <c r="E934" s="328" t="s">
        <v>187</v>
      </c>
      <c r="F934" s="328">
        <v>1</v>
      </c>
      <c r="G934" s="328" t="s">
        <v>11</v>
      </c>
      <c r="H934" s="329">
        <v>100141.88</v>
      </c>
      <c r="I934" s="329">
        <v>175248.29</v>
      </c>
      <c r="J934" s="329">
        <v>129849.96</v>
      </c>
      <c r="K934" s="329">
        <v>227237.43</v>
      </c>
      <c r="L934" s="329">
        <v>155518.06</v>
      </c>
      <c r="M934" s="329">
        <v>272156.61</v>
      </c>
      <c r="N934" s="329">
        <v>185717.85</v>
      </c>
      <c r="O934" s="329">
        <v>325006.25</v>
      </c>
      <c r="P934" s="329">
        <v>218521.99</v>
      </c>
      <c r="Q934" s="329">
        <v>382413.48</v>
      </c>
      <c r="R934" s="329">
        <v>239505.22</v>
      </c>
      <c r="S934" s="329">
        <v>419134.13</v>
      </c>
      <c r="T934" s="329">
        <v>259443.88</v>
      </c>
      <c r="U934" s="329">
        <v>454026.79</v>
      </c>
    </row>
    <row r="935" spans="1:21" ht="14.4" x14ac:dyDescent="0.3">
      <c r="A935" s="328">
        <v>5</v>
      </c>
      <c r="B935" s="328" t="s">
        <v>166</v>
      </c>
      <c r="C935" s="328" t="s">
        <v>182</v>
      </c>
      <c r="D935" s="328" t="s">
        <v>183</v>
      </c>
      <c r="E935" s="328" t="s">
        <v>187</v>
      </c>
      <c r="F935" s="328">
        <v>2</v>
      </c>
      <c r="G935" s="328" t="s">
        <v>5</v>
      </c>
      <c r="H935" s="329">
        <v>86925.47</v>
      </c>
      <c r="I935" s="329">
        <v>152119.57</v>
      </c>
      <c r="J935" s="329">
        <v>114084.21</v>
      </c>
      <c r="K935" s="329">
        <v>199647.35999999999</v>
      </c>
      <c r="L935" s="329">
        <v>138769.04999999999</v>
      </c>
      <c r="M935" s="329">
        <v>242845.83</v>
      </c>
      <c r="N935" s="329">
        <v>170428.3</v>
      </c>
      <c r="O935" s="329">
        <v>298249.52</v>
      </c>
      <c r="P935" s="329">
        <v>202278.76</v>
      </c>
      <c r="Q935" s="329">
        <v>353987.84000000003</v>
      </c>
      <c r="R935" s="329">
        <v>222953.32</v>
      </c>
      <c r="S935" s="329">
        <v>390168.3</v>
      </c>
      <c r="T935" s="329">
        <v>242142.9</v>
      </c>
      <c r="U935" s="329">
        <v>423750.07</v>
      </c>
    </row>
    <row r="936" spans="1:21" ht="14.4" x14ac:dyDescent="0.3">
      <c r="A936" s="328">
        <v>5</v>
      </c>
      <c r="B936" s="328" t="s">
        <v>166</v>
      </c>
      <c r="C936" s="328" t="s">
        <v>182</v>
      </c>
      <c r="D936" s="328" t="s">
        <v>183</v>
      </c>
      <c r="E936" s="328" t="s">
        <v>187</v>
      </c>
      <c r="F936" s="328">
        <v>3</v>
      </c>
      <c r="G936" s="328" t="s">
        <v>6</v>
      </c>
      <c r="H936" s="329">
        <v>75057.16</v>
      </c>
      <c r="I936" s="329">
        <v>131350.01999999999</v>
      </c>
      <c r="J936" s="329">
        <v>102010.47</v>
      </c>
      <c r="K936" s="329">
        <v>178518.33</v>
      </c>
      <c r="L936" s="329">
        <v>128779.49</v>
      </c>
      <c r="M936" s="329">
        <v>225364.11</v>
      </c>
      <c r="N936" s="329">
        <v>169358.5</v>
      </c>
      <c r="O936" s="329">
        <v>296377.38</v>
      </c>
      <c r="P936" s="329">
        <v>209613.19</v>
      </c>
      <c r="Q936" s="329">
        <v>366823.07</v>
      </c>
      <c r="R936" s="329">
        <v>235986.32</v>
      </c>
      <c r="S936" s="329">
        <v>412976.06</v>
      </c>
      <c r="T936" s="329">
        <v>261988.8</v>
      </c>
      <c r="U936" s="329">
        <v>458480.41</v>
      </c>
    </row>
    <row r="937" spans="1:21" ht="14.4" x14ac:dyDescent="0.3">
      <c r="A937" s="328">
        <v>5</v>
      </c>
      <c r="B937" s="328" t="s">
        <v>166</v>
      </c>
      <c r="C937" s="328" t="s">
        <v>182</v>
      </c>
      <c r="D937" s="328" t="s">
        <v>183</v>
      </c>
      <c r="E937" s="328" t="s">
        <v>187</v>
      </c>
      <c r="F937" s="328">
        <v>4</v>
      </c>
      <c r="G937" s="328" t="s">
        <v>4</v>
      </c>
      <c r="H937" s="329">
        <v>84994.54</v>
      </c>
      <c r="I937" s="329">
        <v>135991.26999999999</v>
      </c>
      <c r="J937" s="329">
        <v>118992.36</v>
      </c>
      <c r="K937" s="329">
        <v>190387.78</v>
      </c>
      <c r="L937" s="329">
        <v>152990.18</v>
      </c>
      <c r="M937" s="329">
        <v>244784.29</v>
      </c>
      <c r="N937" s="329">
        <v>203986.91</v>
      </c>
      <c r="O937" s="329">
        <v>326379.05</v>
      </c>
      <c r="P937" s="329">
        <v>254983.63</v>
      </c>
      <c r="Q937" s="329">
        <v>407973.82</v>
      </c>
      <c r="R937" s="329">
        <v>288981.45</v>
      </c>
      <c r="S937" s="329">
        <v>462370.33</v>
      </c>
      <c r="T937" s="329">
        <v>322979.27</v>
      </c>
      <c r="U937" s="329">
        <v>516766.84</v>
      </c>
    </row>
    <row r="938" spans="1:21" ht="14.4" x14ac:dyDescent="0.3">
      <c r="A938" s="328">
        <v>5</v>
      </c>
      <c r="B938" s="328" t="s">
        <v>166</v>
      </c>
      <c r="C938" s="328" t="s">
        <v>182</v>
      </c>
      <c r="D938" s="328" t="s">
        <v>183</v>
      </c>
      <c r="E938" s="328" t="s">
        <v>188</v>
      </c>
      <c r="F938" s="328">
        <v>1</v>
      </c>
      <c r="G938" s="328" t="s">
        <v>11</v>
      </c>
      <c r="H938" s="329">
        <v>95552.36</v>
      </c>
      <c r="I938" s="329">
        <v>167216.63</v>
      </c>
      <c r="J938" s="329">
        <v>123892.22</v>
      </c>
      <c r="K938" s="329">
        <v>216811.39</v>
      </c>
      <c r="L938" s="329">
        <v>148377.85</v>
      </c>
      <c r="M938" s="329">
        <v>259661.23</v>
      </c>
      <c r="N938" s="329">
        <v>177183.8</v>
      </c>
      <c r="O938" s="329">
        <v>310071.65000000002</v>
      </c>
      <c r="P938" s="329">
        <v>208475.2</v>
      </c>
      <c r="Q938" s="329">
        <v>364831.6</v>
      </c>
      <c r="R938" s="329">
        <v>228490.73</v>
      </c>
      <c r="S938" s="329">
        <v>399858.77</v>
      </c>
      <c r="T938" s="329">
        <v>247506.72</v>
      </c>
      <c r="U938" s="329">
        <v>433136.76</v>
      </c>
    </row>
    <row r="939" spans="1:21" ht="14.4" x14ac:dyDescent="0.3">
      <c r="A939" s="328">
        <v>5</v>
      </c>
      <c r="B939" s="328" t="s">
        <v>166</v>
      </c>
      <c r="C939" s="328" t="s">
        <v>182</v>
      </c>
      <c r="D939" s="328" t="s">
        <v>183</v>
      </c>
      <c r="E939" s="328" t="s">
        <v>188</v>
      </c>
      <c r="F939" s="328">
        <v>2</v>
      </c>
      <c r="G939" s="328" t="s">
        <v>5</v>
      </c>
      <c r="H939" s="329">
        <v>82971.360000000001</v>
      </c>
      <c r="I939" s="329">
        <v>145199.88</v>
      </c>
      <c r="J939" s="329">
        <v>108884.44</v>
      </c>
      <c r="K939" s="329">
        <v>190547.77</v>
      </c>
      <c r="L939" s="329">
        <v>132434.07</v>
      </c>
      <c r="M939" s="329">
        <v>231759.62</v>
      </c>
      <c r="N939" s="329">
        <v>162629.31</v>
      </c>
      <c r="O939" s="329">
        <v>284601.3</v>
      </c>
      <c r="P939" s="329">
        <v>193012.9</v>
      </c>
      <c r="Q939" s="329">
        <v>337772.57</v>
      </c>
      <c r="R939" s="329">
        <v>212734.59</v>
      </c>
      <c r="S939" s="329">
        <v>372285.53</v>
      </c>
      <c r="T939" s="329">
        <v>231037.51</v>
      </c>
      <c r="U939" s="329">
        <v>404315.64</v>
      </c>
    </row>
    <row r="940" spans="1:21" ht="14.4" x14ac:dyDescent="0.3">
      <c r="A940" s="328">
        <v>5</v>
      </c>
      <c r="B940" s="328" t="s">
        <v>166</v>
      </c>
      <c r="C940" s="328" t="s">
        <v>182</v>
      </c>
      <c r="D940" s="328" t="s">
        <v>183</v>
      </c>
      <c r="E940" s="328" t="s">
        <v>188</v>
      </c>
      <c r="F940" s="328">
        <v>3</v>
      </c>
      <c r="G940" s="328" t="s">
        <v>6</v>
      </c>
      <c r="H940" s="329">
        <v>71665.789999999994</v>
      </c>
      <c r="I940" s="329">
        <v>125415.13</v>
      </c>
      <c r="J940" s="329">
        <v>97410.13</v>
      </c>
      <c r="K940" s="329">
        <v>170467.73</v>
      </c>
      <c r="L940" s="329">
        <v>122979.04</v>
      </c>
      <c r="M940" s="329">
        <v>215213.31</v>
      </c>
      <c r="N940" s="329">
        <v>161737.42000000001</v>
      </c>
      <c r="O940" s="329">
        <v>283040.49</v>
      </c>
      <c r="P940" s="329">
        <v>200187.07</v>
      </c>
      <c r="Q940" s="329">
        <v>350327.38</v>
      </c>
      <c r="R940" s="329">
        <v>225379.13</v>
      </c>
      <c r="S940" s="329">
        <v>394413.48</v>
      </c>
      <c r="T940" s="329">
        <v>250218.35</v>
      </c>
      <c r="U940" s="329">
        <v>437882.11</v>
      </c>
    </row>
    <row r="941" spans="1:21" ht="14.4" x14ac:dyDescent="0.3">
      <c r="A941" s="328">
        <v>5</v>
      </c>
      <c r="B941" s="328" t="s">
        <v>166</v>
      </c>
      <c r="C941" s="328" t="s">
        <v>182</v>
      </c>
      <c r="D941" s="328" t="s">
        <v>183</v>
      </c>
      <c r="E941" s="328" t="s">
        <v>188</v>
      </c>
      <c r="F941" s="328">
        <v>4</v>
      </c>
      <c r="G941" s="328" t="s">
        <v>4</v>
      </c>
      <c r="H941" s="329">
        <v>81095.03</v>
      </c>
      <c r="I941" s="329">
        <v>129752.05</v>
      </c>
      <c r="J941" s="329">
        <v>113533.04</v>
      </c>
      <c r="K941" s="329">
        <v>181652.86</v>
      </c>
      <c r="L941" s="329">
        <v>145971.04999999999</v>
      </c>
      <c r="M941" s="329">
        <v>233553.68</v>
      </c>
      <c r="N941" s="329">
        <v>194628.07</v>
      </c>
      <c r="O941" s="329">
        <v>311404.90999999997</v>
      </c>
      <c r="P941" s="329">
        <v>243285.08</v>
      </c>
      <c r="Q941" s="329">
        <v>389256.14</v>
      </c>
      <c r="R941" s="329">
        <v>275723.09000000003</v>
      </c>
      <c r="S941" s="329">
        <v>441156.96</v>
      </c>
      <c r="T941" s="329">
        <v>308161.09999999998</v>
      </c>
      <c r="U941" s="329">
        <v>493057.77</v>
      </c>
    </row>
    <row r="942" spans="1:21" ht="14.4" x14ac:dyDescent="0.3">
      <c r="A942" s="328">
        <v>5</v>
      </c>
      <c r="B942" s="328" t="s">
        <v>166</v>
      </c>
      <c r="C942" s="328" t="s">
        <v>182</v>
      </c>
      <c r="D942" s="328" t="s">
        <v>183</v>
      </c>
      <c r="E942" s="328" t="s">
        <v>144</v>
      </c>
      <c r="F942" s="328">
        <v>1</v>
      </c>
      <c r="G942" s="328" t="s">
        <v>11</v>
      </c>
      <c r="H942" s="329">
        <v>98014.67</v>
      </c>
      <c r="I942" s="329">
        <v>171525.68</v>
      </c>
      <c r="J942" s="329">
        <v>127154.95</v>
      </c>
      <c r="K942" s="329">
        <v>222521.16</v>
      </c>
      <c r="L942" s="329">
        <v>152335.54999999999</v>
      </c>
      <c r="M942" s="329">
        <v>266587.21999999997</v>
      </c>
      <c r="N942" s="329">
        <v>181986.28</v>
      </c>
      <c r="O942" s="329">
        <v>318476</v>
      </c>
      <c r="P942" s="329">
        <v>214181.68</v>
      </c>
      <c r="Q942" s="329">
        <v>374817.94</v>
      </c>
      <c r="R942" s="329">
        <v>234776.22</v>
      </c>
      <c r="S942" s="329">
        <v>410858.39</v>
      </c>
      <c r="T942" s="329">
        <v>254375.32</v>
      </c>
      <c r="U942" s="329">
        <v>445156.82</v>
      </c>
    </row>
    <row r="943" spans="1:21" ht="14.4" x14ac:dyDescent="0.3">
      <c r="A943" s="328">
        <v>5</v>
      </c>
      <c r="B943" s="328" t="s">
        <v>166</v>
      </c>
      <c r="C943" s="328" t="s">
        <v>182</v>
      </c>
      <c r="D943" s="328" t="s">
        <v>183</v>
      </c>
      <c r="E943" s="328" t="s">
        <v>144</v>
      </c>
      <c r="F943" s="328">
        <v>2</v>
      </c>
      <c r="G943" s="328" t="s">
        <v>5</v>
      </c>
      <c r="H943" s="329">
        <v>84798.22</v>
      </c>
      <c r="I943" s="329">
        <v>148396.88</v>
      </c>
      <c r="J943" s="329">
        <v>111389.2</v>
      </c>
      <c r="K943" s="329">
        <v>194931.1</v>
      </c>
      <c r="L943" s="329">
        <v>135586.54</v>
      </c>
      <c r="M943" s="329">
        <v>237276.44</v>
      </c>
      <c r="N943" s="329">
        <v>166696.73000000001</v>
      </c>
      <c r="O943" s="329">
        <v>291719.27</v>
      </c>
      <c r="P943" s="329">
        <v>197938.45</v>
      </c>
      <c r="Q943" s="329">
        <v>346392.29</v>
      </c>
      <c r="R943" s="329">
        <v>218224.32</v>
      </c>
      <c r="S943" s="329">
        <v>381892.56</v>
      </c>
      <c r="T943" s="329">
        <v>237074.34</v>
      </c>
      <c r="U943" s="329">
        <v>414880.09</v>
      </c>
    </row>
    <row r="944" spans="1:21" ht="14.4" x14ac:dyDescent="0.3">
      <c r="A944" s="328">
        <v>5</v>
      </c>
      <c r="B944" s="328" t="s">
        <v>166</v>
      </c>
      <c r="C944" s="328" t="s">
        <v>182</v>
      </c>
      <c r="D944" s="328" t="s">
        <v>183</v>
      </c>
      <c r="E944" s="328" t="s">
        <v>144</v>
      </c>
      <c r="F944" s="328">
        <v>3</v>
      </c>
      <c r="G944" s="328" t="s">
        <v>6</v>
      </c>
      <c r="H944" s="329">
        <v>73004.12</v>
      </c>
      <c r="I944" s="329">
        <v>127757.21</v>
      </c>
      <c r="J944" s="329">
        <v>99136.22</v>
      </c>
      <c r="K944" s="329">
        <v>173488.38</v>
      </c>
      <c r="L944" s="329">
        <v>125084.02</v>
      </c>
      <c r="M944" s="329">
        <v>218897.04</v>
      </c>
      <c r="N944" s="329">
        <v>164431.21</v>
      </c>
      <c r="O944" s="329">
        <v>287754.61</v>
      </c>
      <c r="P944" s="329">
        <v>203454.07</v>
      </c>
      <c r="Q944" s="329">
        <v>356044.62</v>
      </c>
      <c r="R944" s="329">
        <v>229005.99</v>
      </c>
      <c r="S944" s="329">
        <v>400760.48</v>
      </c>
      <c r="T944" s="329">
        <v>254187.26</v>
      </c>
      <c r="U944" s="329">
        <v>444827.7</v>
      </c>
    </row>
    <row r="945" spans="1:21" ht="14.4" x14ac:dyDescent="0.3">
      <c r="A945" s="328">
        <v>5</v>
      </c>
      <c r="B945" s="328" t="s">
        <v>166</v>
      </c>
      <c r="C945" s="328" t="s">
        <v>182</v>
      </c>
      <c r="D945" s="328" t="s">
        <v>183</v>
      </c>
      <c r="E945" s="328" t="s">
        <v>144</v>
      </c>
      <c r="F945" s="328">
        <v>4</v>
      </c>
      <c r="G945" s="328" t="s">
        <v>4</v>
      </c>
      <c r="H945" s="329">
        <v>83228.83</v>
      </c>
      <c r="I945" s="329">
        <v>133166.13</v>
      </c>
      <c r="J945" s="329">
        <v>116520.36</v>
      </c>
      <c r="K945" s="329">
        <v>186432.58</v>
      </c>
      <c r="L945" s="329">
        <v>149811.89000000001</v>
      </c>
      <c r="M945" s="329">
        <v>239699.03</v>
      </c>
      <c r="N945" s="329">
        <v>199749.19</v>
      </c>
      <c r="O945" s="329">
        <v>319598.71000000002</v>
      </c>
      <c r="P945" s="329">
        <v>249686.49</v>
      </c>
      <c r="Q945" s="329">
        <v>399498.39</v>
      </c>
      <c r="R945" s="329">
        <v>282978.02</v>
      </c>
      <c r="S945" s="329">
        <v>452764.84</v>
      </c>
      <c r="T945" s="329">
        <v>316269.55</v>
      </c>
      <c r="U945" s="329">
        <v>506031.29</v>
      </c>
    </row>
    <row r="946" spans="1:21" ht="14.4" x14ac:dyDescent="0.3">
      <c r="A946" s="328">
        <v>5</v>
      </c>
      <c r="B946" s="328" t="s">
        <v>166</v>
      </c>
      <c r="C946" s="328" t="s">
        <v>182</v>
      </c>
      <c r="D946" s="328" t="s">
        <v>183</v>
      </c>
      <c r="E946" s="328" t="s">
        <v>711</v>
      </c>
      <c r="F946" s="328">
        <v>1</v>
      </c>
      <c r="G946" s="328" t="s">
        <v>11</v>
      </c>
      <c r="H946" s="329">
        <v>97522.21</v>
      </c>
      <c r="I946" s="329">
        <v>170663.87</v>
      </c>
      <c r="J946" s="329">
        <v>126502.39999999999</v>
      </c>
      <c r="K946" s="329">
        <v>221379.21</v>
      </c>
      <c r="L946" s="329">
        <v>151544.01</v>
      </c>
      <c r="M946" s="329">
        <v>265202.02</v>
      </c>
      <c r="N946" s="329">
        <v>181025.79</v>
      </c>
      <c r="O946" s="329">
        <v>316795.13</v>
      </c>
      <c r="P946" s="329">
        <v>213040.38</v>
      </c>
      <c r="Q946" s="329">
        <v>372820.67</v>
      </c>
      <c r="R946" s="329">
        <v>233519.12</v>
      </c>
      <c r="S946" s="329">
        <v>408658.47</v>
      </c>
      <c r="T946" s="329">
        <v>253001.60000000001</v>
      </c>
      <c r="U946" s="329">
        <v>442752.81</v>
      </c>
    </row>
    <row r="947" spans="1:21" ht="14.4" x14ac:dyDescent="0.3">
      <c r="A947" s="328">
        <v>5</v>
      </c>
      <c r="B947" s="328" t="s">
        <v>166</v>
      </c>
      <c r="C947" s="328" t="s">
        <v>182</v>
      </c>
      <c r="D947" s="328" t="s">
        <v>183</v>
      </c>
      <c r="E947" s="328" t="s">
        <v>711</v>
      </c>
      <c r="F947" s="328">
        <v>2</v>
      </c>
      <c r="G947" s="328" t="s">
        <v>5</v>
      </c>
      <c r="H947" s="329">
        <v>84432.85</v>
      </c>
      <c r="I947" s="329">
        <v>147757.48000000001</v>
      </c>
      <c r="J947" s="329">
        <v>110888.25</v>
      </c>
      <c r="K947" s="329">
        <v>194054.43</v>
      </c>
      <c r="L947" s="329">
        <v>134956.04</v>
      </c>
      <c r="M947" s="329">
        <v>236173.08</v>
      </c>
      <c r="N947" s="329">
        <v>165883.24</v>
      </c>
      <c r="O947" s="329">
        <v>290295.67999999999</v>
      </c>
      <c r="P947" s="329">
        <v>196953.34</v>
      </c>
      <c r="Q947" s="329">
        <v>344668.35</v>
      </c>
      <c r="R947" s="329">
        <v>217126.37</v>
      </c>
      <c r="S947" s="329">
        <v>379971.16</v>
      </c>
      <c r="T947" s="329">
        <v>235866.97</v>
      </c>
      <c r="U947" s="329">
        <v>412767.2</v>
      </c>
    </row>
    <row r="948" spans="1:21" ht="14.4" x14ac:dyDescent="0.3">
      <c r="A948" s="328">
        <v>5</v>
      </c>
      <c r="B948" s="328" t="s">
        <v>166</v>
      </c>
      <c r="C948" s="328" t="s">
        <v>182</v>
      </c>
      <c r="D948" s="328" t="s">
        <v>183</v>
      </c>
      <c r="E948" s="328" t="s">
        <v>711</v>
      </c>
      <c r="F948" s="328">
        <v>3</v>
      </c>
      <c r="G948" s="328" t="s">
        <v>6</v>
      </c>
      <c r="H948" s="329">
        <v>72736.45</v>
      </c>
      <c r="I948" s="329">
        <v>127288.79</v>
      </c>
      <c r="J948" s="329">
        <v>98791</v>
      </c>
      <c r="K948" s="329">
        <v>172884.25</v>
      </c>
      <c r="L948" s="329">
        <v>124663.02</v>
      </c>
      <c r="M948" s="329">
        <v>218160.29</v>
      </c>
      <c r="N948" s="329">
        <v>163892.45000000001</v>
      </c>
      <c r="O948" s="329">
        <v>286811.78999999998</v>
      </c>
      <c r="P948" s="329">
        <v>202800.67</v>
      </c>
      <c r="Q948" s="329">
        <v>354901.17</v>
      </c>
      <c r="R948" s="329">
        <v>228280.62</v>
      </c>
      <c r="S948" s="329">
        <v>399491.08</v>
      </c>
      <c r="T948" s="329">
        <v>253393.48</v>
      </c>
      <c r="U948" s="329">
        <v>443438.58</v>
      </c>
    </row>
    <row r="949" spans="1:21" ht="14.4" x14ac:dyDescent="0.3">
      <c r="A949" s="328">
        <v>5</v>
      </c>
      <c r="B949" s="328" t="s">
        <v>166</v>
      </c>
      <c r="C949" s="328" t="s">
        <v>182</v>
      </c>
      <c r="D949" s="328" t="s">
        <v>183</v>
      </c>
      <c r="E949" s="328" t="s">
        <v>711</v>
      </c>
      <c r="F949" s="328">
        <v>4</v>
      </c>
      <c r="G949" s="328" t="s">
        <v>4</v>
      </c>
      <c r="H949" s="329">
        <v>82802.070000000007</v>
      </c>
      <c r="I949" s="329">
        <v>132483.31</v>
      </c>
      <c r="J949" s="329">
        <v>115922.9</v>
      </c>
      <c r="K949" s="329">
        <v>185476.64</v>
      </c>
      <c r="L949" s="329">
        <v>149043.72</v>
      </c>
      <c r="M949" s="329">
        <v>238469.96</v>
      </c>
      <c r="N949" s="329">
        <v>198724.97</v>
      </c>
      <c r="O949" s="329">
        <v>317959.95</v>
      </c>
      <c r="P949" s="329">
        <v>248406.21</v>
      </c>
      <c r="Q949" s="329">
        <v>397449.94</v>
      </c>
      <c r="R949" s="329">
        <v>281527.03000000003</v>
      </c>
      <c r="S949" s="329">
        <v>450443.26</v>
      </c>
      <c r="T949" s="329">
        <v>314647.86</v>
      </c>
      <c r="U949" s="329">
        <v>503436.59</v>
      </c>
    </row>
    <row r="950" spans="1:21" ht="14.4" x14ac:dyDescent="0.3">
      <c r="A950" s="328">
        <v>5</v>
      </c>
      <c r="B950" s="328" t="s">
        <v>166</v>
      </c>
      <c r="C950" s="328" t="s">
        <v>182</v>
      </c>
      <c r="D950" s="328" t="s">
        <v>183</v>
      </c>
      <c r="E950" s="328" t="s">
        <v>189</v>
      </c>
      <c r="F950" s="328">
        <v>1</v>
      </c>
      <c r="G950" s="328" t="s">
        <v>11</v>
      </c>
      <c r="H950" s="329">
        <v>97147.77</v>
      </c>
      <c r="I950" s="329">
        <v>170008.59</v>
      </c>
      <c r="J950" s="329">
        <v>125913.48</v>
      </c>
      <c r="K950" s="329">
        <v>220348.59</v>
      </c>
      <c r="L950" s="329">
        <v>150764.73000000001</v>
      </c>
      <c r="M950" s="329">
        <v>263838.28000000003</v>
      </c>
      <c r="N950" s="329">
        <v>179982.48</v>
      </c>
      <c r="O950" s="329">
        <v>314969.34000000003</v>
      </c>
      <c r="P950" s="329">
        <v>211730.44</v>
      </c>
      <c r="Q950" s="329">
        <v>370528.26</v>
      </c>
      <c r="R950" s="329">
        <v>232037.48</v>
      </c>
      <c r="S950" s="329">
        <v>406065.58</v>
      </c>
      <c r="T950" s="329">
        <v>251308.14</v>
      </c>
      <c r="U950" s="329">
        <v>439789.24</v>
      </c>
    </row>
    <row r="951" spans="1:21" ht="14.4" x14ac:dyDescent="0.3">
      <c r="A951" s="328">
        <v>5</v>
      </c>
      <c r="B951" s="328" t="s">
        <v>166</v>
      </c>
      <c r="C951" s="328" t="s">
        <v>182</v>
      </c>
      <c r="D951" s="328" t="s">
        <v>183</v>
      </c>
      <c r="E951" s="328" t="s">
        <v>189</v>
      </c>
      <c r="F951" s="328">
        <v>2</v>
      </c>
      <c r="G951" s="328" t="s">
        <v>5</v>
      </c>
      <c r="H951" s="329">
        <v>84566.8</v>
      </c>
      <c r="I951" s="329">
        <v>147991.9</v>
      </c>
      <c r="J951" s="329">
        <v>110905.7</v>
      </c>
      <c r="K951" s="329">
        <v>194084.97</v>
      </c>
      <c r="L951" s="329">
        <v>134820.95000000001</v>
      </c>
      <c r="M951" s="329">
        <v>235936.67</v>
      </c>
      <c r="N951" s="329">
        <v>165427.99</v>
      </c>
      <c r="O951" s="329">
        <v>289498.99</v>
      </c>
      <c r="P951" s="329">
        <v>196268.13</v>
      </c>
      <c r="Q951" s="329">
        <v>343469.23</v>
      </c>
      <c r="R951" s="329">
        <v>216281.34</v>
      </c>
      <c r="S951" s="329">
        <v>378492.34</v>
      </c>
      <c r="T951" s="329">
        <v>234838.93</v>
      </c>
      <c r="U951" s="329">
        <v>410968.13</v>
      </c>
    </row>
    <row r="952" spans="1:21" ht="14.4" x14ac:dyDescent="0.3">
      <c r="A952" s="328">
        <v>5</v>
      </c>
      <c r="B952" s="328" t="s">
        <v>166</v>
      </c>
      <c r="C952" s="328" t="s">
        <v>182</v>
      </c>
      <c r="D952" s="328" t="s">
        <v>183</v>
      </c>
      <c r="E952" s="328" t="s">
        <v>189</v>
      </c>
      <c r="F952" s="328">
        <v>3</v>
      </c>
      <c r="G952" s="328" t="s">
        <v>6</v>
      </c>
      <c r="H952" s="329">
        <v>73205.570000000007</v>
      </c>
      <c r="I952" s="329">
        <v>128109.74</v>
      </c>
      <c r="J952" s="329">
        <v>99565.82</v>
      </c>
      <c r="K952" s="329">
        <v>174240.19</v>
      </c>
      <c r="L952" s="329">
        <v>125750.64</v>
      </c>
      <c r="M952" s="329">
        <v>220063.62</v>
      </c>
      <c r="N952" s="329">
        <v>165432.89000000001</v>
      </c>
      <c r="O952" s="329">
        <v>289507.56</v>
      </c>
      <c r="P952" s="329">
        <v>204806.41</v>
      </c>
      <c r="Q952" s="329">
        <v>358411.22</v>
      </c>
      <c r="R952" s="329">
        <v>230614.38</v>
      </c>
      <c r="S952" s="329">
        <v>403575.17</v>
      </c>
      <c r="T952" s="329">
        <v>256069.51</v>
      </c>
      <c r="U952" s="329">
        <v>448121.65</v>
      </c>
    </row>
    <row r="953" spans="1:21" ht="14.4" x14ac:dyDescent="0.3">
      <c r="A953" s="328">
        <v>5</v>
      </c>
      <c r="B953" s="328" t="s">
        <v>166</v>
      </c>
      <c r="C953" s="328" t="s">
        <v>182</v>
      </c>
      <c r="D953" s="328" t="s">
        <v>183</v>
      </c>
      <c r="E953" s="328" t="s">
        <v>189</v>
      </c>
      <c r="F953" s="328">
        <v>4</v>
      </c>
      <c r="G953" s="328" t="s">
        <v>4</v>
      </c>
      <c r="H953" s="329">
        <v>82419.31</v>
      </c>
      <c r="I953" s="329">
        <v>131870.9</v>
      </c>
      <c r="J953" s="329">
        <v>115387.04</v>
      </c>
      <c r="K953" s="329">
        <v>184619.27</v>
      </c>
      <c r="L953" s="329">
        <v>148354.76999999999</v>
      </c>
      <c r="M953" s="329">
        <v>237367.63</v>
      </c>
      <c r="N953" s="329">
        <v>197806.35</v>
      </c>
      <c r="O953" s="329">
        <v>316490.17</v>
      </c>
      <c r="P953" s="329">
        <v>247257.94</v>
      </c>
      <c r="Q953" s="329">
        <v>395612.71</v>
      </c>
      <c r="R953" s="329">
        <v>280225.67</v>
      </c>
      <c r="S953" s="329">
        <v>448361.08</v>
      </c>
      <c r="T953" s="329">
        <v>313193.39</v>
      </c>
      <c r="U953" s="329">
        <v>501109.44</v>
      </c>
    </row>
    <row r="954" spans="1:21" ht="14.4" x14ac:dyDescent="0.3">
      <c r="A954" s="328">
        <v>5</v>
      </c>
      <c r="B954" s="328" t="s">
        <v>166</v>
      </c>
      <c r="C954" s="328" t="s">
        <v>182</v>
      </c>
      <c r="D954" s="328" t="s">
        <v>183</v>
      </c>
      <c r="E954" s="328" t="s">
        <v>712</v>
      </c>
      <c r="F954" s="328">
        <v>1</v>
      </c>
      <c r="G954" s="328" t="s">
        <v>11</v>
      </c>
      <c r="H954" s="329">
        <v>95473.68</v>
      </c>
      <c r="I954" s="329">
        <v>167078.95000000001</v>
      </c>
      <c r="J954" s="329">
        <v>123849.81</v>
      </c>
      <c r="K954" s="329">
        <v>216737.17</v>
      </c>
      <c r="L954" s="329">
        <v>148369.68</v>
      </c>
      <c r="M954" s="329">
        <v>259646.94</v>
      </c>
      <c r="N954" s="329">
        <v>177239.01</v>
      </c>
      <c r="O954" s="329">
        <v>310168.27</v>
      </c>
      <c r="P954" s="329">
        <v>208587.64</v>
      </c>
      <c r="Q954" s="329">
        <v>365028.37</v>
      </c>
      <c r="R954" s="329">
        <v>228640.43</v>
      </c>
      <c r="S954" s="329">
        <v>400120.76</v>
      </c>
      <c r="T954" s="329">
        <v>247719.89</v>
      </c>
      <c r="U954" s="329">
        <v>433509.8</v>
      </c>
    </row>
    <row r="955" spans="1:21" ht="14.4" x14ac:dyDescent="0.3">
      <c r="A955" s="328">
        <v>5</v>
      </c>
      <c r="B955" s="328" t="s">
        <v>166</v>
      </c>
      <c r="C955" s="328" t="s">
        <v>182</v>
      </c>
      <c r="D955" s="328" t="s">
        <v>183</v>
      </c>
      <c r="E955" s="328" t="s">
        <v>712</v>
      </c>
      <c r="F955" s="328">
        <v>2</v>
      </c>
      <c r="G955" s="328" t="s">
        <v>5</v>
      </c>
      <c r="H955" s="329">
        <v>82638.48</v>
      </c>
      <c r="I955" s="329">
        <v>144617.34</v>
      </c>
      <c r="J955" s="329">
        <v>108538.84</v>
      </c>
      <c r="K955" s="329">
        <v>189942.97</v>
      </c>
      <c r="L955" s="329">
        <v>132103.79999999999</v>
      </c>
      <c r="M955" s="329">
        <v>231181.66</v>
      </c>
      <c r="N955" s="329">
        <v>162390.5</v>
      </c>
      <c r="O955" s="329">
        <v>284183.37</v>
      </c>
      <c r="P955" s="329">
        <v>192812.97</v>
      </c>
      <c r="Q955" s="329">
        <v>337422.69</v>
      </c>
      <c r="R955" s="329">
        <v>212565.99</v>
      </c>
      <c r="S955" s="329">
        <v>371990.48</v>
      </c>
      <c r="T955" s="329">
        <v>230917.97</v>
      </c>
      <c r="U955" s="329">
        <v>404106.44</v>
      </c>
    </row>
    <row r="956" spans="1:21" ht="14.4" x14ac:dyDescent="0.3">
      <c r="A956" s="328">
        <v>5</v>
      </c>
      <c r="B956" s="328" t="s">
        <v>166</v>
      </c>
      <c r="C956" s="328" t="s">
        <v>182</v>
      </c>
      <c r="D956" s="328" t="s">
        <v>183</v>
      </c>
      <c r="E956" s="328" t="s">
        <v>712</v>
      </c>
      <c r="F956" s="328">
        <v>3</v>
      </c>
      <c r="G956" s="328" t="s">
        <v>6</v>
      </c>
      <c r="H956" s="329">
        <v>71174.600000000006</v>
      </c>
      <c r="I956" s="329">
        <v>124555.55</v>
      </c>
      <c r="J956" s="329">
        <v>96663.44</v>
      </c>
      <c r="K956" s="329">
        <v>169161.02</v>
      </c>
      <c r="L956" s="329">
        <v>121973.3</v>
      </c>
      <c r="M956" s="329">
        <v>213453.27</v>
      </c>
      <c r="N956" s="329">
        <v>160351.29</v>
      </c>
      <c r="O956" s="329">
        <v>280614.76</v>
      </c>
      <c r="P956" s="329">
        <v>198414.32</v>
      </c>
      <c r="Q956" s="329">
        <v>347225.06</v>
      </c>
      <c r="R956" s="329">
        <v>223339.71</v>
      </c>
      <c r="S956" s="329">
        <v>390844.5</v>
      </c>
      <c r="T956" s="329">
        <v>247905.15</v>
      </c>
      <c r="U956" s="329">
        <v>433834</v>
      </c>
    </row>
    <row r="957" spans="1:21" ht="14.4" x14ac:dyDescent="0.3">
      <c r="A957" s="328">
        <v>5</v>
      </c>
      <c r="B957" s="328" t="s">
        <v>166</v>
      </c>
      <c r="C957" s="328" t="s">
        <v>182</v>
      </c>
      <c r="D957" s="328" t="s">
        <v>183</v>
      </c>
      <c r="E957" s="328" t="s">
        <v>712</v>
      </c>
      <c r="F957" s="328">
        <v>4</v>
      </c>
      <c r="G957" s="328" t="s">
        <v>4</v>
      </c>
      <c r="H957" s="329">
        <v>81065.69</v>
      </c>
      <c r="I957" s="329">
        <v>129705.11</v>
      </c>
      <c r="J957" s="329">
        <v>113491.97</v>
      </c>
      <c r="K957" s="329">
        <v>181587.15</v>
      </c>
      <c r="L957" s="329">
        <v>145918.25</v>
      </c>
      <c r="M957" s="329">
        <v>233469.2</v>
      </c>
      <c r="N957" s="329">
        <v>194557.66</v>
      </c>
      <c r="O957" s="329">
        <v>311292.26</v>
      </c>
      <c r="P957" s="329">
        <v>243197.08</v>
      </c>
      <c r="Q957" s="329">
        <v>389115.33</v>
      </c>
      <c r="R957" s="329">
        <v>275623.34999999998</v>
      </c>
      <c r="S957" s="329">
        <v>440997.37</v>
      </c>
      <c r="T957" s="329">
        <v>308049.63</v>
      </c>
      <c r="U957" s="329">
        <v>492879.41</v>
      </c>
    </row>
    <row r="958" spans="1:21" ht="14.4" x14ac:dyDescent="0.3">
      <c r="A958" s="328">
        <v>5</v>
      </c>
      <c r="B958" s="328" t="s">
        <v>166</v>
      </c>
      <c r="C958" s="328" t="s">
        <v>182</v>
      </c>
      <c r="D958" s="328" t="s">
        <v>183</v>
      </c>
      <c r="E958" s="328" t="s">
        <v>190</v>
      </c>
      <c r="F958" s="328">
        <v>1</v>
      </c>
      <c r="G958" s="328" t="s">
        <v>11</v>
      </c>
      <c r="H958" s="329">
        <v>97561.55</v>
      </c>
      <c r="I958" s="329">
        <v>170732.71</v>
      </c>
      <c r="J958" s="329">
        <v>126523.61</v>
      </c>
      <c r="K958" s="329">
        <v>221416.32000000001</v>
      </c>
      <c r="L958" s="329">
        <v>151548.1</v>
      </c>
      <c r="M958" s="329">
        <v>265209.17</v>
      </c>
      <c r="N958" s="329">
        <v>180998.18</v>
      </c>
      <c r="O958" s="329">
        <v>316746.82</v>
      </c>
      <c r="P958" s="329">
        <v>212984.16</v>
      </c>
      <c r="Q958" s="329">
        <v>372722.29</v>
      </c>
      <c r="R958" s="329">
        <v>233444.27</v>
      </c>
      <c r="S958" s="329">
        <v>408527.47</v>
      </c>
      <c r="T958" s="329">
        <v>252895.02</v>
      </c>
      <c r="U958" s="329">
        <v>442566.28</v>
      </c>
    </row>
    <row r="959" spans="1:21" ht="14.4" x14ac:dyDescent="0.3">
      <c r="A959" s="328">
        <v>5</v>
      </c>
      <c r="B959" s="328" t="s">
        <v>166</v>
      </c>
      <c r="C959" s="328" t="s">
        <v>182</v>
      </c>
      <c r="D959" s="328" t="s">
        <v>183</v>
      </c>
      <c r="E959" s="328" t="s">
        <v>190</v>
      </c>
      <c r="F959" s="328">
        <v>2</v>
      </c>
      <c r="G959" s="328" t="s">
        <v>5</v>
      </c>
      <c r="H959" s="329">
        <v>84599.29</v>
      </c>
      <c r="I959" s="329">
        <v>148048.75</v>
      </c>
      <c r="J959" s="329">
        <v>111061.05</v>
      </c>
      <c r="K959" s="329">
        <v>194356.83</v>
      </c>
      <c r="L959" s="329">
        <v>135121.18</v>
      </c>
      <c r="M959" s="329">
        <v>236462.06</v>
      </c>
      <c r="N959" s="329">
        <v>166002.65</v>
      </c>
      <c r="O959" s="329">
        <v>290504.64</v>
      </c>
      <c r="P959" s="329">
        <v>197053.31</v>
      </c>
      <c r="Q959" s="329">
        <v>344843.29</v>
      </c>
      <c r="R959" s="329">
        <v>217210.68</v>
      </c>
      <c r="S959" s="329">
        <v>380118.68</v>
      </c>
      <c r="T959" s="329">
        <v>235926.74</v>
      </c>
      <c r="U959" s="329">
        <v>412871.8</v>
      </c>
    </row>
    <row r="960" spans="1:21" ht="14.4" x14ac:dyDescent="0.3">
      <c r="A960" s="328">
        <v>5</v>
      </c>
      <c r="B960" s="328" t="s">
        <v>166</v>
      </c>
      <c r="C960" s="328" t="s">
        <v>182</v>
      </c>
      <c r="D960" s="328" t="s">
        <v>183</v>
      </c>
      <c r="E960" s="328" t="s">
        <v>190</v>
      </c>
      <c r="F960" s="328">
        <v>3</v>
      </c>
      <c r="G960" s="328" t="s">
        <v>6</v>
      </c>
      <c r="H960" s="329">
        <v>72982.05</v>
      </c>
      <c r="I960" s="329">
        <v>127718.58</v>
      </c>
      <c r="J960" s="329">
        <v>99164.35</v>
      </c>
      <c r="K960" s="329">
        <v>173537.61</v>
      </c>
      <c r="L960" s="329">
        <v>125165.89</v>
      </c>
      <c r="M960" s="329">
        <v>219040.31</v>
      </c>
      <c r="N960" s="329">
        <v>164585.51</v>
      </c>
      <c r="O960" s="329">
        <v>288024.65000000002</v>
      </c>
      <c r="P960" s="329">
        <v>203687.05</v>
      </c>
      <c r="Q960" s="329">
        <v>356452.33</v>
      </c>
      <c r="R960" s="329">
        <v>229300.33</v>
      </c>
      <c r="S960" s="329">
        <v>401275.57</v>
      </c>
      <c r="T960" s="329">
        <v>254550.08</v>
      </c>
      <c r="U960" s="329">
        <v>445462.64</v>
      </c>
    </row>
    <row r="961" spans="1:21" ht="14.4" x14ac:dyDescent="0.3">
      <c r="A961" s="328">
        <v>5</v>
      </c>
      <c r="B961" s="328" t="s">
        <v>166</v>
      </c>
      <c r="C961" s="328" t="s">
        <v>182</v>
      </c>
      <c r="D961" s="328" t="s">
        <v>183</v>
      </c>
      <c r="E961" s="328" t="s">
        <v>190</v>
      </c>
      <c r="F961" s="328">
        <v>4</v>
      </c>
      <c r="G961" s="328" t="s">
        <v>4</v>
      </c>
      <c r="H961" s="329">
        <v>82816.740000000005</v>
      </c>
      <c r="I961" s="329">
        <v>132506.78</v>
      </c>
      <c r="J961" s="329">
        <v>115943.43</v>
      </c>
      <c r="K961" s="329">
        <v>185509.49</v>
      </c>
      <c r="L961" s="329">
        <v>149070.13</v>
      </c>
      <c r="M961" s="329">
        <v>238512.21</v>
      </c>
      <c r="N961" s="329">
        <v>198760.17</v>
      </c>
      <c r="O961" s="329">
        <v>318016.27</v>
      </c>
      <c r="P961" s="329">
        <v>248450.21</v>
      </c>
      <c r="Q961" s="329">
        <v>397520.34</v>
      </c>
      <c r="R961" s="329">
        <v>281576.90000000002</v>
      </c>
      <c r="S961" s="329">
        <v>450523.05</v>
      </c>
      <c r="T961" s="329">
        <v>314703.59999999998</v>
      </c>
      <c r="U961" s="329">
        <v>503525.77</v>
      </c>
    </row>
    <row r="962" spans="1:21" ht="14.4" x14ac:dyDescent="0.3">
      <c r="A962" s="328">
        <v>5</v>
      </c>
      <c r="B962" s="328" t="s">
        <v>166</v>
      </c>
      <c r="C962" s="328" t="s">
        <v>182</v>
      </c>
      <c r="D962" s="328" t="s">
        <v>183</v>
      </c>
      <c r="E962" s="328" t="s">
        <v>191</v>
      </c>
      <c r="F962" s="328">
        <v>1</v>
      </c>
      <c r="G962" s="328" t="s">
        <v>11</v>
      </c>
      <c r="H962" s="329">
        <v>94331.4</v>
      </c>
      <c r="I962" s="329">
        <v>165079.96</v>
      </c>
      <c r="J962" s="329">
        <v>122459.89</v>
      </c>
      <c r="K962" s="329">
        <v>214304.81</v>
      </c>
      <c r="L962" s="329">
        <v>146770.25</v>
      </c>
      <c r="M962" s="329">
        <v>256847.94</v>
      </c>
      <c r="N962" s="329">
        <v>175428.44</v>
      </c>
      <c r="O962" s="329">
        <v>306999.76</v>
      </c>
      <c r="P962" s="329">
        <v>206529.92000000001</v>
      </c>
      <c r="Q962" s="329">
        <v>361427.36</v>
      </c>
      <c r="R962" s="329">
        <v>226425.63</v>
      </c>
      <c r="S962" s="329">
        <v>396244.86</v>
      </c>
      <c r="T962" s="329">
        <v>245398.77</v>
      </c>
      <c r="U962" s="329">
        <v>429447.85</v>
      </c>
    </row>
    <row r="963" spans="1:21" ht="14.4" x14ac:dyDescent="0.3">
      <c r="A963" s="328">
        <v>5</v>
      </c>
      <c r="B963" s="328" t="s">
        <v>166</v>
      </c>
      <c r="C963" s="328" t="s">
        <v>182</v>
      </c>
      <c r="D963" s="328" t="s">
        <v>183</v>
      </c>
      <c r="E963" s="328" t="s">
        <v>191</v>
      </c>
      <c r="F963" s="328">
        <v>2</v>
      </c>
      <c r="G963" s="328" t="s">
        <v>5</v>
      </c>
      <c r="H963" s="329">
        <v>81241.97</v>
      </c>
      <c r="I963" s="329">
        <v>142173.44</v>
      </c>
      <c r="J963" s="329">
        <v>106845.74</v>
      </c>
      <c r="K963" s="329">
        <v>186980.04</v>
      </c>
      <c r="L963" s="329">
        <v>130182.28</v>
      </c>
      <c r="M963" s="329">
        <v>227818.99</v>
      </c>
      <c r="N963" s="329">
        <v>160285.89000000001</v>
      </c>
      <c r="O963" s="329">
        <v>280500.31</v>
      </c>
      <c r="P963" s="329">
        <v>190442.88</v>
      </c>
      <c r="Q963" s="329">
        <v>333275.03000000003</v>
      </c>
      <c r="R963" s="329">
        <v>210032.89</v>
      </c>
      <c r="S963" s="329">
        <v>367557.55</v>
      </c>
      <c r="T963" s="329">
        <v>228264.14</v>
      </c>
      <c r="U963" s="329">
        <v>399462.25</v>
      </c>
    </row>
    <row r="964" spans="1:21" ht="14.4" x14ac:dyDescent="0.3">
      <c r="A964" s="328">
        <v>5</v>
      </c>
      <c r="B964" s="328" t="s">
        <v>166</v>
      </c>
      <c r="C964" s="328" t="s">
        <v>182</v>
      </c>
      <c r="D964" s="328" t="s">
        <v>183</v>
      </c>
      <c r="E964" s="328" t="s">
        <v>191</v>
      </c>
      <c r="F964" s="328">
        <v>3</v>
      </c>
      <c r="G964" s="328" t="s">
        <v>6</v>
      </c>
      <c r="H964" s="329">
        <v>69656.899999999994</v>
      </c>
      <c r="I964" s="329">
        <v>121899.57</v>
      </c>
      <c r="J964" s="329">
        <v>94479.62</v>
      </c>
      <c r="K964" s="329">
        <v>165339.34</v>
      </c>
      <c r="L964" s="329">
        <v>119119.82</v>
      </c>
      <c r="M964" s="329">
        <v>208459.69</v>
      </c>
      <c r="N964" s="329">
        <v>156501.51999999999</v>
      </c>
      <c r="O964" s="329">
        <v>273877.65000000002</v>
      </c>
      <c r="P964" s="329">
        <v>193562</v>
      </c>
      <c r="Q964" s="329">
        <v>338733.5</v>
      </c>
      <c r="R964" s="329">
        <v>217810.13</v>
      </c>
      <c r="S964" s="329">
        <v>381167.72</v>
      </c>
      <c r="T964" s="329">
        <v>241691.16</v>
      </c>
      <c r="U964" s="329">
        <v>422959.53</v>
      </c>
    </row>
    <row r="965" spans="1:21" ht="14.4" x14ac:dyDescent="0.3">
      <c r="A965" s="328">
        <v>5</v>
      </c>
      <c r="B965" s="328" t="s">
        <v>166</v>
      </c>
      <c r="C965" s="328" t="s">
        <v>182</v>
      </c>
      <c r="D965" s="328" t="s">
        <v>183</v>
      </c>
      <c r="E965" s="328" t="s">
        <v>191</v>
      </c>
      <c r="F965" s="328">
        <v>4</v>
      </c>
      <c r="G965" s="328" t="s">
        <v>4</v>
      </c>
      <c r="H965" s="329">
        <v>80153.5</v>
      </c>
      <c r="I965" s="329">
        <v>128245.6</v>
      </c>
      <c r="J965" s="329">
        <v>112214.9</v>
      </c>
      <c r="K965" s="329">
        <v>179543.84</v>
      </c>
      <c r="L965" s="329">
        <v>144276.29999999999</v>
      </c>
      <c r="M965" s="329">
        <v>230842.08</v>
      </c>
      <c r="N965" s="329">
        <v>192368.39</v>
      </c>
      <c r="O965" s="329">
        <v>307789.44</v>
      </c>
      <c r="P965" s="329">
        <v>240460.49</v>
      </c>
      <c r="Q965" s="329">
        <v>384736.79</v>
      </c>
      <c r="R965" s="329">
        <v>272521.89</v>
      </c>
      <c r="S965" s="329">
        <v>436035.03</v>
      </c>
      <c r="T965" s="329">
        <v>304583.28999999998</v>
      </c>
      <c r="U965" s="329">
        <v>487333.27</v>
      </c>
    </row>
    <row r="966" spans="1:21" ht="14.4" x14ac:dyDescent="0.3">
      <c r="A966" s="328">
        <v>5</v>
      </c>
      <c r="B966" s="328" t="s">
        <v>166</v>
      </c>
      <c r="C966" s="328" t="s">
        <v>192</v>
      </c>
      <c r="D966" s="328" t="s">
        <v>193</v>
      </c>
      <c r="E966" s="328" t="s">
        <v>713</v>
      </c>
      <c r="F966" s="328">
        <v>1</v>
      </c>
      <c r="G966" s="328" t="s">
        <v>11</v>
      </c>
      <c r="H966" s="329">
        <v>102111.74</v>
      </c>
      <c r="I966" s="329">
        <v>178695.54</v>
      </c>
      <c r="J966" s="329">
        <v>132460.15</v>
      </c>
      <c r="K966" s="329">
        <v>231805.26</v>
      </c>
      <c r="L966" s="329">
        <v>158684.24</v>
      </c>
      <c r="M966" s="329">
        <v>277697.42</v>
      </c>
      <c r="N966" s="329">
        <v>189559.85</v>
      </c>
      <c r="O966" s="329">
        <v>331729.75</v>
      </c>
      <c r="P966" s="329">
        <v>223087.19</v>
      </c>
      <c r="Q966" s="329">
        <v>390402.58</v>
      </c>
      <c r="R966" s="329">
        <v>244533.63</v>
      </c>
      <c r="S966" s="329">
        <v>427933.85</v>
      </c>
      <c r="T966" s="329">
        <v>264938.78000000003</v>
      </c>
      <c r="U966" s="329">
        <v>463642.87</v>
      </c>
    </row>
    <row r="967" spans="1:21" ht="14.4" x14ac:dyDescent="0.3">
      <c r="A967" s="328">
        <v>5</v>
      </c>
      <c r="B967" s="328" t="s">
        <v>166</v>
      </c>
      <c r="C967" s="328" t="s">
        <v>192</v>
      </c>
      <c r="D967" s="328" t="s">
        <v>193</v>
      </c>
      <c r="E967" s="328" t="s">
        <v>713</v>
      </c>
      <c r="F967" s="328">
        <v>2</v>
      </c>
      <c r="G967" s="328" t="s">
        <v>5</v>
      </c>
      <c r="H967" s="329">
        <v>88386.96</v>
      </c>
      <c r="I967" s="329">
        <v>154677.18</v>
      </c>
      <c r="J967" s="329">
        <v>116088.02</v>
      </c>
      <c r="K967" s="329">
        <v>203154.04</v>
      </c>
      <c r="L967" s="329">
        <v>141291.03</v>
      </c>
      <c r="M967" s="329">
        <v>247259.3</v>
      </c>
      <c r="N967" s="329">
        <v>173682.23</v>
      </c>
      <c r="O967" s="329">
        <v>303943.90999999997</v>
      </c>
      <c r="P967" s="329">
        <v>206219.22</v>
      </c>
      <c r="Q967" s="329">
        <v>360883.63</v>
      </c>
      <c r="R967" s="329">
        <v>227345.11</v>
      </c>
      <c r="S967" s="329">
        <v>397853.95</v>
      </c>
      <c r="T967" s="329">
        <v>246972.37</v>
      </c>
      <c r="U967" s="329">
        <v>432201.65</v>
      </c>
    </row>
    <row r="968" spans="1:21" ht="14.4" x14ac:dyDescent="0.3">
      <c r="A968" s="328">
        <v>5</v>
      </c>
      <c r="B968" s="328" t="s">
        <v>166</v>
      </c>
      <c r="C968" s="328" t="s">
        <v>192</v>
      </c>
      <c r="D968" s="328" t="s">
        <v>193</v>
      </c>
      <c r="E968" s="328" t="s">
        <v>713</v>
      </c>
      <c r="F968" s="328">
        <v>3</v>
      </c>
      <c r="G968" s="328" t="s">
        <v>6</v>
      </c>
      <c r="H968" s="329">
        <v>76127.820000000007</v>
      </c>
      <c r="I968" s="329">
        <v>133223.69</v>
      </c>
      <c r="J968" s="329">
        <v>103391.35</v>
      </c>
      <c r="K968" s="329">
        <v>180934.86</v>
      </c>
      <c r="L968" s="329">
        <v>130463.48</v>
      </c>
      <c r="M968" s="329">
        <v>228311.1</v>
      </c>
      <c r="N968" s="329">
        <v>171513.54</v>
      </c>
      <c r="O968" s="329">
        <v>300148.69</v>
      </c>
      <c r="P968" s="329">
        <v>212226.79</v>
      </c>
      <c r="Q968" s="329">
        <v>371396.88</v>
      </c>
      <c r="R968" s="329">
        <v>238887.82</v>
      </c>
      <c r="S968" s="329">
        <v>418053.69</v>
      </c>
      <c r="T968" s="329">
        <v>265163.94</v>
      </c>
      <c r="U968" s="329">
        <v>464036.89</v>
      </c>
    </row>
    <row r="969" spans="1:21" ht="14.4" x14ac:dyDescent="0.3">
      <c r="A969" s="328">
        <v>5</v>
      </c>
      <c r="B969" s="328" t="s">
        <v>166</v>
      </c>
      <c r="C969" s="328" t="s">
        <v>192</v>
      </c>
      <c r="D969" s="328" t="s">
        <v>193</v>
      </c>
      <c r="E969" s="328" t="s">
        <v>713</v>
      </c>
      <c r="F969" s="328">
        <v>4</v>
      </c>
      <c r="G969" s="328" t="s">
        <v>4</v>
      </c>
      <c r="H969" s="329">
        <v>86701.59</v>
      </c>
      <c r="I969" s="329">
        <v>138722.54999999999</v>
      </c>
      <c r="J969" s="329">
        <v>121382.23</v>
      </c>
      <c r="K969" s="329">
        <v>194211.57</v>
      </c>
      <c r="L969" s="329">
        <v>156062.85999999999</v>
      </c>
      <c r="M969" s="329">
        <v>249700.59</v>
      </c>
      <c r="N969" s="329">
        <v>208083.82</v>
      </c>
      <c r="O969" s="329">
        <v>332934.11</v>
      </c>
      <c r="P969" s="329">
        <v>260104.77</v>
      </c>
      <c r="Q969" s="329">
        <v>416167.64</v>
      </c>
      <c r="R969" s="329">
        <v>294785.40999999997</v>
      </c>
      <c r="S969" s="329">
        <v>471656.66</v>
      </c>
      <c r="T969" s="329">
        <v>329466.05</v>
      </c>
      <c r="U969" s="329">
        <v>527145.68000000005</v>
      </c>
    </row>
    <row r="970" spans="1:21" ht="14.4" x14ac:dyDescent="0.3">
      <c r="A970" s="328">
        <v>5</v>
      </c>
      <c r="B970" s="328" t="s">
        <v>166</v>
      </c>
      <c r="C970" s="328" t="s">
        <v>192</v>
      </c>
      <c r="D970" s="328" t="s">
        <v>193</v>
      </c>
      <c r="E970" s="328" t="s">
        <v>194</v>
      </c>
      <c r="F970" s="328">
        <v>1</v>
      </c>
      <c r="G970" s="328" t="s">
        <v>11</v>
      </c>
      <c r="H970" s="329">
        <v>106366.15</v>
      </c>
      <c r="I970" s="329">
        <v>186140.75</v>
      </c>
      <c r="J970" s="329">
        <v>137850.16</v>
      </c>
      <c r="K970" s="329">
        <v>241237.78</v>
      </c>
      <c r="L970" s="329">
        <v>165049.25</v>
      </c>
      <c r="M970" s="329">
        <v>288836.19</v>
      </c>
      <c r="N970" s="329">
        <v>197022.99</v>
      </c>
      <c r="O970" s="329">
        <v>344790.23</v>
      </c>
      <c r="P970" s="329">
        <v>231767.8</v>
      </c>
      <c r="Q970" s="329">
        <v>405593.66</v>
      </c>
      <c r="R970" s="329">
        <v>253991.61</v>
      </c>
      <c r="S970" s="329">
        <v>444485.32</v>
      </c>
      <c r="T970" s="329">
        <v>275075.89</v>
      </c>
      <c r="U970" s="329">
        <v>481382.81</v>
      </c>
    </row>
    <row r="971" spans="1:21" ht="14.4" x14ac:dyDescent="0.3">
      <c r="A971" s="328">
        <v>5</v>
      </c>
      <c r="B971" s="328" t="s">
        <v>166</v>
      </c>
      <c r="C971" s="328" t="s">
        <v>192</v>
      </c>
      <c r="D971" s="328" t="s">
        <v>193</v>
      </c>
      <c r="E971" s="328" t="s">
        <v>194</v>
      </c>
      <c r="F971" s="328">
        <v>2</v>
      </c>
      <c r="G971" s="328" t="s">
        <v>5</v>
      </c>
      <c r="H971" s="329">
        <v>92641.46</v>
      </c>
      <c r="I971" s="329">
        <v>162122.56</v>
      </c>
      <c r="J971" s="329">
        <v>121478.03</v>
      </c>
      <c r="K971" s="329">
        <v>212586.56</v>
      </c>
      <c r="L971" s="329">
        <v>147656.04</v>
      </c>
      <c r="M971" s="329">
        <v>258398.07</v>
      </c>
      <c r="N971" s="329">
        <v>181145.37</v>
      </c>
      <c r="O971" s="329">
        <v>317004.39</v>
      </c>
      <c r="P971" s="329">
        <v>214899.84</v>
      </c>
      <c r="Q971" s="329">
        <v>376074.72</v>
      </c>
      <c r="R971" s="329">
        <v>236803.1</v>
      </c>
      <c r="S971" s="329">
        <v>414405.42</v>
      </c>
      <c r="T971" s="329">
        <v>257109.48</v>
      </c>
      <c r="U971" s="329">
        <v>449941.59</v>
      </c>
    </row>
    <row r="972" spans="1:21" ht="14.4" x14ac:dyDescent="0.3">
      <c r="A972" s="328">
        <v>5</v>
      </c>
      <c r="B972" s="328" t="s">
        <v>166</v>
      </c>
      <c r="C972" s="328" t="s">
        <v>192</v>
      </c>
      <c r="D972" s="328" t="s">
        <v>193</v>
      </c>
      <c r="E972" s="328" t="s">
        <v>194</v>
      </c>
      <c r="F972" s="328">
        <v>3</v>
      </c>
      <c r="G972" s="328" t="s">
        <v>6</v>
      </c>
      <c r="H972" s="329">
        <v>80233.899999999994</v>
      </c>
      <c r="I972" s="329">
        <v>140409.32</v>
      </c>
      <c r="J972" s="329">
        <v>109139.85</v>
      </c>
      <c r="K972" s="329">
        <v>190994.74</v>
      </c>
      <c r="L972" s="329">
        <v>137854.42000000001</v>
      </c>
      <c r="M972" s="329">
        <v>241245.23</v>
      </c>
      <c r="N972" s="329">
        <v>181368.11</v>
      </c>
      <c r="O972" s="329">
        <v>317394.2</v>
      </c>
      <c r="P972" s="329">
        <v>224545.01</v>
      </c>
      <c r="Q972" s="329">
        <v>392953.77</v>
      </c>
      <c r="R972" s="329">
        <v>252848.47</v>
      </c>
      <c r="S972" s="329">
        <v>442484.83</v>
      </c>
      <c r="T972" s="329">
        <v>280767.02</v>
      </c>
      <c r="U972" s="329">
        <v>491342.28</v>
      </c>
    </row>
    <row r="973" spans="1:21" ht="14.4" x14ac:dyDescent="0.3">
      <c r="A973" s="328">
        <v>5</v>
      </c>
      <c r="B973" s="328" t="s">
        <v>166</v>
      </c>
      <c r="C973" s="328" t="s">
        <v>192</v>
      </c>
      <c r="D973" s="328" t="s">
        <v>193</v>
      </c>
      <c r="E973" s="328" t="s">
        <v>194</v>
      </c>
      <c r="F973" s="328">
        <v>4</v>
      </c>
      <c r="G973" s="328" t="s">
        <v>4</v>
      </c>
      <c r="H973" s="329">
        <v>90233.02</v>
      </c>
      <c r="I973" s="329">
        <v>144372.82999999999</v>
      </c>
      <c r="J973" s="329">
        <v>126326.23</v>
      </c>
      <c r="K973" s="329">
        <v>202121.96</v>
      </c>
      <c r="L973" s="329">
        <v>162419.43</v>
      </c>
      <c r="M973" s="329">
        <v>259871.1</v>
      </c>
      <c r="N973" s="329">
        <v>216559.24</v>
      </c>
      <c r="O973" s="329">
        <v>346494.8</v>
      </c>
      <c r="P973" s="329">
        <v>270699.05</v>
      </c>
      <c r="Q973" s="329">
        <v>433118.49</v>
      </c>
      <c r="R973" s="329">
        <v>306792.26</v>
      </c>
      <c r="S973" s="329">
        <v>490867.63</v>
      </c>
      <c r="T973" s="329">
        <v>342885.47</v>
      </c>
      <c r="U973" s="329">
        <v>548616.76</v>
      </c>
    </row>
    <row r="974" spans="1:21" ht="14.4" x14ac:dyDescent="0.3">
      <c r="A974" s="328">
        <v>5</v>
      </c>
      <c r="B974" s="328" t="s">
        <v>166</v>
      </c>
      <c r="C974" s="328" t="s">
        <v>192</v>
      </c>
      <c r="D974" s="328" t="s">
        <v>193</v>
      </c>
      <c r="E974" s="328" t="s">
        <v>195</v>
      </c>
      <c r="F974" s="328">
        <v>1</v>
      </c>
      <c r="G974" s="328" t="s">
        <v>11</v>
      </c>
      <c r="H974" s="329">
        <v>105341.88</v>
      </c>
      <c r="I974" s="329">
        <v>184348.29</v>
      </c>
      <c r="J974" s="329">
        <v>136523.85999999999</v>
      </c>
      <c r="K974" s="329">
        <v>238916.76</v>
      </c>
      <c r="L974" s="329">
        <v>163462.09</v>
      </c>
      <c r="M974" s="329">
        <v>286058.65000000002</v>
      </c>
      <c r="N974" s="329">
        <v>195129.60000000001</v>
      </c>
      <c r="O974" s="329">
        <v>341476.8</v>
      </c>
      <c r="P974" s="329">
        <v>229541.43</v>
      </c>
      <c r="Q974" s="329">
        <v>401697.51</v>
      </c>
      <c r="R974" s="329">
        <v>251552.26</v>
      </c>
      <c r="S974" s="329">
        <v>440216.46</v>
      </c>
      <c r="T974" s="329">
        <v>272435.03000000003</v>
      </c>
      <c r="U974" s="329">
        <v>476761.3</v>
      </c>
    </row>
    <row r="975" spans="1:21" ht="14.4" x14ac:dyDescent="0.3">
      <c r="A975" s="328">
        <v>5</v>
      </c>
      <c r="B975" s="328" t="s">
        <v>166</v>
      </c>
      <c r="C975" s="328" t="s">
        <v>192</v>
      </c>
      <c r="D975" s="328" t="s">
        <v>193</v>
      </c>
      <c r="E975" s="328" t="s">
        <v>195</v>
      </c>
      <c r="F975" s="328">
        <v>2</v>
      </c>
      <c r="G975" s="328" t="s">
        <v>5</v>
      </c>
      <c r="H975" s="329">
        <v>91744.28</v>
      </c>
      <c r="I975" s="329">
        <v>160552.49</v>
      </c>
      <c r="J975" s="329">
        <v>120303.33</v>
      </c>
      <c r="K975" s="329">
        <v>210530.83</v>
      </c>
      <c r="L975" s="329">
        <v>146229.92000000001</v>
      </c>
      <c r="M975" s="329">
        <v>255902.36</v>
      </c>
      <c r="N975" s="329">
        <v>179398.99</v>
      </c>
      <c r="O975" s="329">
        <v>313948.24</v>
      </c>
      <c r="P975" s="329">
        <v>212829.65</v>
      </c>
      <c r="Q975" s="329">
        <v>372451.89</v>
      </c>
      <c r="R975" s="329">
        <v>234522.9</v>
      </c>
      <c r="S975" s="329">
        <v>410415.08</v>
      </c>
      <c r="T975" s="329">
        <v>254634.98</v>
      </c>
      <c r="U975" s="329">
        <v>445611.21</v>
      </c>
    </row>
    <row r="976" spans="1:21" ht="14.4" x14ac:dyDescent="0.3">
      <c r="A976" s="328">
        <v>5</v>
      </c>
      <c r="B976" s="328" t="s">
        <v>166</v>
      </c>
      <c r="C976" s="328" t="s">
        <v>192</v>
      </c>
      <c r="D976" s="328" t="s">
        <v>193</v>
      </c>
      <c r="E976" s="328" t="s">
        <v>195</v>
      </c>
      <c r="F976" s="328">
        <v>3</v>
      </c>
      <c r="G976" s="328" t="s">
        <v>6</v>
      </c>
      <c r="H976" s="329">
        <v>79452.97</v>
      </c>
      <c r="I976" s="329">
        <v>139042.70000000001</v>
      </c>
      <c r="J976" s="329">
        <v>108076.07</v>
      </c>
      <c r="K976" s="329">
        <v>189133.13</v>
      </c>
      <c r="L976" s="329">
        <v>136509.54999999999</v>
      </c>
      <c r="M976" s="329">
        <v>238891.72</v>
      </c>
      <c r="N976" s="329">
        <v>179597.54</v>
      </c>
      <c r="O976" s="329">
        <v>314295.69</v>
      </c>
      <c r="P976" s="329">
        <v>222351.84</v>
      </c>
      <c r="Q976" s="329">
        <v>389115.71</v>
      </c>
      <c r="R976" s="329">
        <v>250378.02</v>
      </c>
      <c r="S976" s="329">
        <v>438161.53</v>
      </c>
      <c r="T976" s="329">
        <v>278022.84999999998</v>
      </c>
      <c r="U976" s="329">
        <v>486539.99</v>
      </c>
    </row>
    <row r="977" spans="1:21" ht="14.4" x14ac:dyDescent="0.3">
      <c r="A977" s="328">
        <v>5</v>
      </c>
      <c r="B977" s="328" t="s">
        <v>166</v>
      </c>
      <c r="C977" s="328" t="s">
        <v>192</v>
      </c>
      <c r="D977" s="328" t="s">
        <v>193</v>
      </c>
      <c r="E977" s="328" t="s">
        <v>195</v>
      </c>
      <c r="F977" s="328">
        <v>4</v>
      </c>
      <c r="G977" s="328" t="s">
        <v>4</v>
      </c>
      <c r="H977" s="329">
        <v>89364.83</v>
      </c>
      <c r="I977" s="329">
        <v>142983.73000000001</v>
      </c>
      <c r="J977" s="329">
        <v>125110.76</v>
      </c>
      <c r="K977" s="329">
        <v>200177.22</v>
      </c>
      <c r="L977" s="329">
        <v>160856.69</v>
      </c>
      <c r="M977" s="329">
        <v>257370.71</v>
      </c>
      <c r="N977" s="329">
        <v>214475.59</v>
      </c>
      <c r="O977" s="329">
        <v>343160.95</v>
      </c>
      <c r="P977" s="329">
        <v>268094.49</v>
      </c>
      <c r="Q977" s="329">
        <v>428951.19</v>
      </c>
      <c r="R977" s="329">
        <v>303840.42</v>
      </c>
      <c r="S977" s="329">
        <v>486144.68</v>
      </c>
      <c r="T977" s="329">
        <v>339586.35</v>
      </c>
      <c r="U977" s="329">
        <v>543338.17000000004</v>
      </c>
    </row>
    <row r="978" spans="1:21" ht="14.4" x14ac:dyDescent="0.3">
      <c r="A978" s="328">
        <v>5</v>
      </c>
      <c r="B978" s="328" t="s">
        <v>166</v>
      </c>
      <c r="C978" s="328" t="s">
        <v>192</v>
      </c>
      <c r="D978" s="328" t="s">
        <v>193</v>
      </c>
      <c r="E978" s="328" t="s">
        <v>196</v>
      </c>
      <c r="F978" s="328">
        <v>1</v>
      </c>
      <c r="G978" s="328" t="s">
        <v>11</v>
      </c>
      <c r="H978" s="329">
        <v>115092.06</v>
      </c>
      <c r="I978" s="329">
        <v>201411.1</v>
      </c>
      <c r="J978" s="329">
        <v>149134.29</v>
      </c>
      <c r="K978" s="329">
        <v>260985.01</v>
      </c>
      <c r="L978" s="329">
        <v>178542.23</v>
      </c>
      <c r="M978" s="329">
        <v>312448.90000000002</v>
      </c>
      <c r="N978" s="329">
        <v>213103</v>
      </c>
      <c r="O978" s="329">
        <v>372930.24</v>
      </c>
      <c r="P978" s="329">
        <v>250663.87</v>
      </c>
      <c r="Q978" s="329">
        <v>438661.77</v>
      </c>
      <c r="R978" s="329">
        <v>274688.64000000001</v>
      </c>
      <c r="S978" s="329">
        <v>480705.11</v>
      </c>
      <c r="T978" s="329">
        <v>297469.90999999997</v>
      </c>
      <c r="U978" s="329">
        <v>520572.34</v>
      </c>
    </row>
    <row r="979" spans="1:21" ht="14.4" x14ac:dyDescent="0.3">
      <c r="A979" s="328">
        <v>5</v>
      </c>
      <c r="B979" s="328" t="s">
        <v>166</v>
      </c>
      <c r="C979" s="328" t="s">
        <v>192</v>
      </c>
      <c r="D979" s="328" t="s">
        <v>193</v>
      </c>
      <c r="E979" s="328" t="s">
        <v>196</v>
      </c>
      <c r="F979" s="328">
        <v>2</v>
      </c>
      <c r="G979" s="328" t="s">
        <v>5</v>
      </c>
      <c r="H979" s="329">
        <v>100350.76</v>
      </c>
      <c r="I979" s="329">
        <v>175613.82</v>
      </c>
      <c r="J979" s="329">
        <v>131549.42000000001</v>
      </c>
      <c r="K979" s="329">
        <v>230211.48</v>
      </c>
      <c r="L979" s="329">
        <v>159860.63</v>
      </c>
      <c r="M979" s="329">
        <v>279756.11</v>
      </c>
      <c r="N979" s="329">
        <v>196049.26</v>
      </c>
      <c r="O979" s="329">
        <v>343086.2</v>
      </c>
      <c r="P979" s="329">
        <v>232546.43</v>
      </c>
      <c r="Q979" s="329">
        <v>406956.25</v>
      </c>
      <c r="R979" s="329">
        <v>256226.9</v>
      </c>
      <c r="S979" s="329">
        <v>448397.07</v>
      </c>
      <c r="T979" s="329">
        <v>278172.65999999997</v>
      </c>
      <c r="U979" s="329">
        <v>486802.15</v>
      </c>
    </row>
    <row r="980" spans="1:21" ht="14.4" x14ac:dyDescent="0.3">
      <c r="A980" s="328">
        <v>5</v>
      </c>
      <c r="B980" s="328" t="s">
        <v>166</v>
      </c>
      <c r="C980" s="328" t="s">
        <v>192</v>
      </c>
      <c r="D980" s="328" t="s">
        <v>193</v>
      </c>
      <c r="E980" s="328" t="s">
        <v>196</v>
      </c>
      <c r="F980" s="328">
        <v>3</v>
      </c>
      <c r="G980" s="328" t="s">
        <v>6</v>
      </c>
      <c r="H980" s="329">
        <v>86994.559999999998</v>
      </c>
      <c r="I980" s="329">
        <v>152240.48000000001</v>
      </c>
      <c r="J980" s="329">
        <v>118368.66</v>
      </c>
      <c r="K980" s="329">
        <v>207145.16</v>
      </c>
      <c r="L980" s="329">
        <v>149537.20000000001</v>
      </c>
      <c r="M980" s="329">
        <v>261690.1</v>
      </c>
      <c r="N980" s="329">
        <v>196764.58</v>
      </c>
      <c r="O980" s="329">
        <v>344338.02</v>
      </c>
      <c r="P980" s="329">
        <v>243630.22</v>
      </c>
      <c r="Q980" s="329">
        <v>426352.88</v>
      </c>
      <c r="R980" s="329">
        <v>274357.19</v>
      </c>
      <c r="S980" s="329">
        <v>480125.09</v>
      </c>
      <c r="T980" s="329">
        <v>304670.75</v>
      </c>
      <c r="U980" s="329">
        <v>533173.81000000006</v>
      </c>
    </row>
    <row r="981" spans="1:21" ht="14.4" x14ac:dyDescent="0.3">
      <c r="A981" s="328">
        <v>5</v>
      </c>
      <c r="B981" s="328" t="s">
        <v>166</v>
      </c>
      <c r="C981" s="328" t="s">
        <v>192</v>
      </c>
      <c r="D981" s="328" t="s">
        <v>193</v>
      </c>
      <c r="E981" s="328" t="s">
        <v>196</v>
      </c>
      <c r="F981" s="328">
        <v>4</v>
      </c>
      <c r="G981" s="328" t="s">
        <v>4</v>
      </c>
      <c r="H981" s="329">
        <v>97619.96</v>
      </c>
      <c r="I981" s="329">
        <v>156191.94</v>
      </c>
      <c r="J981" s="329">
        <v>136667.94</v>
      </c>
      <c r="K981" s="329">
        <v>218668.71</v>
      </c>
      <c r="L981" s="329">
        <v>175715.93</v>
      </c>
      <c r="M981" s="329">
        <v>281145.49</v>
      </c>
      <c r="N981" s="329">
        <v>234287.9</v>
      </c>
      <c r="O981" s="329">
        <v>374860.65</v>
      </c>
      <c r="P981" s="329">
        <v>292859.88</v>
      </c>
      <c r="Q981" s="329">
        <v>468575.81</v>
      </c>
      <c r="R981" s="329">
        <v>331907.86</v>
      </c>
      <c r="S981" s="329">
        <v>531052.59</v>
      </c>
      <c r="T981" s="329">
        <v>370955.85</v>
      </c>
      <c r="U981" s="329">
        <v>593529.36</v>
      </c>
    </row>
    <row r="982" spans="1:21" ht="14.4" x14ac:dyDescent="0.3">
      <c r="A982" s="328">
        <v>5</v>
      </c>
      <c r="B982" s="328" t="s">
        <v>166</v>
      </c>
      <c r="C982" s="328" t="s">
        <v>192</v>
      </c>
      <c r="D982" s="328" t="s">
        <v>193</v>
      </c>
      <c r="E982" s="328" t="s">
        <v>197</v>
      </c>
      <c r="F982" s="328">
        <v>1</v>
      </c>
      <c r="G982" s="328" t="s">
        <v>11</v>
      </c>
      <c r="H982" s="329">
        <v>109931.4</v>
      </c>
      <c r="I982" s="329">
        <v>192379.95</v>
      </c>
      <c r="J982" s="329">
        <v>142481.60000000001</v>
      </c>
      <c r="K982" s="329">
        <v>249342.79</v>
      </c>
      <c r="L982" s="329">
        <v>170602.3</v>
      </c>
      <c r="M982" s="329">
        <v>298554.02</v>
      </c>
      <c r="N982" s="329">
        <v>203663.65</v>
      </c>
      <c r="O982" s="329">
        <v>356411.39</v>
      </c>
      <c r="P982" s="329">
        <v>239588.22</v>
      </c>
      <c r="Q982" s="329">
        <v>419279.38</v>
      </c>
      <c r="R982" s="329">
        <v>262566.74</v>
      </c>
      <c r="S982" s="329">
        <v>459491.8</v>
      </c>
      <c r="T982" s="329">
        <v>284372.19</v>
      </c>
      <c r="U982" s="329">
        <v>497651.32</v>
      </c>
    </row>
    <row r="983" spans="1:21" ht="14.4" x14ac:dyDescent="0.3">
      <c r="A983" s="328">
        <v>5</v>
      </c>
      <c r="B983" s="328" t="s">
        <v>166</v>
      </c>
      <c r="C983" s="328" t="s">
        <v>192</v>
      </c>
      <c r="D983" s="328" t="s">
        <v>193</v>
      </c>
      <c r="E983" s="328" t="s">
        <v>197</v>
      </c>
      <c r="F983" s="328">
        <v>2</v>
      </c>
      <c r="G983" s="328" t="s">
        <v>5</v>
      </c>
      <c r="H983" s="329">
        <v>95698.39</v>
      </c>
      <c r="I983" s="329">
        <v>167472.18</v>
      </c>
      <c r="J983" s="329">
        <v>125503.09</v>
      </c>
      <c r="K983" s="329">
        <v>219630.42</v>
      </c>
      <c r="L983" s="329">
        <v>152564.89000000001</v>
      </c>
      <c r="M983" s="329">
        <v>266988.56</v>
      </c>
      <c r="N983" s="329">
        <v>187197.97</v>
      </c>
      <c r="O983" s="329">
        <v>327596.45</v>
      </c>
      <c r="P983" s="329">
        <v>222095.51</v>
      </c>
      <c r="Q983" s="329">
        <v>388667.14</v>
      </c>
      <c r="R983" s="329">
        <v>244741.62</v>
      </c>
      <c r="S983" s="329">
        <v>428297.84</v>
      </c>
      <c r="T983" s="329">
        <v>265740.34999999998</v>
      </c>
      <c r="U983" s="329">
        <v>465045.62</v>
      </c>
    </row>
    <row r="984" spans="1:21" ht="14.4" x14ac:dyDescent="0.3">
      <c r="A984" s="328">
        <v>5</v>
      </c>
      <c r="B984" s="328" t="s">
        <v>166</v>
      </c>
      <c r="C984" s="328" t="s">
        <v>192</v>
      </c>
      <c r="D984" s="328" t="s">
        <v>193</v>
      </c>
      <c r="E984" s="328" t="s">
        <v>197</v>
      </c>
      <c r="F984" s="328">
        <v>3</v>
      </c>
      <c r="G984" s="328" t="s">
        <v>6</v>
      </c>
      <c r="H984" s="329">
        <v>82844.34</v>
      </c>
      <c r="I984" s="329">
        <v>144977.59</v>
      </c>
      <c r="J984" s="329">
        <v>112676.41</v>
      </c>
      <c r="K984" s="329">
        <v>197183.72</v>
      </c>
      <c r="L984" s="329">
        <v>142310</v>
      </c>
      <c r="M984" s="329">
        <v>249042.51</v>
      </c>
      <c r="N984" s="329">
        <v>187218.61</v>
      </c>
      <c r="O984" s="329">
        <v>327632.56</v>
      </c>
      <c r="P984" s="329">
        <v>231777.94</v>
      </c>
      <c r="Q984" s="329">
        <v>405611.4</v>
      </c>
      <c r="R984" s="329">
        <v>260985.2</v>
      </c>
      <c r="S984" s="329">
        <v>456724.1</v>
      </c>
      <c r="T984" s="329">
        <v>289793.3</v>
      </c>
      <c r="U984" s="329">
        <v>507138.27</v>
      </c>
    </row>
    <row r="985" spans="1:21" ht="14.4" x14ac:dyDescent="0.3">
      <c r="A985" s="328">
        <v>5</v>
      </c>
      <c r="B985" s="328" t="s">
        <v>166</v>
      </c>
      <c r="C985" s="328" t="s">
        <v>192</v>
      </c>
      <c r="D985" s="328" t="s">
        <v>193</v>
      </c>
      <c r="E985" s="328" t="s">
        <v>197</v>
      </c>
      <c r="F985" s="328">
        <v>4</v>
      </c>
      <c r="G985" s="328" t="s">
        <v>4</v>
      </c>
      <c r="H985" s="329">
        <v>93264.34</v>
      </c>
      <c r="I985" s="329">
        <v>149222.95000000001</v>
      </c>
      <c r="J985" s="329">
        <v>130570.08</v>
      </c>
      <c r="K985" s="329">
        <v>208912.13</v>
      </c>
      <c r="L985" s="329">
        <v>167875.82</v>
      </c>
      <c r="M985" s="329">
        <v>268601.31</v>
      </c>
      <c r="N985" s="329">
        <v>223834.43</v>
      </c>
      <c r="O985" s="329">
        <v>358135.09</v>
      </c>
      <c r="P985" s="329">
        <v>279793.03000000003</v>
      </c>
      <c r="Q985" s="329">
        <v>447668.86</v>
      </c>
      <c r="R985" s="329">
        <v>317098.77</v>
      </c>
      <c r="S985" s="329">
        <v>507358.04</v>
      </c>
      <c r="T985" s="329">
        <v>354404.51</v>
      </c>
      <c r="U985" s="329">
        <v>567047.22</v>
      </c>
    </row>
    <row r="986" spans="1:21" ht="14.4" x14ac:dyDescent="0.3">
      <c r="A986" s="328">
        <v>5</v>
      </c>
      <c r="B986" s="328" t="s">
        <v>166</v>
      </c>
      <c r="C986" s="328" t="s">
        <v>192</v>
      </c>
      <c r="D986" s="328" t="s">
        <v>193</v>
      </c>
      <c r="E986" s="328" t="s">
        <v>714</v>
      </c>
      <c r="F986" s="328">
        <v>1</v>
      </c>
      <c r="G986" s="328" t="s">
        <v>11</v>
      </c>
      <c r="H986" s="329">
        <v>115092.06</v>
      </c>
      <c r="I986" s="329">
        <v>201411.1</v>
      </c>
      <c r="J986" s="329">
        <v>149134.29</v>
      </c>
      <c r="K986" s="329">
        <v>260985.01</v>
      </c>
      <c r="L986" s="329">
        <v>178542.23</v>
      </c>
      <c r="M986" s="329">
        <v>312448.90000000002</v>
      </c>
      <c r="N986" s="329">
        <v>213103</v>
      </c>
      <c r="O986" s="329">
        <v>372930.24</v>
      </c>
      <c r="P986" s="329">
        <v>250663.87</v>
      </c>
      <c r="Q986" s="329">
        <v>438661.77</v>
      </c>
      <c r="R986" s="329">
        <v>274688.64000000001</v>
      </c>
      <c r="S986" s="329">
        <v>480705.11</v>
      </c>
      <c r="T986" s="329">
        <v>297469.90999999997</v>
      </c>
      <c r="U986" s="329">
        <v>520572.34</v>
      </c>
    </row>
    <row r="987" spans="1:21" ht="14.4" x14ac:dyDescent="0.3">
      <c r="A987" s="328">
        <v>5</v>
      </c>
      <c r="B987" s="328" t="s">
        <v>166</v>
      </c>
      <c r="C987" s="328" t="s">
        <v>192</v>
      </c>
      <c r="D987" s="328" t="s">
        <v>193</v>
      </c>
      <c r="E987" s="328" t="s">
        <v>714</v>
      </c>
      <c r="F987" s="328">
        <v>2</v>
      </c>
      <c r="G987" s="328" t="s">
        <v>5</v>
      </c>
      <c r="H987" s="329">
        <v>100350.76</v>
      </c>
      <c r="I987" s="329">
        <v>175613.82</v>
      </c>
      <c r="J987" s="329">
        <v>131549.42000000001</v>
      </c>
      <c r="K987" s="329">
        <v>230211.48</v>
      </c>
      <c r="L987" s="329">
        <v>159860.63</v>
      </c>
      <c r="M987" s="329">
        <v>279756.11</v>
      </c>
      <c r="N987" s="329">
        <v>196049.26</v>
      </c>
      <c r="O987" s="329">
        <v>343086.2</v>
      </c>
      <c r="P987" s="329">
        <v>232546.43</v>
      </c>
      <c r="Q987" s="329">
        <v>406956.25</v>
      </c>
      <c r="R987" s="329">
        <v>256226.9</v>
      </c>
      <c r="S987" s="329">
        <v>448397.07</v>
      </c>
      <c r="T987" s="329">
        <v>278172.65999999997</v>
      </c>
      <c r="U987" s="329">
        <v>486802.15</v>
      </c>
    </row>
    <row r="988" spans="1:21" ht="14.4" x14ac:dyDescent="0.3">
      <c r="A988" s="328">
        <v>5</v>
      </c>
      <c r="B988" s="328" t="s">
        <v>166</v>
      </c>
      <c r="C988" s="328" t="s">
        <v>192</v>
      </c>
      <c r="D988" s="328" t="s">
        <v>193</v>
      </c>
      <c r="E988" s="328" t="s">
        <v>714</v>
      </c>
      <c r="F988" s="328">
        <v>3</v>
      </c>
      <c r="G988" s="328" t="s">
        <v>6</v>
      </c>
      <c r="H988" s="329">
        <v>86994.559999999998</v>
      </c>
      <c r="I988" s="329">
        <v>152240.48000000001</v>
      </c>
      <c r="J988" s="329">
        <v>118368.66</v>
      </c>
      <c r="K988" s="329">
        <v>207145.16</v>
      </c>
      <c r="L988" s="329">
        <v>149537.20000000001</v>
      </c>
      <c r="M988" s="329">
        <v>261690.1</v>
      </c>
      <c r="N988" s="329">
        <v>196764.58</v>
      </c>
      <c r="O988" s="329">
        <v>344338.02</v>
      </c>
      <c r="P988" s="329">
        <v>243630.22</v>
      </c>
      <c r="Q988" s="329">
        <v>426352.88</v>
      </c>
      <c r="R988" s="329">
        <v>274357.19</v>
      </c>
      <c r="S988" s="329">
        <v>480125.09</v>
      </c>
      <c r="T988" s="329">
        <v>304670.75</v>
      </c>
      <c r="U988" s="329">
        <v>533173.81000000006</v>
      </c>
    </row>
    <row r="989" spans="1:21" ht="14.4" x14ac:dyDescent="0.3">
      <c r="A989" s="328">
        <v>5</v>
      </c>
      <c r="B989" s="328" t="s">
        <v>166</v>
      </c>
      <c r="C989" s="328" t="s">
        <v>192</v>
      </c>
      <c r="D989" s="328" t="s">
        <v>193</v>
      </c>
      <c r="E989" s="328" t="s">
        <v>714</v>
      </c>
      <c r="F989" s="328">
        <v>4</v>
      </c>
      <c r="G989" s="328" t="s">
        <v>4</v>
      </c>
      <c r="H989" s="329">
        <v>97619.96</v>
      </c>
      <c r="I989" s="329">
        <v>156191.94</v>
      </c>
      <c r="J989" s="329">
        <v>136667.94</v>
      </c>
      <c r="K989" s="329">
        <v>218668.71</v>
      </c>
      <c r="L989" s="329">
        <v>175715.93</v>
      </c>
      <c r="M989" s="329">
        <v>281145.49</v>
      </c>
      <c r="N989" s="329">
        <v>234287.9</v>
      </c>
      <c r="O989" s="329">
        <v>374860.65</v>
      </c>
      <c r="P989" s="329">
        <v>292859.88</v>
      </c>
      <c r="Q989" s="329">
        <v>468575.81</v>
      </c>
      <c r="R989" s="329">
        <v>331907.86</v>
      </c>
      <c r="S989" s="329">
        <v>531052.59</v>
      </c>
      <c r="T989" s="329">
        <v>370955.85</v>
      </c>
      <c r="U989" s="329">
        <v>593529.36</v>
      </c>
    </row>
    <row r="990" spans="1:21" ht="14.4" x14ac:dyDescent="0.3">
      <c r="A990" s="328">
        <v>5</v>
      </c>
      <c r="B990" s="328" t="s">
        <v>166</v>
      </c>
      <c r="C990" s="328" t="s">
        <v>192</v>
      </c>
      <c r="D990" s="328" t="s">
        <v>193</v>
      </c>
      <c r="E990" s="328" t="s">
        <v>198</v>
      </c>
      <c r="F990" s="328">
        <v>1</v>
      </c>
      <c r="G990" s="328" t="s">
        <v>11</v>
      </c>
      <c r="H990" s="329">
        <v>110423.86</v>
      </c>
      <c r="I990" s="329">
        <v>193241.76</v>
      </c>
      <c r="J990" s="329">
        <v>143134.14000000001</v>
      </c>
      <c r="K990" s="329">
        <v>250484.75</v>
      </c>
      <c r="L990" s="329">
        <v>171393.84</v>
      </c>
      <c r="M990" s="329">
        <v>299939.21999999997</v>
      </c>
      <c r="N990" s="329">
        <v>204624.15</v>
      </c>
      <c r="O990" s="329">
        <v>358092.26</v>
      </c>
      <c r="P990" s="329">
        <v>240729.51</v>
      </c>
      <c r="Q990" s="329">
        <v>421276.65</v>
      </c>
      <c r="R990" s="329">
        <v>263823.84000000003</v>
      </c>
      <c r="S990" s="329">
        <v>461691.73</v>
      </c>
      <c r="T990" s="329">
        <v>285745.90999999997</v>
      </c>
      <c r="U990" s="329">
        <v>500055.34</v>
      </c>
    </row>
    <row r="991" spans="1:21" ht="14.4" x14ac:dyDescent="0.3">
      <c r="A991" s="328">
        <v>5</v>
      </c>
      <c r="B991" s="328" t="s">
        <v>166</v>
      </c>
      <c r="C991" s="328" t="s">
        <v>192</v>
      </c>
      <c r="D991" s="328" t="s">
        <v>193</v>
      </c>
      <c r="E991" s="328" t="s">
        <v>198</v>
      </c>
      <c r="F991" s="328">
        <v>2</v>
      </c>
      <c r="G991" s="328" t="s">
        <v>5</v>
      </c>
      <c r="H991" s="329">
        <v>96063.76</v>
      </c>
      <c r="I991" s="329">
        <v>168111.58</v>
      </c>
      <c r="J991" s="329">
        <v>126004.05</v>
      </c>
      <c r="K991" s="329">
        <v>220507.08</v>
      </c>
      <c r="L991" s="329">
        <v>153195.39000000001</v>
      </c>
      <c r="M991" s="329">
        <v>268091.93</v>
      </c>
      <c r="N991" s="329">
        <v>188011.45</v>
      </c>
      <c r="O991" s="329">
        <v>329020.03999999998</v>
      </c>
      <c r="P991" s="329">
        <v>223080.62</v>
      </c>
      <c r="Q991" s="329">
        <v>390391.09</v>
      </c>
      <c r="R991" s="329">
        <v>245839.57</v>
      </c>
      <c r="S991" s="329">
        <v>430219.24</v>
      </c>
      <c r="T991" s="329">
        <v>266947.71999999997</v>
      </c>
      <c r="U991" s="329">
        <v>467158.51</v>
      </c>
    </row>
    <row r="992" spans="1:21" ht="14.4" x14ac:dyDescent="0.3">
      <c r="A992" s="328">
        <v>5</v>
      </c>
      <c r="B992" s="328" t="s">
        <v>166</v>
      </c>
      <c r="C992" s="328" t="s">
        <v>192</v>
      </c>
      <c r="D992" s="328" t="s">
        <v>193</v>
      </c>
      <c r="E992" s="328" t="s">
        <v>198</v>
      </c>
      <c r="F992" s="328">
        <v>3</v>
      </c>
      <c r="G992" s="328" t="s">
        <v>6</v>
      </c>
      <c r="H992" s="329">
        <v>83112.009999999995</v>
      </c>
      <c r="I992" s="329">
        <v>145446.01</v>
      </c>
      <c r="J992" s="329">
        <v>113021.63</v>
      </c>
      <c r="K992" s="329">
        <v>197787.85</v>
      </c>
      <c r="L992" s="329">
        <v>142731</v>
      </c>
      <c r="M992" s="329">
        <v>249779.25</v>
      </c>
      <c r="N992" s="329">
        <v>187757.37</v>
      </c>
      <c r="O992" s="329">
        <v>328575.39</v>
      </c>
      <c r="P992" s="329">
        <v>232431.34</v>
      </c>
      <c r="Q992" s="329">
        <v>406754.84</v>
      </c>
      <c r="R992" s="329">
        <v>261710.57</v>
      </c>
      <c r="S992" s="329">
        <v>457993.5</v>
      </c>
      <c r="T992" s="329">
        <v>290587.08</v>
      </c>
      <c r="U992" s="329">
        <v>508527.38</v>
      </c>
    </row>
    <row r="993" spans="1:21" ht="14.4" x14ac:dyDescent="0.3">
      <c r="A993" s="328">
        <v>5</v>
      </c>
      <c r="B993" s="328" t="s">
        <v>166</v>
      </c>
      <c r="C993" s="328" t="s">
        <v>192</v>
      </c>
      <c r="D993" s="328" t="s">
        <v>193</v>
      </c>
      <c r="E993" s="328" t="s">
        <v>198</v>
      </c>
      <c r="F993" s="328">
        <v>4</v>
      </c>
      <c r="G993" s="328" t="s">
        <v>4</v>
      </c>
      <c r="H993" s="329">
        <v>93691.1</v>
      </c>
      <c r="I993" s="329">
        <v>149905.76999999999</v>
      </c>
      <c r="J993" s="329">
        <v>131167.54999999999</v>
      </c>
      <c r="K993" s="329">
        <v>209868.08</v>
      </c>
      <c r="L993" s="329">
        <v>168643.99</v>
      </c>
      <c r="M993" s="329">
        <v>269830.38</v>
      </c>
      <c r="N993" s="329">
        <v>224858.65</v>
      </c>
      <c r="O993" s="329">
        <v>359773.85</v>
      </c>
      <c r="P993" s="329">
        <v>281073.31</v>
      </c>
      <c r="Q993" s="329">
        <v>449717.31</v>
      </c>
      <c r="R993" s="329">
        <v>318549.76000000001</v>
      </c>
      <c r="S993" s="329">
        <v>509679.62</v>
      </c>
      <c r="T993" s="329">
        <v>356026.2</v>
      </c>
      <c r="U993" s="329">
        <v>569641.92000000004</v>
      </c>
    </row>
    <row r="994" spans="1:21" ht="14.4" x14ac:dyDescent="0.3">
      <c r="A994" s="328">
        <v>5</v>
      </c>
      <c r="B994" s="328" t="s">
        <v>166</v>
      </c>
      <c r="C994" s="328" t="s">
        <v>199</v>
      </c>
      <c r="D994" s="328" t="s">
        <v>200</v>
      </c>
      <c r="E994" s="328" t="s">
        <v>201</v>
      </c>
      <c r="F994" s="328">
        <v>1</v>
      </c>
      <c r="G994" s="328" t="s">
        <v>11</v>
      </c>
      <c r="H994" s="329">
        <v>100220.56</v>
      </c>
      <c r="I994" s="329">
        <v>175385.97</v>
      </c>
      <c r="J994" s="329">
        <v>129892.37</v>
      </c>
      <c r="K994" s="329">
        <v>227311.64</v>
      </c>
      <c r="L994" s="329">
        <v>155526.23000000001</v>
      </c>
      <c r="M994" s="329">
        <v>272170.90999999997</v>
      </c>
      <c r="N994" s="329">
        <v>185662.64</v>
      </c>
      <c r="O994" s="329">
        <v>324909.62</v>
      </c>
      <c r="P994" s="329">
        <v>218409.55</v>
      </c>
      <c r="Q994" s="329">
        <v>382216.72</v>
      </c>
      <c r="R994" s="329">
        <v>239355.51</v>
      </c>
      <c r="S994" s="329">
        <v>418872.15</v>
      </c>
      <c r="T994" s="329">
        <v>259230.71</v>
      </c>
      <c r="U994" s="329">
        <v>453653.75</v>
      </c>
    </row>
    <row r="995" spans="1:21" ht="14.4" x14ac:dyDescent="0.3">
      <c r="A995" s="328">
        <v>5</v>
      </c>
      <c r="B995" s="328" t="s">
        <v>166</v>
      </c>
      <c r="C995" s="328" t="s">
        <v>199</v>
      </c>
      <c r="D995" s="328" t="s">
        <v>200</v>
      </c>
      <c r="E995" s="328" t="s">
        <v>201</v>
      </c>
      <c r="F995" s="328">
        <v>2</v>
      </c>
      <c r="G995" s="328" t="s">
        <v>5</v>
      </c>
      <c r="H995" s="329">
        <v>87258.35</v>
      </c>
      <c r="I995" s="329">
        <v>152702.12</v>
      </c>
      <c r="J995" s="329">
        <v>114429.81</v>
      </c>
      <c r="K995" s="329">
        <v>200252.16</v>
      </c>
      <c r="L995" s="329">
        <v>139099.31</v>
      </c>
      <c r="M995" s="329">
        <v>243423.8</v>
      </c>
      <c r="N995" s="329">
        <v>170667.11</v>
      </c>
      <c r="O995" s="329">
        <v>298667.45</v>
      </c>
      <c r="P995" s="329">
        <v>202478.69</v>
      </c>
      <c r="Q995" s="329">
        <v>354337.72</v>
      </c>
      <c r="R995" s="329">
        <v>223121.92000000001</v>
      </c>
      <c r="S995" s="329">
        <v>390463.36</v>
      </c>
      <c r="T995" s="329">
        <v>242262.44</v>
      </c>
      <c r="U995" s="329">
        <v>423959.27</v>
      </c>
    </row>
    <row r="996" spans="1:21" ht="14.4" x14ac:dyDescent="0.3">
      <c r="A996" s="328">
        <v>5</v>
      </c>
      <c r="B996" s="328" t="s">
        <v>166</v>
      </c>
      <c r="C996" s="328" t="s">
        <v>199</v>
      </c>
      <c r="D996" s="328" t="s">
        <v>200</v>
      </c>
      <c r="E996" s="328" t="s">
        <v>201</v>
      </c>
      <c r="F996" s="328">
        <v>3</v>
      </c>
      <c r="G996" s="328" t="s">
        <v>6</v>
      </c>
      <c r="H996" s="329">
        <v>75548.34</v>
      </c>
      <c r="I996" s="329">
        <v>132209.60000000001</v>
      </c>
      <c r="J996" s="329">
        <v>102757.16</v>
      </c>
      <c r="K996" s="329">
        <v>179825.04</v>
      </c>
      <c r="L996" s="329">
        <v>129785.23</v>
      </c>
      <c r="M996" s="329">
        <v>227124.15</v>
      </c>
      <c r="N996" s="329">
        <v>170744.63</v>
      </c>
      <c r="O996" s="329">
        <v>298803.09999999998</v>
      </c>
      <c r="P996" s="329">
        <v>211385.94</v>
      </c>
      <c r="Q996" s="329">
        <v>369925.39</v>
      </c>
      <c r="R996" s="329">
        <v>238025.74</v>
      </c>
      <c r="S996" s="329">
        <v>416545.04</v>
      </c>
      <c r="T996" s="329">
        <v>264302.01</v>
      </c>
      <c r="U996" s="329">
        <v>462528.51</v>
      </c>
    </row>
    <row r="997" spans="1:21" ht="14.4" x14ac:dyDescent="0.3">
      <c r="A997" s="328">
        <v>5</v>
      </c>
      <c r="B997" s="328" t="s">
        <v>166</v>
      </c>
      <c r="C997" s="328" t="s">
        <v>199</v>
      </c>
      <c r="D997" s="328" t="s">
        <v>200</v>
      </c>
      <c r="E997" s="328" t="s">
        <v>201</v>
      </c>
      <c r="F997" s="328">
        <v>4</v>
      </c>
      <c r="G997" s="328" t="s">
        <v>4</v>
      </c>
      <c r="H997" s="329">
        <v>85023.88</v>
      </c>
      <c r="I997" s="329">
        <v>136038.21</v>
      </c>
      <c r="J997" s="329">
        <v>119033.43</v>
      </c>
      <c r="K997" s="329">
        <v>190453.49</v>
      </c>
      <c r="L997" s="329">
        <v>153042.98000000001</v>
      </c>
      <c r="M997" s="329">
        <v>244868.78</v>
      </c>
      <c r="N997" s="329">
        <v>204057.31</v>
      </c>
      <c r="O997" s="329">
        <v>326491.7</v>
      </c>
      <c r="P997" s="329">
        <v>255071.64</v>
      </c>
      <c r="Q997" s="329">
        <v>408114.63</v>
      </c>
      <c r="R997" s="329">
        <v>289081.19</v>
      </c>
      <c r="S997" s="329">
        <v>462529.91</v>
      </c>
      <c r="T997" s="329">
        <v>323090.74</v>
      </c>
      <c r="U997" s="329">
        <v>516945.2</v>
      </c>
    </row>
    <row r="998" spans="1:21" ht="14.4" x14ac:dyDescent="0.3">
      <c r="A998" s="328">
        <v>5</v>
      </c>
      <c r="B998" s="328" t="s">
        <v>166</v>
      </c>
      <c r="C998" s="328" t="s">
        <v>199</v>
      </c>
      <c r="D998" s="328" t="s">
        <v>200</v>
      </c>
      <c r="E998" s="328" t="s">
        <v>715</v>
      </c>
      <c r="F998" s="328">
        <v>1</v>
      </c>
      <c r="G998" s="328" t="s">
        <v>11</v>
      </c>
      <c r="H998" s="329">
        <v>96655.3</v>
      </c>
      <c r="I998" s="329">
        <v>169146.78</v>
      </c>
      <c r="J998" s="329">
        <v>125260.93</v>
      </c>
      <c r="K998" s="329">
        <v>219206.63</v>
      </c>
      <c r="L998" s="329">
        <v>149973.19</v>
      </c>
      <c r="M998" s="329">
        <v>262453.08</v>
      </c>
      <c r="N998" s="329">
        <v>179021.98</v>
      </c>
      <c r="O998" s="329">
        <v>313288.46999999997</v>
      </c>
      <c r="P998" s="329">
        <v>210589.14</v>
      </c>
      <c r="Q998" s="329">
        <v>368530.99</v>
      </c>
      <c r="R998" s="329">
        <v>230780.38</v>
      </c>
      <c r="S998" s="329">
        <v>403865.66</v>
      </c>
      <c r="T998" s="329">
        <v>249934.42</v>
      </c>
      <c r="U998" s="329">
        <v>437385.23</v>
      </c>
    </row>
    <row r="999" spans="1:21" ht="14.4" x14ac:dyDescent="0.3">
      <c r="A999" s="328">
        <v>5</v>
      </c>
      <c r="B999" s="328" t="s">
        <v>166</v>
      </c>
      <c r="C999" s="328" t="s">
        <v>199</v>
      </c>
      <c r="D999" s="328" t="s">
        <v>200</v>
      </c>
      <c r="E999" s="328" t="s">
        <v>715</v>
      </c>
      <c r="F999" s="328">
        <v>2</v>
      </c>
      <c r="G999" s="328" t="s">
        <v>5</v>
      </c>
      <c r="H999" s="329">
        <v>84201.43</v>
      </c>
      <c r="I999" s="329">
        <v>147352.5</v>
      </c>
      <c r="J999" s="329">
        <v>110404.75</v>
      </c>
      <c r="K999" s="329">
        <v>193208.3</v>
      </c>
      <c r="L999" s="329">
        <v>134190.46</v>
      </c>
      <c r="M999" s="329">
        <v>234833.31</v>
      </c>
      <c r="N999" s="329">
        <v>164614.51</v>
      </c>
      <c r="O999" s="329">
        <v>288075.39</v>
      </c>
      <c r="P999" s="329">
        <v>195283.02</v>
      </c>
      <c r="Q999" s="329">
        <v>341745.29</v>
      </c>
      <c r="R999" s="329">
        <v>215183.39</v>
      </c>
      <c r="S999" s="329">
        <v>376570.94</v>
      </c>
      <c r="T999" s="329">
        <v>233631.56</v>
      </c>
      <c r="U999" s="329">
        <v>408855.24</v>
      </c>
    </row>
    <row r="1000" spans="1:21" ht="14.4" x14ac:dyDescent="0.3">
      <c r="A1000" s="328">
        <v>5</v>
      </c>
      <c r="B1000" s="328" t="s">
        <v>166</v>
      </c>
      <c r="C1000" s="328" t="s">
        <v>199</v>
      </c>
      <c r="D1000" s="328" t="s">
        <v>200</v>
      </c>
      <c r="E1000" s="328" t="s">
        <v>715</v>
      </c>
      <c r="F1000" s="328">
        <v>3</v>
      </c>
      <c r="G1000" s="328" t="s">
        <v>6</v>
      </c>
      <c r="H1000" s="329">
        <v>72937.899999999994</v>
      </c>
      <c r="I1000" s="329">
        <v>127641.33</v>
      </c>
      <c r="J1000" s="329">
        <v>99220.61</v>
      </c>
      <c r="K1000" s="329">
        <v>173636.06</v>
      </c>
      <c r="L1000" s="329">
        <v>125329.64</v>
      </c>
      <c r="M1000" s="329">
        <v>219326.87</v>
      </c>
      <c r="N1000" s="329">
        <v>164894.13</v>
      </c>
      <c r="O1000" s="329">
        <v>288564.73</v>
      </c>
      <c r="P1000" s="329">
        <v>204153.01</v>
      </c>
      <c r="Q1000" s="329">
        <v>357267.77</v>
      </c>
      <c r="R1000" s="329">
        <v>229889.01</v>
      </c>
      <c r="S1000" s="329">
        <v>402305.76</v>
      </c>
      <c r="T1000" s="329">
        <v>255275.73</v>
      </c>
      <c r="U1000" s="329">
        <v>446732.53</v>
      </c>
    </row>
    <row r="1001" spans="1:21" ht="14.4" x14ac:dyDescent="0.3">
      <c r="A1001" s="328">
        <v>5</v>
      </c>
      <c r="B1001" s="328" t="s">
        <v>166</v>
      </c>
      <c r="C1001" s="328" t="s">
        <v>199</v>
      </c>
      <c r="D1001" s="328" t="s">
        <v>200</v>
      </c>
      <c r="E1001" s="328" t="s">
        <v>715</v>
      </c>
      <c r="F1001" s="328">
        <v>4</v>
      </c>
      <c r="G1001" s="328" t="s">
        <v>4</v>
      </c>
      <c r="H1001" s="329">
        <v>81992.55</v>
      </c>
      <c r="I1001" s="329">
        <v>131188.09</v>
      </c>
      <c r="J1001" s="329">
        <v>114789.58</v>
      </c>
      <c r="K1001" s="329">
        <v>183663.32</v>
      </c>
      <c r="L1001" s="329">
        <v>147586.6</v>
      </c>
      <c r="M1001" s="329">
        <v>236138.56</v>
      </c>
      <c r="N1001" s="329">
        <v>196782.13</v>
      </c>
      <c r="O1001" s="329">
        <v>314851.40999999997</v>
      </c>
      <c r="P1001" s="329">
        <v>245977.66</v>
      </c>
      <c r="Q1001" s="329">
        <v>393564.26</v>
      </c>
      <c r="R1001" s="329">
        <v>278774.68</v>
      </c>
      <c r="S1001" s="329">
        <v>446039.5</v>
      </c>
      <c r="T1001" s="329">
        <v>311571.7</v>
      </c>
      <c r="U1001" s="329">
        <v>498514.74</v>
      </c>
    </row>
    <row r="1002" spans="1:21" ht="14.4" x14ac:dyDescent="0.3">
      <c r="A1002" s="328">
        <v>5</v>
      </c>
      <c r="B1002" s="328" t="s">
        <v>166</v>
      </c>
      <c r="C1002" s="328" t="s">
        <v>199</v>
      </c>
      <c r="D1002" s="328" t="s">
        <v>200</v>
      </c>
      <c r="E1002" s="328" t="s">
        <v>202</v>
      </c>
      <c r="F1002" s="328">
        <v>1</v>
      </c>
      <c r="G1002" s="328" t="s">
        <v>11</v>
      </c>
      <c r="H1002" s="329">
        <v>97600.89</v>
      </c>
      <c r="I1002" s="329">
        <v>170801.55</v>
      </c>
      <c r="J1002" s="329">
        <v>126544.81</v>
      </c>
      <c r="K1002" s="329">
        <v>221453.43</v>
      </c>
      <c r="L1002" s="329">
        <v>151552.18</v>
      </c>
      <c r="M1002" s="329">
        <v>265216.32</v>
      </c>
      <c r="N1002" s="329">
        <v>180970.58</v>
      </c>
      <c r="O1002" s="329">
        <v>316698.51</v>
      </c>
      <c r="P1002" s="329">
        <v>212927.94</v>
      </c>
      <c r="Q1002" s="329">
        <v>372623.9</v>
      </c>
      <c r="R1002" s="329">
        <v>233369.42</v>
      </c>
      <c r="S1002" s="329">
        <v>408396.48</v>
      </c>
      <c r="T1002" s="329">
        <v>252788.44</v>
      </c>
      <c r="U1002" s="329">
        <v>442379.76</v>
      </c>
    </row>
    <row r="1003" spans="1:21" ht="14.4" x14ac:dyDescent="0.3">
      <c r="A1003" s="328">
        <v>5</v>
      </c>
      <c r="B1003" s="328" t="s">
        <v>166</v>
      </c>
      <c r="C1003" s="328" t="s">
        <v>199</v>
      </c>
      <c r="D1003" s="328" t="s">
        <v>200</v>
      </c>
      <c r="E1003" s="328" t="s">
        <v>202</v>
      </c>
      <c r="F1003" s="328">
        <v>2</v>
      </c>
      <c r="G1003" s="328" t="s">
        <v>5</v>
      </c>
      <c r="H1003" s="329">
        <v>84765.73</v>
      </c>
      <c r="I1003" s="329">
        <v>148340.01999999999</v>
      </c>
      <c r="J1003" s="329">
        <v>111233.85</v>
      </c>
      <c r="K1003" s="329">
        <v>194659.23</v>
      </c>
      <c r="L1003" s="329">
        <v>135286.31</v>
      </c>
      <c r="M1003" s="329">
        <v>236751.04</v>
      </c>
      <c r="N1003" s="329">
        <v>166122.06</v>
      </c>
      <c r="O1003" s="329">
        <v>290713.61</v>
      </c>
      <c r="P1003" s="329">
        <v>197153.27</v>
      </c>
      <c r="Q1003" s="329">
        <v>345018.23</v>
      </c>
      <c r="R1003" s="329">
        <v>217294.98</v>
      </c>
      <c r="S1003" s="329">
        <v>380266.21</v>
      </c>
      <c r="T1003" s="329">
        <v>235986.52</v>
      </c>
      <c r="U1003" s="329">
        <v>412976.4</v>
      </c>
    </row>
    <row r="1004" spans="1:21" ht="14.4" x14ac:dyDescent="0.3">
      <c r="A1004" s="328">
        <v>5</v>
      </c>
      <c r="B1004" s="328" t="s">
        <v>166</v>
      </c>
      <c r="C1004" s="328" t="s">
        <v>199</v>
      </c>
      <c r="D1004" s="328" t="s">
        <v>200</v>
      </c>
      <c r="E1004" s="328" t="s">
        <v>202</v>
      </c>
      <c r="F1004" s="328">
        <v>3</v>
      </c>
      <c r="G1004" s="328" t="s">
        <v>6</v>
      </c>
      <c r="H1004" s="329">
        <v>73227.64</v>
      </c>
      <c r="I1004" s="329">
        <v>128148.37</v>
      </c>
      <c r="J1004" s="329">
        <v>99537.69</v>
      </c>
      <c r="K1004" s="329">
        <v>174190.96</v>
      </c>
      <c r="L1004" s="329">
        <v>125668.76</v>
      </c>
      <c r="M1004" s="329">
        <v>219920.33</v>
      </c>
      <c r="N1004" s="329">
        <v>165278.57999999999</v>
      </c>
      <c r="O1004" s="329">
        <v>289237.51</v>
      </c>
      <c r="P1004" s="329">
        <v>204573.42</v>
      </c>
      <c r="Q1004" s="329">
        <v>358003.49</v>
      </c>
      <c r="R1004" s="329">
        <v>230320.03</v>
      </c>
      <c r="S1004" s="329">
        <v>403060.06</v>
      </c>
      <c r="T1004" s="329">
        <v>255706.68</v>
      </c>
      <c r="U1004" s="329">
        <v>447486.69</v>
      </c>
    </row>
    <row r="1005" spans="1:21" ht="14.4" x14ac:dyDescent="0.3">
      <c r="A1005" s="328">
        <v>5</v>
      </c>
      <c r="B1005" s="328" t="s">
        <v>166</v>
      </c>
      <c r="C1005" s="328" t="s">
        <v>199</v>
      </c>
      <c r="D1005" s="328" t="s">
        <v>200</v>
      </c>
      <c r="E1005" s="328" t="s">
        <v>202</v>
      </c>
      <c r="F1005" s="328">
        <v>4</v>
      </c>
      <c r="G1005" s="328" t="s">
        <v>4</v>
      </c>
      <c r="H1005" s="329">
        <v>82831.399999999994</v>
      </c>
      <c r="I1005" s="329">
        <v>132530.25</v>
      </c>
      <c r="J1005" s="329">
        <v>115963.97</v>
      </c>
      <c r="K1005" s="329">
        <v>185542.35</v>
      </c>
      <c r="L1005" s="329">
        <v>149096.53</v>
      </c>
      <c r="M1005" s="329">
        <v>238554.45</v>
      </c>
      <c r="N1005" s="329">
        <v>198795.37</v>
      </c>
      <c r="O1005" s="329">
        <v>318072.59999999998</v>
      </c>
      <c r="P1005" s="329">
        <v>248494.21</v>
      </c>
      <c r="Q1005" s="329">
        <v>397590.75</v>
      </c>
      <c r="R1005" s="329">
        <v>281626.77</v>
      </c>
      <c r="S1005" s="329">
        <v>450602.85</v>
      </c>
      <c r="T1005" s="329">
        <v>314759.34000000003</v>
      </c>
      <c r="U1005" s="329">
        <v>503614.95</v>
      </c>
    </row>
    <row r="1006" spans="1:21" ht="14.4" x14ac:dyDescent="0.3">
      <c r="A1006" s="328">
        <v>5</v>
      </c>
      <c r="B1006" s="328" t="s">
        <v>166</v>
      </c>
      <c r="C1006" s="328" t="s">
        <v>199</v>
      </c>
      <c r="D1006" s="328" t="s">
        <v>200</v>
      </c>
      <c r="E1006" s="328" t="s">
        <v>203</v>
      </c>
      <c r="F1006" s="328">
        <v>1</v>
      </c>
      <c r="G1006" s="328" t="s">
        <v>11</v>
      </c>
      <c r="H1006" s="329">
        <v>102269.08</v>
      </c>
      <c r="I1006" s="329">
        <v>178970.89</v>
      </c>
      <c r="J1006" s="329">
        <v>132544.95999999999</v>
      </c>
      <c r="K1006" s="329">
        <v>231953.68</v>
      </c>
      <c r="L1006" s="329">
        <v>158700.57</v>
      </c>
      <c r="M1006" s="329">
        <v>277726</v>
      </c>
      <c r="N1006" s="329">
        <v>189449.42</v>
      </c>
      <c r="O1006" s="329">
        <v>331536.48</v>
      </c>
      <c r="P1006" s="329">
        <v>222862.3</v>
      </c>
      <c r="Q1006" s="329">
        <v>390009.02</v>
      </c>
      <c r="R1006" s="329">
        <v>244234.2</v>
      </c>
      <c r="S1006" s="329">
        <v>427409.86</v>
      </c>
      <c r="T1006" s="329">
        <v>264512.43</v>
      </c>
      <c r="U1006" s="329">
        <v>462896.75</v>
      </c>
    </row>
    <row r="1007" spans="1:21" ht="14.4" x14ac:dyDescent="0.3">
      <c r="A1007" s="328">
        <v>5</v>
      </c>
      <c r="B1007" s="328" t="s">
        <v>166</v>
      </c>
      <c r="C1007" s="328" t="s">
        <v>199</v>
      </c>
      <c r="D1007" s="328" t="s">
        <v>200</v>
      </c>
      <c r="E1007" s="328" t="s">
        <v>203</v>
      </c>
      <c r="F1007" s="328">
        <v>2</v>
      </c>
      <c r="G1007" s="328" t="s">
        <v>5</v>
      </c>
      <c r="H1007" s="329">
        <v>89052.72</v>
      </c>
      <c r="I1007" s="329">
        <v>155842.26</v>
      </c>
      <c r="J1007" s="329">
        <v>116779.21</v>
      </c>
      <c r="K1007" s="329">
        <v>204363.62</v>
      </c>
      <c r="L1007" s="329">
        <v>141951.54999999999</v>
      </c>
      <c r="M1007" s="329">
        <v>248415.21</v>
      </c>
      <c r="N1007" s="329">
        <v>174159.86</v>
      </c>
      <c r="O1007" s="329">
        <v>304779.75</v>
      </c>
      <c r="P1007" s="329">
        <v>206619.07</v>
      </c>
      <c r="Q1007" s="329">
        <v>361583.37</v>
      </c>
      <c r="R1007" s="329">
        <v>227682.3</v>
      </c>
      <c r="S1007" s="329">
        <v>398444.03</v>
      </c>
      <c r="T1007" s="329">
        <v>247211.44</v>
      </c>
      <c r="U1007" s="329">
        <v>432620.03</v>
      </c>
    </row>
    <row r="1008" spans="1:21" ht="14.4" x14ac:dyDescent="0.3">
      <c r="A1008" s="328">
        <v>5</v>
      </c>
      <c r="B1008" s="328" t="s">
        <v>166</v>
      </c>
      <c r="C1008" s="328" t="s">
        <v>199</v>
      </c>
      <c r="D1008" s="328" t="s">
        <v>200</v>
      </c>
      <c r="E1008" s="328" t="s">
        <v>203</v>
      </c>
      <c r="F1008" s="328">
        <v>3</v>
      </c>
      <c r="G1008" s="328" t="s">
        <v>6</v>
      </c>
      <c r="H1008" s="329">
        <v>77110.19</v>
      </c>
      <c r="I1008" s="329">
        <v>134942.84</v>
      </c>
      <c r="J1008" s="329">
        <v>104884.72</v>
      </c>
      <c r="K1008" s="329">
        <v>183548.27</v>
      </c>
      <c r="L1008" s="329">
        <v>132474.96</v>
      </c>
      <c r="M1008" s="329">
        <v>231831.17</v>
      </c>
      <c r="N1008" s="329">
        <v>174285.79</v>
      </c>
      <c r="O1008" s="329">
        <v>305000.12</v>
      </c>
      <c r="P1008" s="329">
        <v>215772.29</v>
      </c>
      <c r="Q1008" s="329">
        <v>377601.51</v>
      </c>
      <c r="R1008" s="329">
        <v>242966.64</v>
      </c>
      <c r="S1008" s="329">
        <v>425191.63</v>
      </c>
      <c r="T1008" s="329">
        <v>269790.34000000003</v>
      </c>
      <c r="U1008" s="329">
        <v>472133.09</v>
      </c>
    </row>
    <row r="1009" spans="1:21" ht="14.4" x14ac:dyDescent="0.3">
      <c r="A1009" s="328">
        <v>5</v>
      </c>
      <c r="B1009" s="328" t="s">
        <v>166</v>
      </c>
      <c r="C1009" s="328" t="s">
        <v>199</v>
      </c>
      <c r="D1009" s="328" t="s">
        <v>200</v>
      </c>
      <c r="E1009" s="328" t="s">
        <v>203</v>
      </c>
      <c r="F1009" s="328">
        <v>4</v>
      </c>
      <c r="G1009" s="328" t="s">
        <v>4</v>
      </c>
      <c r="H1009" s="329">
        <v>86760.26</v>
      </c>
      <c r="I1009" s="329">
        <v>138816.41</v>
      </c>
      <c r="J1009" s="329">
        <v>121464.36</v>
      </c>
      <c r="K1009" s="329">
        <v>194342.98</v>
      </c>
      <c r="L1009" s="329">
        <v>156168.46</v>
      </c>
      <c r="M1009" s="329">
        <v>249869.54</v>
      </c>
      <c r="N1009" s="329">
        <v>208224.62</v>
      </c>
      <c r="O1009" s="329">
        <v>333159.39</v>
      </c>
      <c r="P1009" s="329">
        <v>260280.77</v>
      </c>
      <c r="Q1009" s="329">
        <v>416449.24</v>
      </c>
      <c r="R1009" s="329">
        <v>294984.87</v>
      </c>
      <c r="S1009" s="329">
        <v>471975.8</v>
      </c>
      <c r="T1009" s="329">
        <v>329688.98</v>
      </c>
      <c r="U1009" s="329">
        <v>527502.37</v>
      </c>
    </row>
    <row r="1010" spans="1:21" ht="14.4" x14ac:dyDescent="0.3">
      <c r="A1010" s="328">
        <v>5</v>
      </c>
      <c r="B1010" s="328" t="s">
        <v>166</v>
      </c>
      <c r="C1010" s="328" t="s">
        <v>199</v>
      </c>
      <c r="D1010" s="328" t="s">
        <v>200</v>
      </c>
      <c r="E1010" s="328" t="s">
        <v>130</v>
      </c>
      <c r="F1010" s="328">
        <v>1</v>
      </c>
      <c r="G1010" s="328" t="s">
        <v>11</v>
      </c>
      <c r="H1010" s="329">
        <v>98625.15</v>
      </c>
      <c r="I1010" s="329">
        <v>172594.02</v>
      </c>
      <c r="J1010" s="329">
        <v>127871.12</v>
      </c>
      <c r="K1010" s="329">
        <v>223774.45</v>
      </c>
      <c r="L1010" s="329">
        <v>153139.35</v>
      </c>
      <c r="M1010" s="329">
        <v>267993.87</v>
      </c>
      <c r="N1010" s="329">
        <v>182863.97</v>
      </c>
      <c r="O1010" s="329">
        <v>320011.95</v>
      </c>
      <c r="P1010" s="329">
        <v>215154.32</v>
      </c>
      <c r="Q1010" s="329">
        <v>376520.06</v>
      </c>
      <c r="R1010" s="329">
        <v>235808.77</v>
      </c>
      <c r="S1010" s="329">
        <v>412665.35</v>
      </c>
      <c r="T1010" s="329">
        <v>255429.3</v>
      </c>
      <c r="U1010" s="329">
        <v>447001.28</v>
      </c>
    </row>
    <row r="1011" spans="1:21" ht="14.4" x14ac:dyDescent="0.3">
      <c r="A1011" s="328">
        <v>5</v>
      </c>
      <c r="B1011" s="328" t="s">
        <v>166</v>
      </c>
      <c r="C1011" s="328" t="s">
        <v>199</v>
      </c>
      <c r="D1011" s="328" t="s">
        <v>200</v>
      </c>
      <c r="E1011" s="328" t="s">
        <v>130</v>
      </c>
      <c r="F1011" s="328">
        <v>2</v>
      </c>
      <c r="G1011" s="328" t="s">
        <v>5</v>
      </c>
      <c r="H1011" s="329">
        <v>85662.92</v>
      </c>
      <c r="I1011" s="329">
        <v>149910.1</v>
      </c>
      <c r="J1011" s="329">
        <v>112408.55</v>
      </c>
      <c r="K1011" s="329">
        <v>196714.97</v>
      </c>
      <c r="L1011" s="329">
        <v>136712.43</v>
      </c>
      <c r="M1011" s="329">
        <v>239246.76</v>
      </c>
      <c r="N1011" s="329">
        <v>167868.44</v>
      </c>
      <c r="O1011" s="329">
        <v>293769.77</v>
      </c>
      <c r="P1011" s="329">
        <v>199223.47</v>
      </c>
      <c r="Q1011" s="329">
        <v>348641.06</v>
      </c>
      <c r="R1011" s="329">
        <v>219575.18</v>
      </c>
      <c r="S1011" s="329">
        <v>384256.56</v>
      </c>
      <c r="T1011" s="329">
        <v>238461.03</v>
      </c>
      <c r="U1011" s="329">
        <v>417306.8</v>
      </c>
    </row>
    <row r="1012" spans="1:21" ht="14.4" x14ac:dyDescent="0.3">
      <c r="A1012" s="328">
        <v>5</v>
      </c>
      <c r="B1012" s="328" t="s">
        <v>166</v>
      </c>
      <c r="C1012" s="328" t="s">
        <v>199</v>
      </c>
      <c r="D1012" s="328" t="s">
        <v>200</v>
      </c>
      <c r="E1012" s="328" t="s">
        <v>130</v>
      </c>
      <c r="F1012" s="328">
        <v>3</v>
      </c>
      <c r="G1012" s="328" t="s">
        <v>6</v>
      </c>
      <c r="H1012" s="329">
        <v>74008.570000000007</v>
      </c>
      <c r="I1012" s="329">
        <v>129514.99</v>
      </c>
      <c r="J1012" s="329">
        <v>100601.48</v>
      </c>
      <c r="K1012" s="329">
        <v>176052.58</v>
      </c>
      <c r="L1012" s="329">
        <v>127013.63</v>
      </c>
      <c r="M1012" s="329">
        <v>222273.85</v>
      </c>
      <c r="N1012" s="329">
        <v>167049.16</v>
      </c>
      <c r="O1012" s="329">
        <v>292336.03999999998</v>
      </c>
      <c r="P1012" s="329">
        <v>206766.61</v>
      </c>
      <c r="Q1012" s="329">
        <v>361841.57</v>
      </c>
      <c r="R1012" s="329">
        <v>232790.5</v>
      </c>
      <c r="S1012" s="329">
        <v>407383.37</v>
      </c>
      <c r="T1012" s="329">
        <v>258450.86</v>
      </c>
      <c r="U1012" s="329">
        <v>452289</v>
      </c>
    </row>
    <row r="1013" spans="1:21" ht="14.4" x14ac:dyDescent="0.3">
      <c r="A1013" s="328">
        <v>5</v>
      </c>
      <c r="B1013" s="328" t="s">
        <v>166</v>
      </c>
      <c r="C1013" s="328" t="s">
        <v>199</v>
      </c>
      <c r="D1013" s="328" t="s">
        <v>200</v>
      </c>
      <c r="E1013" s="328" t="s">
        <v>130</v>
      </c>
      <c r="F1013" s="328">
        <v>4</v>
      </c>
      <c r="G1013" s="328" t="s">
        <v>4</v>
      </c>
      <c r="H1013" s="329">
        <v>83699.600000000006</v>
      </c>
      <c r="I1013" s="329">
        <v>133919.35</v>
      </c>
      <c r="J1013" s="329">
        <v>117179.43</v>
      </c>
      <c r="K1013" s="329">
        <v>187487.1</v>
      </c>
      <c r="L1013" s="329">
        <v>150659.26999999999</v>
      </c>
      <c r="M1013" s="329">
        <v>241054.84</v>
      </c>
      <c r="N1013" s="329">
        <v>200879.03</v>
      </c>
      <c r="O1013" s="329">
        <v>321406.45</v>
      </c>
      <c r="P1013" s="329">
        <v>251098.79</v>
      </c>
      <c r="Q1013" s="329">
        <v>401758.06</v>
      </c>
      <c r="R1013" s="329">
        <v>284578.62</v>
      </c>
      <c r="S1013" s="329">
        <v>455325.81</v>
      </c>
      <c r="T1013" s="329">
        <v>318058.46000000002</v>
      </c>
      <c r="U1013" s="329">
        <v>508893.55</v>
      </c>
    </row>
    <row r="1014" spans="1:21" ht="14.4" x14ac:dyDescent="0.3">
      <c r="A1014" s="328">
        <v>5</v>
      </c>
      <c r="B1014" s="328" t="s">
        <v>166</v>
      </c>
      <c r="C1014" s="328" t="s">
        <v>199</v>
      </c>
      <c r="D1014" s="328" t="s">
        <v>200</v>
      </c>
      <c r="E1014" s="328" t="s">
        <v>204</v>
      </c>
      <c r="F1014" s="328">
        <v>1</v>
      </c>
      <c r="G1014" s="328" t="s">
        <v>11</v>
      </c>
      <c r="H1014" s="329">
        <v>97600.89</v>
      </c>
      <c r="I1014" s="329">
        <v>170801.55</v>
      </c>
      <c r="J1014" s="329">
        <v>126544.81</v>
      </c>
      <c r="K1014" s="329">
        <v>221453.43</v>
      </c>
      <c r="L1014" s="329">
        <v>151552.18</v>
      </c>
      <c r="M1014" s="329">
        <v>265216.32</v>
      </c>
      <c r="N1014" s="329">
        <v>180970.58</v>
      </c>
      <c r="O1014" s="329">
        <v>316698.51</v>
      </c>
      <c r="P1014" s="329">
        <v>212927.94</v>
      </c>
      <c r="Q1014" s="329">
        <v>372623.9</v>
      </c>
      <c r="R1014" s="329">
        <v>233369.42</v>
      </c>
      <c r="S1014" s="329">
        <v>408396.48</v>
      </c>
      <c r="T1014" s="329">
        <v>252788.44</v>
      </c>
      <c r="U1014" s="329">
        <v>442379.76</v>
      </c>
    </row>
    <row r="1015" spans="1:21" ht="14.4" x14ac:dyDescent="0.3">
      <c r="A1015" s="328">
        <v>5</v>
      </c>
      <c r="B1015" s="328" t="s">
        <v>166</v>
      </c>
      <c r="C1015" s="328" t="s">
        <v>199</v>
      </c>
      <c r="D1015" s="328" t="s">
        <v>200</v>
      </c>
      <c r="E1015" s="328" t="s">
        <v>204</v>
      </c>
      <c r="F1015" s="328">
        <v>2</v>
      </c>
      <c r="G1015" s="328" t="s">
        <v>5</v>
      </c>
      <c r="H1015" s="329">
        <v>84765.73</v>
      </c>
      <c r="I1015" s="329">
        <v>148340.01999999999</v>
      </c>
      <c r="J1015" s="329">
        <v>111233.85</v>
      </c>
      <c r="K1015" s="329">
        <v>194659.23</v>
      </c>
      <c r="L1015" s="329">
        <v>135286.31</v>
      </c>
      <c r="M1015" s="329">
        <v>236751.04</v>
      </c>
      <c r="N1015" s="329">
        <v>166122.06</v>
      </c>
      <c r="O1015" s="329">
        <v>290713.61</v>
      </c>
      <c r="P1015" s="329">
        <v>197153.27</v>
      </c>
      <c r="Q1015" s="329">
        <v>345018.23</v>
      </c>
      <c r="R1015" s="329">
        <v>217294.98</v>
      </c>
      <c r="S1015" s="329">
        <v>380266.21</v>
      </c>
      <c r="T1015" s="329">
        <v>235986.52</v>
      </c>
      <c r="U1015" s="329">
        <v>412976.4</v>
      </c>
    </row>
    <row r="1016" spans="1:21" ht="14.4" x14ac:dyDescent="0.3">
      <c r="A1016" s="328">
        <v>5</v>
      </c>
      <c r="B1016" s="328" t="s">
        <v>166</v>
      </c>
      <c r="C1016" s="328" t="s">
        <v>199</v>
      </c>
      <c r="D1016" s="328" t="s">
        <v>200</v>
      </c>
      <c r="E1016" s="328" t="s">
        <v>204</v>
      </c>
      <c r="F1016" s="328">
        <v>3</v>
      </c>
      <c r="G1016" s="328" t="s">
        <v>6</v>
      </c>
      <c r="H1016" s="329">
        <v>73227.64</v>
      </c>
      <c r="I1016" s="329">
        <v>128148.37</v>
      </c>
      <c r="J1016" s="329">
        <v>99537.69</v>
      </c>
      <c r="K1016" s="329">
        <v>174190.96</v>
      </c>
      <c r="L1016" s="329">
        <v>125668.76</v>
      </c>
      <c r="M1016" s="329">
        <v>219920.33</v>
      </c>
      <c r="N1016" s="329">
        <v>165278.57999999999</v>
      </c>
      <c r="O1016" s="329">
        <v>289237.51</v>
      </c>
      <c r="P1016" s="329">
        <v>204573.42</v>
      </c>
      <c r="Q1016" s="329">
        <v>358003.49</v>
      </c>
      <c r="R1016" s="329">
        <v>230320.03</v>
      </c>
      <c r="S1016" s="329">
        <v>403060.06</v>
      </c>
      <c r="T1016" s="329">
        <v>255706.68</v>
      </c>
      <c r="U1016" s="329">
        <v>447486.69</v>
      </c>
    </row>
    <row r="1017" spans="1:21" ht="14.4" x14ac:dyDescent="0.3">
      <c r="A1017" s="328">
        <v>5</v>
      </c>
      <c r="B1017" s="328" t="s">
        <v>166</v>
      </c>
      <c r="C1017" s="328" t="s">
        <v>199</v>
      </c>
      <c r="D1017" s="328" t="s">
        <v>200</v>
      </c>
      <c r="E1017" s="328" t="s">
        <v>204</v>
      </c>
      <c r="F1017" s="328">
        <v>4</v>
      </c>
      <c r="G1017" s="328" t="s">
        <v>4</v>
      </c>
      <c r="H1017" s="329">
        <v>82831.399999999994</v>
      </c>
      <c r="I1017" s="329">
        <v>132530.25</v>
      </c>
      <c r="J1017" s="329">
        <v>115963.97</v>
      </c>
      <c r="K1017" s="329">
        <v>185542.35</v>
      </c>
      <c r="L1017" s="329">
        <v>149096.53</v>
      </c>
      <c r="M1017" s="329">
        <v>238554.45</v>
      </c>
      <c r="N1017" s="329">
        <v>198795.37</v>
      </c>
      <c r="O1017" s="329">
        <v>318072.59999999998</v>
      </c>
      <c r="P1017" s="329">
        <v>248494.21</v>
      </c>
      <c r="Q1017" s="329">
        <v>397590.75</v>
      </c>
      <c r="R1017" s="329">
        <v>281626.77</v>
      </c>
      <c r="S1017" s="329">
        <v>450602.85</v>
      </c>
      <c r="T1017" s="329">
        <v>314759.34000000003</v>
      </c>
      <c r="U1017" s="329">
        <v>503614.95</v>
      </c>
    </row>
    <row r="1018" spans="1:21" ht="14.4" x14ac:dyDescent="0.3">
      <c r="A1018" s="328">
        <v>5</v>
      </c>
      <c r="B1018" s="328" t="s">
        <v>166</v>
      </c>
      <c r="C1018" s="328" t="s">
        <v>199</v>
      </c>
      <c r="D1018" s="328" t="s">
        <v>200</v>
      </c>
      <c r="E1018" s="328" t="s">
        <v>716</v>
      </c>
      <c r="F1018" s="328">
        <v>1</v>
      </c>
      <c r="G1018" s="328" t="s">
        <v>11</v>
      </c>
      <c r="H1018" s="329">
        <v>96123.5</v>
      </c>
      <c r="I1018" s="329">
        <v>168216.12</v>
      </c>
      <c r="J1018" s="329">
        <v>124587.18</v>
      </c>
      <c r="K1018" s="329">
        <v>218027.56</v>
      </c>
      <c r="L1018" s="329">
        <v>149177.56</v>
      </c>
      <c r="M1018" s="329">
        <v>261060.73</v>
      </c>
      <c r="N1018" s="329">
        <v>178089.08</v>
      </c>
      <c r="O1018" s="329">
        <v>311655.90000000002</v>
      </c>
      <c r="P1018" s="329">
        <v>209504.06</v>
      </c>
      <c r="Q1018" s="329">
        <v>366632.1</v>
      </c>
      <c r="R1018" s="329">
        <v>229598.12</v>
      </c>
      <c r="S1018" s="329">
        <v>401796.71</v>
      </c>
      <c r="T1018" s="329">
        <v>248667.27</v>
      </c>
      <c r="U1018" s="329">
        <v>435167.73</v>
      </c>
    </row>
    <row r="1019" spans="1:21" ht="14.4" x14ac:dyDescent="0.3">
      <c r="A1019" s="328">
        <v>5</v>
      </c>
      <c r="B1019" s="328" t="s">
        <v>166</v>
      </c>
      <c r="C1019" s="328" t="s">
        <v>199</v>
      </c>
      <c r="D1019" s="328" t="s">
        <v>200</v>
      </c>
      <c r="E1019" s="328" t="s">
        <v>716</v>
      </c>
      <c r="F1019" s="328">
        <v>2</v>
      </c>
      <c r="G1019" s="328" t="s">
        <v>5</v>
      </c>
      <c r="H1019" s="329">
        <v>83669.61</v>
      </c>
      <c r="I1019" s="329">
        <v>146421.82</v>
      </c>
      <c r="J1019" s="329">
        <v>109730.99</v>
      </c>
      <c r="K1019" s="329">
        <v>192029.23</v>
      </c>
      <c r="L1019" s="329">
        <v>133394.82999999999</v>
      </c>
      <c r="M1019" s="329">
        <v>233440.95</v>
      </c>
      <c r="N1019" s="329">
        <v>163681.60999999999</v>
      </c>
      <c r="O1019" s="329">
        <v>286442.82</v>
      </c>
      <c r="P1019" s="329">
        <v>194197.94</v>
      </c>
      <c r="Q1019" s="329">
        <v>339846.39</v>
      </c>
      <c r="R1019" s="329">
        <v>214001.14</v>
      </c>
      <c r="S1019" s="329">
        <v>374501.99</v>
      </c>
      <c r="T1019" s="329">
        <v>232364.42</v>
      </c>
      <c r="U1019" s="329">
        <v>406637.73</v>
      </c>
    </row>
    <row r="1020" spans="1:21" ht="14.4" x14ac:dyDescent="0.3">
      <c r="A1020" s="328">
        <v>5</v>
      </c>
      <c r="B1020" s="328" t="s">
        <v>166</v>
      </c>
      <c r="C1020" s="328" t="s">
        <v>199</v>
      </c>
      <c r="D1020" s="328" t="s">
        <v>200</v>
      </c>
      <c r="E1020" s="328" t="s">
        <v>716</v>
      </c>
      <c r="F1020" s="328">
        <v>3</v>
      </c>
      <c r="G1020" s="328" t="s">
        <v>6</v>
      </c>
      <c r="H1020" s="329">
        <v>72424.639999999999</v>
      </c>
      <c r="I1020" s="329">
        <v>126743.12</v>
      </c>
      <c r="J1020" s="329">
        <v>98502.04</v>
      </c>
      <c r="K1020" s="329">
        <v>172378.57</v>
      </c>
      <c r="L1020" s="329">
        <v>124405.77</v>
      </c>
      <c r="M1020" s="329">
        <v>217710.1</v>
      </c>
      <c r="N1020" s="329">
        <v>163662.31</v>
      </c>
      <c r="O1020" s="329">
        <v>286409.03000000003</v>
      </c>
      <c r="P1020" s="329">
        <v>202613.23</v>
      </c>
      <c r="Q1020" s="329">
        <v>354573.15</v>
      </c>
      <c r="R1020" s="329">
        <v>228143.92</v>
      </c>
      <c r="S1020" s="329">
        <v>399251.86</v>
      </c>
      <c r="T1020" s="329">
        <v>253325.34</v>
      </c>
      <c r="U1020" s="329">
        <v>443319.34</v>
      </c>
    </row>
    <row r="1021" spans="1:21" ht="14.4" x14ac:dyDescent="0.3">
      <c r="A1021" s="328">
        <v>5</v>
      </c>
      <c r="B1021" s="328" t="s">
        <v>166</v>
      </c>
      <c r="C1021" s="328" t="s">
        <v>199</v>
      </c>
      <c r="D1021" s="328" t="s">
        <v>200</v>
      </c>
      <c r="E1021" s="328" t="s">
        <v>716</v>
      </c>
      <c r="F1021" s="328">
        <v>4</v>
      </c>
      <c r="G1021" s="328" t="s">
        <v>4</v>
      </c>
      <c r="H1021" s="329">
        <v>81551.12</v>
      </c>
      <c r="I1021" s="329">
        <v>130481.8</v>
      </c>
      <c r="J1021" s="329">
        <v>114171.57</v>
      </c>
      <c r="K1021" s="329">
        <v>182674.52</v>
      </c>
      <c r="L1021" s="329">
        <v>146792.01999999999</v>
      </c>
      <c r="M1021" s="329">
        <v>234867.24</v>
      </c>
      <c r="N1021" s="329">
        <v>195722.7</v>
      </c>
      <c r="O1021" s="329">
        <v>313156.32</v>
      </c>
      <c r="P1021" s="329">
        <v>244653.37</v>
      </c>
      <c r="Q1021" s="329">
        <v>391445.4</v>
      </c>
      <c r="R1021" s="329">
        <v>277273.82</v>
      </c>
      <c r="S1021" s="329">
        <v>443638.12</v>
      </c>
      <c r="T1021" s="329">
        <v>309894.27</v>
      </c>
      <c r="U1021" s="329">
        <v>495830.84</v>
      </c>
    </row>
    <row r="1022" spans="1:21" ht="14.4" x14ac:dyDescent="0.3">
      <c r="A1022" s="328">
        <v>5</v>
      </c>
      <c r="B1022" s="328" t="s">
        <v>166</v>
      </c>
      <c r="C1022" s="328" t="s">
        <v>199</v>
      </c>
      <c r="D1022" s="328" t="s">
        <v>200</v>
      </c>
      <c r="E1022" s="328" t="s">
        <v>717</v>
      </c>
      <c r="F1022" s="328">
        <v>1</v>
      </c>
      <c r="G1022" s="328" t="s">
        <v>11</v>
      </c>
      <c r="H1022" s="329">
        <v>94035.63</v>
      </c>
      <c r="I1022" s="329">
        <v>164562.35999999999</v>
      </c>
      <c r="J1022" s="329">
        <v>121913.38</v>
      </c>
      <c r="K1022" s="329">
        <v>213348.41</v>
      </c>
      <c r="L1022" s="329">
        <v>145999.14000000001</v>
      </c>
      <c r="M1022" s="329">
        <v>255498.49</v>
      </c>
      <c r="N1022" s="329">
        <v>174329.91</v>
      </c>
      <c r="O1022" s="329">
        <v>305077.34999999998</v>
      </c>
      <c r="P1022" s="329">
        <v>205107.53</v>
      </c>
      <c r="Q1022" s="329">
        <v>358938.18</v>
      </c>
      <c r="R1022" s="329">
        <v>224794.28</v>
      </c>
      <c r="S1022" s="329">
        <v>393390</v>
      </c>
      <c r="T1022" s="329">
        <v>243492.14</v>
      </c>
      <c r="U1022" s="329">
        <v>426111.24</v>
      </c>
    </row>
    <row r="1023" spans="1:21" ht="14.4" x14ac:dyDescent="0.3">
      <c r="A1023" s="328">
        <v>5</v>
      </c>
      <c r="B1023" s="328" t="s">
        <v>166</v>
      </c>
      <c r="C1023" s="328" t="s">
        <v>199</v>
      </c>
      <c r="D1023" s="328" t="s">
        <v>200</v>
      </c>
      <c r="E1023" s="328" t="s">
        <v>717</v>
      </c>
      <c r="F1023" s="328">
        <v>2</v>
      </c>
      <c r="G1023" s="328" t="s">
        <v>5</v>
      </c>
      <c r="H1023" s="329">
        <v>81708.800000000003</v>
      </c>
      <c r="I1023" s="329">
        <v>142990.41</v>
      </c>
      <c r="J1023" s="329">
        <v>107208.78</v>
      </c>
      <c r="K1023" s="329">
        <v>187615.37</v>
      </c>
      <c r="L1023" s="329">
        <v>130377.46</v>
      </c>
      <c r="M1023" s="329">
        <v>228160.55</v>
      </c>
      <c r="N1023" s="329">
        <v>160069.46</v>
      </c>
      <c r="O1023" s="329">
        <v>280121.55</v>
      </c>
      <c r="P1023" s="329">
        <v>189957.6</v>
      </c>
      <c r="Q1023" s="329">
        <v>332425.8</v>
      </c>
      <c r="R1023" s="329">
        <v>209356.45</v>
      </c>
      <c r="S1023" s="329">
        <v>366373.79</v>
      </c>
      <c r="T1023" s="329">
        <v>227355.64</v>
      </c>
      <c r="U1023" s="329">
        <v>397872.37</v>
      </c>
    </row>
    <row r="1024" spans="1:21" ht="14.4" x14ac:dyDescent="0.3">
      <c r="A1024" s="328">
        <v>5</v>
      </c>
      <c r="B1024" s="328" t="s">
        <v>166</v>
      </c>
      <c r="C1024" s="328" t="s">
        <v>199</v>
      </c>
      <c r="D1024" s="328" t="s">
        <v>200</v>
      </c>
      <c r="E1024" s="328" t="s">
        <v>717</v>
      </c>
      <c r="F1024" s="328">
        <v>3</v>
      </c>
      <c r="G1024" s="328" t="s">
        <v>6</v>
      </c>
      <c r="H1024" s="329">
        <v>70617.2</v>
      </c>
      <c r="I1024" s="329">
        <v>123580.09</v>
      </c>
      <c r="J1024" s="329">
        <v>96001.13</v>
      </c>
      <c r="K1024" s="329">
        <v>168001.98</v>
      </c>
      <c r="L1024" s="329">
        <v>121213.18</v>
      </c>
      <c r="M1024" s="329">
        <v>212123.06</v>
      </c>
      <c r="N1024" s="329">
        <v>159428.07999999999</v>
      </c>
      <c r="O1024" s="329">
        <v>278999.15000000002</v>
      </c>
      <c r="P1024" s="329">
        <v>197340.5</v>
      </c>
      <c r="Q1024" s="329">
        <v>345345.87</v>
      </c>
      <c r="R1024" s="329">
        <v>222183.3</v>
      </c>
      <c r="S1024" s="329">
        <v>388820.78</v>
      </c>
      <c r="T1024" s="329">
        <v>246680.4</v>
      </c>
      <c r="U1024" s="329">
        <v>431690.71</v>
      </c>
    </row>
    <row r="1025" spans="1:21" ht="14.4" x14ac:dyDescent="0.3">
      <c r="A1025" s="328">
        <v>5</v>
      </c>
      <c r="B1025" s="328" t="s">
        <v>166</v>
      </c>
      <c r="C1025" s="328" t="s">
        <v>199</v>
      </c>
      <c r="D1025" s="328" t="s">
        <v>200</v>
      </c>
      <c r="E1025" s="328" t="s">
        <v>717</v>
      </c>
      <c r="F1025" s="328">
        <v>4</v>
      </c>
      <c r="G1025" s="328" t="s">
        <v>4</v>
      </c>
      <c r="H1025" s="329">
        <v>79800.08</v>
      </c>
      <c r="I1025" s="329">
        <v>127680.13</v>
      </c>
      <c r="J1025" s="329">
        <v>111720.11</v>
      </c>
      <c r="K1025" s="329">
        <v>178752.18</v>
      </c>
      <c r="L1025" s="329">
        <v>143640.14000000001</v>
      </c>
      <c r="M1025" s="329">
        <v>229824.23</v>
      </c>
      <c r="N1025" s="329">
        <v>191520.19</v>
      </c>
      <c r="O1025" s="329">
        <v>306432.31</v>
      </c>
      <c r="P1025" s="329">
        <v>239400.24</v>
      </c>
      <c r="Q1025" s="329">
        <v>383040.38</v>
      </c>
      <c r="R1025" s="329">
        <v>271320.27</v>
      </c>
      <c r="S1025" s="329">
        <v>434112.43</v>
      </c>
      <c r="T1025" s="329">
        <v>303240.3</v>
      </c>
      <c r="U1025" s="329">
        <v>485184.48</v>
      </c>
    </row>
    <row r="1026" spans="1:21" ht="14.4" x14ac:dyDescent="0.3">
      <c r="A1026" s="328">
        <v>5</v>
      </c>
      <c r="B1026" s="328" t="s">
        <v>166</v>
      </c>
      <c r="C1026" s="328" t="s">
        <v>199</v>
      </c>
      <c r="D1026" s="328" t="s">
        <v>200</v>
      </c>
      <c r="E1026" s="328" t="s">
        <v>205</v>
      </c>
      <c r="F1026" s="328">
        <v>1</v>
      </c>
      <c r="G1026" s="328" t="s">
        <v>11</v>
      </c>
      <c r="H1026" s="329">
        <v>99649.42</v>
      </c>
      <c r="I1026" s="329">
        <v>174386.48</v>
      </c>
      <c r="J1026" s="329">
        <v>129197.41</v>
      </c>
      <c r="K1026" s="329">
        <v>226095.47</v>
      </c>
      <c r="L1026" s="329">
        <v>154726.51999999999</v>
      </c>
      <c r="M1026" s="329">
        <v>270771.40999999997</v>
      </c>
      <c r="N1026" s="329">
        <v>184757.36</v>
      </c>
      <c r="O1026" s="329">
        <v>323325.38</v>
      </c>
      <c r="P1026" s="329">
        <v>217380.69</v>
      </c>
      <c r="Q1026" s="329">
        <v>380416.22</v>
      </c>
      <c r="R1026" s="329">
        <v>238248.12</v>
      </c>
      <c r="S1026" s="329">
        <v>416934.21</v>
      </c>
      <c r="T1026" s="329">
        <v>258070.16</v>
      </c>
      <c r="U1026" s="329">
        <v>451622.78</v>
      </c>
    </row>
    <row r="1027" spans="1:21" ht="14.4" x14ac:dyDescent="0.3">
      <c r="A1027" s="328">
        <v>5</v>
      </c>
      <c r="B1027" s="328" t="s">
        <v>166</v>
      </c>
      <c r="C1027" s="328" t="s">
        <v>199</v>
      </c>
      <c r="D1027" s="328" t="s">
        <v>200</v>
      </c>
      <c r="E1027" s="328" t="s">
        <v>205</v>
      </c>
      <c r="F1027" s="328">
        <v>2</v>
      </c>
      <c r="G1027" s="328" t="s">
        <v>5</v>
      </c>
      <c r="H1027" s="329">
        <v>86560.1</v>
      </c>
      <c r="I1027" s="329">
        <v>151480.17000000001</v>
      </c>
      <c r="J1027" s="329">
        <v>113583.26</v>
      </c>
      <c r="K1027" s="329">
        <v>198770.7</v>
      </c>
      <c r="L1027" s="329">
        <v>138138.54999999999</v>
      </c>
      <c r="M1027" s="329">
        <v>241742.47</v>
      </c>
      <c r="N1027" s="329">
        <v>169614.81</v>
      </c>
      <c r="O1027" s="329">
        <v>296825.92</v>
      </c>
      <c r="P1027" s="329">
        <v>201293.65</v>
      </c>
      <c r="Q1027" s="329">
        <v>352263.89</v>
      </c>
      <c r="R1027" s="329">
        <v>221855.37</v>
      </c>
      <c r="S1027" s="329">
        <v>388246.9</v>
      </c>
      <c r="T1027" s="329">
        <v>240935.53</v>
      </c>
      <c r="U1027" s="329">
        <v>421637.18</v>
      </c>
    </row>
    <row r="1028" spans="1:21" ht="14.4" x14ac:dyDescent="0.3">
      <c r="A1028" s="328">
        <v>5</v>
      </c>
      <c r="B1028" s="328" t="s">
        <v>166</v>
      </c>
      <c r="C1028" s="328" t="s">
        <v>199</v>
      </c>
      <c r="D1028" s="328" t="s">
        <v>200</v>
      </c>
      <c r="E1028" s="328" t="s">
        <v>205</v>
      </c>
      <c r="F1028" s="328">
        <v>3</v>
      </c>
      <c r="G1028" s="328" t="s">
        <v>6</v>
      </c>
      <c r="H1028" s="329">
        <v>74789.490000000005</v>
      </c>
      <c r="I1028" s="329">
        <v>130881.61</v>
      </c>
      <c r="J1028" s="329">
        <v>101665.26</v>
      </c>
      <c r="K1028" s="329">
        <v>177914.2</v>
      </c>
      <c r="L1028" s="329">
        <v>128358.49</v>
      </c>
      <c r="M1028" s="329">
        <v>224627.36</v>
      </c>
      <c r="N1028" s="329">
        <v>168819.74</v>
      </c>
      <c r="O1028" s="329">
        <v>295434.55</v>
      </c>
      <c r="P1028" s="329">
        <v>208959.79</v>
      </c>
      <c r="Q1028" s="329">
        <v>365679.63</v>
      </c>
      <c r="R1028" s="329">
        <v>235260.95</v>
      </c>
      <c r="S1028" s="329">
        <v>411706.66</v>
      </c>
      <c r="T1028" s="329">
        <v>261195.02</v>
      </c>
      <c r="U1028" s="329">
        <v>457091.29</v>
      </c>
    </row>
    <row r="1029" spans="1:21" ht="14.4" x14ac:dyDescent="0.3">
      <c r="A1029" s="328">
        <v>5</v>
      </c>
      <c r="B1029" s="328" t="s">
        <v>166</v>
      </c>
      <c r="C1029" s="328" t="s">
        <v>199</v>
      </c>
      <c r="D1029" s="328" t="s">
        <v>200</v>
      </c>
      <c r="E1029" s="328" t="s">
        <v>205</v>
      </c>
      <c r="F1029" s="328">
        <v>4</v>
      </c>
      <c r="G1029" s="328" t="s">
        <v>4</v>
      </c>
      <c r="H1029" s="329">
        <v>84567.78</v>
      </c>
      <c r="I1029" s="329">
        <v>135308.46</v>
      </c>
      <c r="J1029" s="329">
        <v>118394.9</v>
      </c>
      <c r="K1029" s="329">
        <v>189431.84</v>
      </c>
      <c r="L1029" s="329">
        <v>152222.01</v>
      </c>
      <c r="M1029" s="329">
        <v>243555.22</v>
      </c>
      <c r="N1029" s="329">
        <v>202962.68</v>
      </c>
      <c r="O1029" s="329">
        <v>324740.3</v>
      </c>
      <c r="P1029" s="329">
        <v>253703.35</v>
      </c>
      <c r="Q1029" s="329">
        <v>405925.37</v>
      </c>
      <c r="R1029" s="329">
        <v>287530.46999999997</v>
      </c>
      <c r="S1029" s="329">
        <v>460048.75</v>
      </c>
      <c r="T1029" s="329">
        <v>321357.58</v>
      </c>
      <c r="U1029" s="329">
        <v>514172.13</v>
      </c>
    </row>
    <row r="1030" spans="1:21" ht="14.4" x14ac:dyDescent="0.3">
      <c r="A1030" s="328">
        <v>5</v>
      </c>
      <c r="B1030" s="328" t="s">
        <v>166</v>
      </c>
      <c r="C1030" s="328" t="s">
        <v>199</v>
      </c>
      <c r="D1030" s="328" t="s">
        <v>200</v>
      </c>
      <c r="E1030" s="328" t="s">
        <v>206</v>
      </c>
      <c r="F1030" s="328">
        <v>1</v>
      </c>
      <c r="G1030" s="328" t="s">
        <v>11</v>
      </c>
      <c r="H1030" s="329">
        <v>95059.9</v>
      </c>
      <c r="I1030" s="329">
        <v>166354.82</v>
      </c>
      <c r="J1030" s="329">
        <v>123239.67999999999</v>
      </c>
      <c r="K1030" s="329">
        <v>215669.43</v>
      </c>
      <c r="L1030" s="329">
        <v>147586.31</v>
      </c>
      <c r="M1030" s="329">
        <v>258276.04</v>
      </c>
      <c r="N1030" s="329">
        <v>176223.3</v>
      </c>
      <c r="O1030" s="329">
        <v>308390.78000000003</v>
      </c>
      <c r="P1030" s="329">
        <v>207333.9</v>
      </c>
      <c r="Q1030" s="329">
        <v>362834.33</v>
      </c>
      <c r="R1030" s="329">
        <v>227233.63</v>
      </c>
      <c r="S1030" s="329">
        <v>397658.85</v>
      </c>
      <c r="T1030" s="329">
        <v>246133</v>
      </c>
      <c r="U1030" s="329">
        <v>430732.75</v>
      </c>
    </row>
    <row r="1031" spans="1:21" ht="14.4" x14ac:dyDescent="0.3">
      <c r="A1031" s="328">
        <v>5</v>
      </c>
      <c r="B1031" s="328" t="s">
        <v>166</v>
      </c>
      <c r="C1031" s="328" t="s">
        <v>199</v>
      </c>
      <c r="D1031" s="328" t="s">
        <v>200</v>
      </c>
      <c r="E1031" s="328" t="s">
        <v>206</v>
      </c>
      <c r="F1031" s="328">
        <v>2</v>
      </c>
      <c r="G1031" s="328" t="s">
        <v>5</v>
      </c>
      <c r="H1031" s="329">
        <v>82605.990000000005</v>
      </c>
      <c r="I1031" s="329">
        <v>144560.48000000001</v>
      </c>
      <c r="J1031" s="329">
        <v>108383.49</v>
      </c>
      <c r="K1031" s="329">
        <v>189671.1</v>
      </c>
      <c r="L1031" s="329">
        <v>131803.57999999999</v>
      </c>
      <c r="M1031" s="329">
        <v>230656.26</v>
      </c>
      <c r="N1031" s="329">
        <v>161815.82999999999</v>
      </c>
      <c r="O1031" s="329">
        <v>283177.71000000002</v>
      </c>
      <c r="P1031" s="329">
        <v>192027.79</v>
      </c>
      <c r="Q1031" s="329">
        <v>336048.63</v>
      </c>
      <c r="R1031" s="329">
        <v>211636.64</v>
      </c>
      <c r="S1031" s="329">
        <v>370364.13</v>
      </c>
      <c r="T1031" s="329">
        <v>229830.14</v>
      </c>
      <c r="U1031" s="329">
        <v>402202.75</v>
      </c>
    </row>
    <row r="1032" spans="1:21" ht="14.4" x14ac:dyDescent="0.3">
      <c r="A1032" s="328">
        <v>5</v>
      </c>
      <c r="B1032" s="328" t="s">
        <v>166</v>
      </c>
      <c r="C1032" s="328" t="s">
        <v>199</v>
      </c>
      <c r="D1032" s="328" t="s">
        <v>200</v>
      </c>
      <c r="E1032" s="328" t="s">
        <v>206</v>
      </c>
      <c r="F1032" s="328">
        <v>3</v>
      </c>
      <c r="G1032" s="328" t="s">
        <v>6</v>
      </c>
      <c r="H1032" s="329">
        <v>71398.12</v>
      </c>
      <c r="I1032" s="329">
        <v>124946.71</v>
      </c>
      <c r="J1032" s="329">
        <v>97064.91</v>
      </c>
      <c r="K1032" s="329">
        <v>169863.6</v>
      </c>
      <c r="L1032" s="329">
        <v>122558.04</v>
      </c>
      <c r="M1032" s="329">
        <v>214476.57</v>
      </c>
      <c r="N1032" s="329">
        <v>161198.66</v>
      </c>
      <c r="O1032" s="329">
        <v>282097.65999999997</v>
      </c>
      <c r="P1032" s="329">
        <v>199533.67</v>
      </c>
      <c r="Q1032" s="329">
        <v>349183.93</v>
      </c>
      <c r="R1032" s="329">
        <v>224653.76</v>
      </c>
      <c r="S1032" s="329">
        <v>393144.08</v>
      </c>
      <c r="T1032" s="329">
        <v>249424.57</v>
      </c>
      <c r="U1032" s="329">
        <v>436493</v>
      </c>
    </row>
    <row r="1033" spans="1:21" ht="14.4" x14ac:dyDescent="0.3">
      <c r="A1033" s="328">
        <v>5</v>
      </c>
      <c r="B1033" s="328" t="s">
        <v>166</v>
      </c>
      <c r="C1033" s="328" t="s">
        <v>199</v>
      </c>
      <c r="D1033" s="328" t="s">
        <v>200</v>
      </c>
      <c r="E1033" s="328" t="s">
        <v>206</v>
      </c>
      <c r="F1033" s="328">
        <v>4</v>
      </c>
      <c r="G1033" s="328" t="s">
        <v>4</v>
      </c>
      <c r="H1033" s="329">
        <v>80668.27</v>
      </c>
      <c r="I1033" s="329">
        <v>129069.23</v>
      </c>
      <c r="J1033" s="329">
        <v>112935.57</v>
      </c>
      <c r="K1033" s="329">
        <v>180696.92</v>
      </c>
      <c r="L1033" s="329">
        <v>145202.88</v>
      </c>
      <c r="M1033" s="329">
        <v>232324.61</v>
      </c>
      <c r="N1033" s="329">
        <v>193603.84</v>
      </c>
      <c r="O1033" s="329">
        <v>309766.15000000002</v>
      </c>
      <c r="P1033" s="329">
        <v>242004.8</v>
      </c>
      <c r="Q1033" s="329">
        <v>387207.69</v>
      </c>
      <c r="R1033" s="329">
        <v>274272.11</v>
      </c>
      <c r="S1033" s="329">
        <v>438835.38</v>
      </c>
      <c r="T1033" s="329">
        <v>306539.40999999997</v>
      </c>
      <c r="U1033" s="329">
        <v>490463.07</v>
      </c>
    </row>
    <row r="1034" spans="1:21" ht="14.4" x14ac:dyDescent="0.3">
      <c r="A1034" s="328">
        <v>5</v>
      </c>
      <c r="B1034" s="328" t="s">
        <v>166</v>
      </c>
      <c r="C1034" s="328" t="s">
        <v>199</v>
      </c>
      <c r="D1034" s="328" t="s">
        <v>200</v>
      </c>
      <c r="E1034" s="328" t="s">
        <v>718</v>
      </c>
      <c r="F1034" s="328">
        <v>1</v>
      </c>
      <c r="G1034" s="328" t="s">
        <v>11</v>
      </c>
      <c r="H1034" s="329">
        <v>96615.96</v>
      </c>
      <c r="I1034" s="329">
        <v>169077.93</v>
      </c>
      <c r="J1034" s="329">
        <v>125239.72</v>
      </c>
      <c r="K1034" s="329">
        <v>219169.52</v>
      </c>
      <c r="L1034" s="329">
        <v>149969.1</v>
      </c>
      <c r="M1034" s="329">
        <v>262445.92</v>
      </c>
      <c r="N1034" s="329">
        <v>179049.58</v>
      </c>
      <c r="O1034" s="329">
        <v>313336.77</v>
      </c>
      <c r="P1034" s="329">
        <v>210645.35</v>
      </c>
      <c r="Q1034" s="329">
        <v>368629.37</v>
      </c>
      <c r="R1034" s="329">
        <v>230855.22</v>
      </c>
      <c r="S1034" s="329">
        <v>403996.64</v>
      </c>
      <c r="T1034" s="329">
        <v>250040.99</v>
      </c>
      <c r="U1034" s="329">
        <v>437571.74</v>
      </c>
    </row>
    <row r="1035" spans="1:21" ht="14.4" x14ac:dyDescent="0.3">
      <c r="A1035" s="328">
        <v>5</v>
      </c>
      <c r="B1035" s="328" t="s">
        <v>166</v>
      </c>
      <c r="C1035" s="328" t="s">
        <v>199</v>
      </c>
      <c r="D1035" s="328" t="s">
        <v>200</v>
      </c>
      <c r="E1035" s="328" t="s">
        <v>718</v>
      </c>
      <c r="F1035" s="328">
        <v>2</v>
      </c>
      <c r="G1035" s="328" t="s">
        <v>5</v>
      </c>
      <c r="H1035" s="329">
        <v>84034.98</v>
      </c>
      <c r="I1035" s="329">
        <v>147061.22</v>
      </c>
      <c r="J1035" s="329">
        <v>110231.94</v>
      </c>
      <c r="K1035" s="329">
        <v>192905.9</v>
      </c>
      <c r="L1035" s="329">
        <v>134025.32</v>
      </c>
      <c r="M1035" s="329">
        <v>234544.31</v>
      </c>
      <c r="N1035" s="329">
        <v>164495.1</v>
      </c>
      <c r="O1035" s="329">
        <v>287866.42</v>
      </c>
      <c r="P1035" s="329">
        <v>195183.05</v>
      </c>
      <c r="Q1035" s="329">
        <v>341570.34</v>
      </c>
      <c r="R1035" s="329">
        <v>215099.08</v>
      </c>
      <c r="S1035" s="329">
        <v>376423.4</v>
      </c>
      <c r="T1035" s="329">
        <v>233571.78</v>
      </c>
      <c r="U1035" s="329">
        <v>408750.62</v>
      </c>
    </row>
    <row r="1036" spans="1:21" ht="14.4" x14ac:dyDescent="0.3">
      <c r="A1036" s="328">
        <v>5</v>
      </c>
      <c r="B1036" s="328" t="s">
        <v>166</v>
      </c>
      <c r="C1036" s="328" t="s">
        <v>199</v>
      </c>
      <c r="D1036" s="328" t="s">
        <v>200</v>
      </c>
      <c r="E1036" s="328" t="s">
        <v>718</v>
      </c>
      <c r="F1036" s="328">
        <v>3</v>
      </c>
      <c r="G1036" s="328" t="s">
        <v>6</v>
      </c>
      <c r="H1036" s="329">
        <v>72692.31</v>
      </c>
      <c r="I1036" s="329">
        <v>127211.54</v>
      </c>
      <c r="J1036" s="329">
        <v>98847.26</v>
      </c>
      <c r="K1036" s="329">
        <v>172982.7</v>
      </c>
      <c r="L1036" s="329">
        <v>124826.77</v>
      </c>
      <c r="M1036" s="329">
        <v>218446.84</v>
      </c>
      <c r="N1036" s="329">
        <v>164201.06</v>
      </c>
      <c r="O1036" s="329">
        <v>287351.86</v>
      </c>
      <c r="P1036" s="329">
        <v>203266.63</v>
      </c>
      <c r="Q1036" s="329">
        <v>355716.6</v>
      </c>
      <c r="R1036" s="329">
        <v>228869.29</v>
      </c>
      <c r="S1036" s="329">
        <v>400521.26</v>
      </c>
      <c r="T1036" s="329">
        <v>254119.12</v>
      </c>
      <c r="U1036" s="329">
        <v>444708.46</v>
      </c>
    </row>
    <row r="1037" spans="1:21" ht="14.4" x14ac:dyDescent="0.3">
      <c r="A1037" s="328">
        <v>5</v>
      </c>
      <c r="B1037" s="328" t="s">
        <v>166</v>
      </c>
      <c r="C1037" s="328" t="s">
        <v>199</v>
      </c>
      <c r="D1037" s="328" t="s">
        <v>200</v>
      </c>
      <c r="E1037" s="328" t="s">
        <v>718</v>
      </c>
      <c r="F1037" s="328">
        <v>4</v>
      </c>
      <c r="G1037" s="328" t="s">
        <v>4</v>
      </c>
      <c r="H1037" s="329">
        <v>81977.88</v>
      </c>
      <c r="I1037" s="329">
        <v>131164.62</v>
      </c>
      <c r="J1037" s="329">
        <v>114769.04</v>
      </c>
      <c r="K1037" s="329">
        <v>183630.46</v>
      </c>
      <c r="L1037" s="329">
        <v>147560.19</v>
      </c>
      <c r="M1037" s="329">
        <v>236096.31</v>
      </c>
      <c r="N1037" s="329">
        <v>196746.92</v>
      </c>
      <c r="O1037" s="329">
        <v>314795.08</v>
      </c>
      <c r="P1037" s="329">
        <v>245933.65</v>
      </c>
      <c r="Q1037" s="329">
        <v>393493.85</v>
      </c>
      <c r="R1037" s="329">
        <v>278724.8</v>
      </c>
      <c r="S1037" s="329">
        <v>445959.69</v>
      </c>
      <c r="T1037" s="329">
        <v>311515.96000000002</v>
      </c>
      <c r="U1037" s="329">
        <v>498425.54</v>
      </c>
    </row>
    <row r="1038" spans="1:21" ht="14.4" x14ac:dyDescent="0.3">
      <c r="A1038" s="328">
        <v>5</v>
      </c>
      <c r="B1038" s="328" t="s">
        <v>166</v>
      </c>
      <c r="C1038" s="328" t="s">
        <v>199</v>
      </c>
      <c r="D1038" s="328" t="s">
        <v>200</v>
      </c>
      <c r="E1038" s="328" t="s">
        <v>171</v>
      </c>
      <c r="F1038" s="328">
        <v>1</v>
      </c>
      <c r="G1038" s="328" t="s">
        <v>11</v>
      </c>
      <c r="H1038" s="329">
        <v>97600.89</v>
      </c>
      <c r="I1038" s="329">
        <v>170801.55</v>
      </c>
      <c r="J1038" s="329">
        <v>126544.81</v>
      </c>
      <c r="K1038" s="329">
        <v>221453.43</v>
      </c>
      <c r="L1038" s="329">
        <v>151552.18</v>
      </c>
      <c r="M1038" s="329">
        <v>265216.32</v>
      </c>
      <c r="N1038" s="329">
        <v>180970.58</v>
      </c>
      <c r="O1038" s="329">
        <v>316698.51</v>
      </c>
      <c r="P1038" s="329">
        <v>212927.94</v>
      </c>
      <c r="Q1038" s="329">
        <v>372623.9</v>
      </c>
      <c r="R1038" s="329">
        <v>233369.42</v>
      </c>
      <c r="S1038" s="329">
        <v>408396.48</v>
      </c>
      <c r="T1038" s="329">
        <v>252788.44</v>
      </c>
      <c r="U1038" s="329">
        <v>442379.76</v>
      </c>
    </row>
    <row r="1039" spans="1:21" ht="14.4" x14ac:dyDescent="0.3">
      <c r="A1039" s="328">
        <v>5</v>
      </c>
      <c r="B1039" s="328" t="s">
        <v>166</v>
      </c>
      <c r="C1039" s="328" t="s">
        <v>199</v>
      </c>
      <c r="D1039" s="328" t="s">
        <v>200</v>
      </c>
      <c r="E1039" s="328" t="s">
        <v>171</v>
      </c>
      <c r="F1039" s="328">
        <v>2</v>
      </c>
      <c r="G1039" s="328" t="s">
        <v>5</v>
      </c>
      <c r="H1039" s="329">
        <v>84765.73</v>
      </c>
      <c r="I1039" s="329">
        <v>148340.01999999999</v>
      </c>
      <c r="J1039" s="329">
        <v>111233.85</v>
      </c>
      <c r="K1039" s="329">
        <v>194659.23</v>
      </c>
      <c r="L1039" s="329">
        <v>135286.31</v>
      </c>
      <c r="M1039" s="329">
        <v>236751.04</v>
      </c>
      <c r="N1039" s="329">
        <v>166122.06</v>
      </c>
      <c r="O1039" s="329">
        <v>290713.61</v>
      </c>
      <c r="P1039" s="329">
        <v>197153.27</v>
      </c>
      <c r="Q1039" s="329">
        <v>345018.23</v>
      </c>
      <c r="R1039" s="329">
        <v>217294.98</v>
      </c>
      <c r="S1039" s="329">
        <v>380266.21</v>
      </c>
      <c r="T1039" s="329">
        <v>235986.52</v>
      </c>
      <c r="U1039" s="329">
        <v>412976.4</v>
      </c>
    </row>
    <row r="1040" spans="1:21" ht="14.4" x14ac:dyDescent="0.3">
      <c r="A1040" s="328">
        <v>5</v>
      </c>
      <c r="B1040" s="328" t="s">
        <v>166</v>
      </c>
      <c r="C1040" s="328" t="s">
        <v>199</v>
      </c>
      <c r="D1040" s="328" t="s">
        <v>200</v>
      </c>
      <c r="E1040" s="328" t="s">
        <v>171</v>
      </c>
      <c r="F1040" s="328">
        <v>3</v>
      </c>
      <c r="G1040" s="328" t="s">
        <v>6</v>
      </c>
      <c r="H1040" s="329">
        <v>73227.64</v>
      </c>
      <c r="I1040" s="329">
        <v>128148.37</v>
      </c>
      <c r="J1040" s="329">
        <v>99537.69</v>
      </c>
      <c r="K1040" s="329">
        <v>174190.96</v>
      </c>
      <c r="L1040" s="329">
        <v>125668.76</v>
      </c>
      <c r="M1040" s="329">
        <v>219920.33</v>
      </c>
      <c r="N1040" s="329">
        <v>165278.57999999999</v>
      </c>
      <c r="O1040" s="329">
        <v>289237.51</v>
      </c>
      <c r="P1040" s="329">
        <v>204573.42</v>
      </c>
      <c r="Q1040" s="329">
        <v>358003.49</v>
      </c>
      <c r="R1040" s="329">
        <v>230320.03</v>
      </c>
      <c r="S1040" s="329">
        <v>403060.06</v>
      </c>
      <c r="T1040" s="329">
        <v>255706.68</v>
      </c>
      <c r="U1040" s="329">
        <v>447486.69</v>
      </c>
    </row>
    <row r="1041" spans="1:21" ht="14.4" x14ac:dyDescent="0.3">
      <c r="A1041" s="328">
        <v>5</v>
      </c>
      <c r="B1041" s="328" t="s">
        <v>166</v>
      </c>
      <c r="C1041" s="328" t="s">
        <v>199</v>
      </c>
      <c r="D1041" s="328" t="s">
        <v>200</v>
      </c>
      <c r="E1041" s="328" t="s">
        <v>171</v>
      </c>
      <c r="F1041" s="328">
        <v>4</v>
      </c>
      <c r="G1041" s="328" t="s">
        <v>4</v>
      </c>
      <c r="H1041" s="329">
        <v>82831.399999999994</v>
      </c>
      <c r="I1041" s="329">
        <v>132530.25</v>
      </c>
      <c r="J1041" s="329">
        <v>115963.97</v>
      </c>
      <c r="K1041" s="329">
        <v>185542.35</v>
      </c>
      <c r="L1041" s="329">
        <v>149096.53</v>
      </c>
      <c r="M1041" s="329">
        <v>238554.45</v>
      </c>
      <c r="N1041" s="329">
        <v>198795.37</v>
      </c>
      <c r="O1041" s="329">
        <v>318072.59999999998</v>
      </c>
      <c r="P1041" s="329">
        <v>248494.21</v>
      </c>
      <c r="Q1041" s="329">
        <v>397590.75</v>
      </c>
      <c r="R1041" s="329">
        <v>281626.77</v>
      </c>
      <c r="S1041" s="329">
        <v>450602.85</v>
      </c>
      <c r="T1041" s="329">
        <v>314759.34000000003</v>
      </c>
      <c r="U1041" s="329">
        <v>503614.95</v>
      </c>
    </row>
    <row r="1042" spans="1:21" ht="14.4" x14ac:dyDescent="0.3">
      <c r="A1042" s="328">
        <v>5</v>
      </c>
      <c r="B1042" s="328" t="s">
        <v>166</v>
      </c>
      <c r="C1042" s="328" t="s">
        <v>199</v>
      </c>
      <c r="D1042" s="328" t="s">
        <v>200</v>
      </c>
      <c r="E1042" s="328" t="s">
        <v>207</v>
      </c>
      <c r="F1042" s="328">
        <v>1</v>
      </c>
      <c r="G1042" s="328" t="s">
        <v>11</v>
      </c>
      <c r="H1042" s="329">
        <v>103175.34</v>
      </c>
      <c r="I1042" s="329">
        <v>180556.84</v>
      </c>
      <c r="J1042" s="329">
        <v>133807.65</v>
      </c>
      <c r="K1042" s="329">
        <v>234163.39</v>
      </c>
      <c r="L1042" s="329">
        <v>160275.49</v>
      </c>
      <c r="M1042" s="329">
        <v>280482.11</v>
      </c>
      <c r="N1042" s="329">
        <v>191425.64</v>
      </c>
      <c r="O1042" s="329">
        <v>334994.86</v>
      </c>
      <c r="P1042" s="329">
        <v>225257.34</v>
      </c>
      <c r="Q1042" s="329">
        <v>394200.34</v>
      </c>
      <c r="R1042" s="329">
        <v>246898.12</v>
      </c>
      <c r="S1042" s="329">
        <v>432071.71</v>
      </c>
      <c r="T1042" s="329">
        <v>267473.06</v>
      </c>
      <c r="U1042" s="329">
        <v>468077.85</v>
      </c>
    </row>
    <row r="1043" spans="1:21" ht="14.4" x14ac:dyDescent="0.3">
      <c r="A1043" s="328">
        <v>5</v>
      </c>
      <c r="B1043" s="328" t="s">
        <v>166</v>
      </c>
      <c r="C1043" s="328" t="s">
        <v>199</v>
      </c>
      <c r="D1043" s="328" t="s">
        <v>200</v>
      </c>
      <c r="E1043" s="328" t="s">
        <v>207</v>
      </c>
      <c r="F1043" s="328">
        <v>2</v>
      </c>
      <c r="G1043" s="328" t="s">
        <v>5</v>
      </c>
      <c r="H1043" s="329">
        <v>89450.59</v>
      </c>
      <c r="I1043" s="329">
        <v>156538.53</v>
      </c>
      <c r="J1043" s="329">
        <v>117435.52</v>
      </c>
      <c r="K1043" s="329">
        <v>205512.17</v>
      </c>
      <c r="L1043" s="329">
        <v>142882.28</v>
      </c>
      <c r="M1043" s="329">
        <v>250043.99</v>
      </c>
      <c r="N1043" s="329">
        <v>175548.02</v>
      </c>
      <c r="O1043" s="329">
        <v>307209.03000000003</v>
      </c>
      <c r="P1043" s="329">
        <v>208389.37</v>
      </c>
      <c r="Q1043" s="329">
        <v>364681.4</v>
      </c>
      <c r="R1043" s="329">
        <v>229709.61</v>
      </c>
      <c r="S1043" s="329">
        <v>401991.81</v>
      </c>
      <c r="T1043" s="329">
        <v>249506.65</v>
      </c>
      <c r="U1043" s="329">
        <v>436636.63</v>
      </c>
    </row>
    <row r="1044" spans="1:21" ht="14.4" x14ac:dyDescent="0.3">
      <c r="A1044" s="328">
        <v>5</v>
      </c>
      <c r="B1044" s="328" t="s">
        <v>166</v>
      </c>
      <c r="C1044" s="328" t="s">
        <v>199</v>
      </c>
      <c r="D1044" s="328" t="s">
        <v>200</v>
      </c>
      <c r="E1044" s="328" t="s">
        <v>207</v>
      </c>
      <c r="F1044" s="328">
        <v>3</v>
      </c>
      <c r="G1044" s="328" t="s">
        <v>6</v>
      </c>
      <c r="H1044" s="329">
        <v>77154.34</v>
      </c>
      <c r="I1044" s="329">
        <v>135020.1</v>
      </c>
      <c r="J1044" s="329">
        <v>104828.47</v>
      </c>
      <c r="K1044" s="329">
        <v>183449.83</v>
      </c>
      <c r="L1044" s="329">
        <v>132311.22</v>
      </c>
      <c r="M1044" s="329">
        <v>231544.63</v>
      </c>
      <c r="N1044" s="329">
        <v>173977.18</v>
      </c>
      <c r="O1044" s="329">
        <v>304460.06</v>
      </c>
      <c r="P1044" s="329">
        <v>215306.34</v>
      </c>
      <c r="Q1044" s="329">
        <v>376786.1</v>
      </c>
      <c r="R1044" s="329">
        <v>242377.98</v>
      </c>
      <c r="S1044" s="329">
        <v>424161.47</v>
      </c>
      <c r="T1044" s="329">
        <v>269064.71000000002</v>
      </c>
      <c r="U1044" s="329">
        <v>470863.23</v>
      </c>
    </row>
    <row r="1045" spans="1:21" ht="14.4" x14ac:dyDescent="0.3">
      <c r="A1045" s="328">
        <v>5</v>
      </c>
      <c r="B1045" s="328" t="s">
        <v>166</v>
      </c>
      <c r="C1045" s="328" t="s">
        <v>199</v>
      </c>
      <c r="D1045" s="328" t="s">
        <v>200</v>
      </c>
      <c r="E1045" s="328" t="s">
        <v>207</v>
      </c>
      <c r="F1045" s="328">
        <v>4</v>
      </c>
      <c r="G1045" s="328" t="s">
        <v>4</v>
      </c>
      <c r="H1045" s="329">
        <v>87584.45</v>
      </c>
      <c r="I1045" s="329">
        <v>140135.12</v>
      </c>
      <c r="J1045" s="329">
        <v>122618.23</v>
      </c>
      <c r="K1045" s="329">
        <v>196189.16</v>
      </c>
      <c r="L1045" s="329">
        <v>157652</v>
      </c>
      <c r="M1045" s="329">
        <v>252243.21</v>
      </c>
      <c r="N1045" s="329">
        <v>210202.67</v>
      </c>
      <c r="O1045" s="329">
        <v>336324.28</v>
      </c>
      <c r="P1045" s="329">
        <v>262753.34000000003</v>
      </c>
      <c r="Q1045" s="329">
        <v>420405.35</v>
      </c>
      <c r="R1045" s="329">
        <v>297787.12</v>
      </c>
      <c r="S1045" s="329">
        <v>476459.4</v>
      </c>
      <c r="T1045" s="329">
        <v>332820.90000000002</v>
      </c>
      <c r="U1045" s="329">
        <v>532513.44999999995</v>
      </c>
    </row>
    <row r="1046" spans="1:21" ht="14.4" x14ac:dyDescent="0.3">
      <c r="A1046" s="328">
        <v>5</v>
      </c>
      <c r="B1046" s="328" t="s">
        <v>166</v>
      </c>
      <c r="C1046" s="328" t="s">
        <v>199</v>
      </c>
      <c r="D1046" s="328" t="s">
        <v>200</v>
      </c>
      <c r="E1046" s="328" t="s">
        <v>208</v>
      </c>
      <c r="F1046" s="328">
        <v>1</v>
      </c>
      <c r="G1046" s="328" t="s">
        <v>11</v>
      </c>
      <c r="H1046" s="329">
        <v>99649.42</v>
      </c>
      <c r="I1046" s="329">
        <v>174386.48</v>
      </c>
      <c r="J1046" s="329">
        <v>129197.41</v>
      </c>
      <c r="K1046" s="329">
        <v>226095.47</v>
      </c>
      <c r="L1046" s="329">
        <v>154726.51999999999</v>
      </c>
      <c r="M1046" s="329">
        <v>270771.40999999997</v>
      </c>
      <c r="N1046" s="329">
        <v>184757.36</v>
      </c>
      <c r="O1046" s="329">
        <v>323325.38</v>
      </c>
      <c r="P1046" s="329">
        <v>217380.69</v>
      </c>
      <c r="Q1046" s="329">
        <v>380416.22</v>
      </c>
      <c r="R1046" s="329">
        <v>238248.12</v>
      </c>
      <c r="S1046" s="329">
        <v>416934.21</v>
      </c>
      <c r="T1046" s="329">
        <v>258070.16</v>
      </c>
      <c r="U1046" s="329">
        <v>451622.78</v>
      </c>
    </row>
    <row r="1047" spans="1:21" ht="14.4" x14ac:dyDescent="0.3">
      <c r="A1047" s="328">
        <v>5</v>
      </c>
      <c r="B1047" s="328" t="s">
        <v>166</v>
      </c>
      <c r="C1047" s="328" t="s">
        <v>199</v>
      </c>
      <c r="D1047" s="328" t="s">
        <v>200</v>
      </c>
      <c r="E1047" s="328" t="s">
        <v>208</v>
      </c>
      <c r="F1047" s="328">
        <v>2</v>
      </c>
      <c r="G1047" s="328" t="s">
        <v>5</v>
      </c>
      <c r="H1047" s="329">
        <v>86560.1</v>
      </c>
      <c r="I1047" s="329">
        <v>151480.17000000001</v>
      </c>
      <c r="J1047" s="329">
        <v>113583.26</v>
      </c>
      <c r="K1047" s="329">
        <v>198770.7</v>
      </c>
      <c r="L1047" s="329">
        <v>138138.54999999999</v>
      </c>
      <c r="M1047" s="329">
        <v>241742.47</v>
      </c>
      <c r="N1047" s="329">
        <v>169614.81</v>
      </c>
      <c r="O1047" s="329">
        <v>296825.92</v>
      </c>
      <c r="P1047" s="329">
        <v>201293.65</v>
      </c>
      <c r="Q1047" s="329">
        <v>352263.89</v>
      </c>
      <c r="R1047" s="329">
        <v>221855.37</v>
      </c>
      <c r="S1047" s="329">
        <v>388246.9</v>
      </c>
      <c r="T1047" s="329">
        <v>240935.53</v>
      </c>
      <c r="U1047" s="329">
        <v>421637.18</v>
      </c>
    </row>
    <row r="1048" spans="1:21" ht="14.4" x14ac:dyDescent="0.3">
      <c r="A1048" s="328">
        <v>5</v>
      </c>
      <c r="B1048" s="328" t="s">
        <v>166</v>
      </c>
      <c r="C1048" s="328" t="s">
        <v>199</v>
      </c>
      <c r="D1048" s="328" t="s">
        <v>200</v>
      </c>
      <c r="E1048" s="328" t="s">
        <v>208</v>
      </c>
      <c r="F1048" s="328">
        <v>3</v>
      </c>
      <c r="G1048" s="328" t="s">
        <v>6</v>
      </c>
      <c r="H1048" s="329">
        <v>74789.490000000005</v>
      </c>
      <c r="I1048" s="329">
        <v>130881.61</v>
      </c>
      <c r="J1048" s="329">
        <v>101665.26</v>
      </c>
      <c r="K1048" s="329">
        <v>177914.2</v>
      </c>
      <c r="L1048" s="329">
        <v>128358.49</v>
      </c>
      <c r="M1048" s="329">
        <v>224627.36</v>
      </c>
      <c r="N1048" s="329">
        <v>168819.74</v>
      </c>
      <c r="O1048" s="329">
        <v>295434.55</v>
      </c>
      <c r="P1048" s="329">
        <v>208959.79</v>
      </c>
      <c r="Q1048" s="329">
        <v>365679.63</v>
      </c>
      <c r="R1048" s="329">
        <v>235260.95</v>
      </c>
      <c r="S1048" s="329">
        <v>411706.66</v>
      </c>
      <c r="T1048" s="329">
        <v>261195.02</v>
      </c>
      <c r="U1048" s="329">
        <v>457091.29</v>
      </c>
    </row>
    <row r="1049" spans="1:21" ht="14.4" x14ac:dyDescent="0.3">
      <c r="A1049" s="328">
        <v>5</v>
      </c>
      <c r="B1049" s="328" t="s">
        <v>166</v>
      </c>
      <c r="C1049" s="328" t="s">
        <v>199</v>
      </c>
      <c r="D1049" s="328" t="s">
        <v>200</v>
      </c>
      <c r="E1049" s="328" t="s">
        <v>208</v>
      </c>
      <c r="F1049" s="328">
        <v>4</v>
      </c>
      <c r="G1049" s="328" t="s">
        <v>4</v>
      </c>
      <c r="H1049" s="329">
        <v>84567.78</v>
      </c>
      <c r="I1049" s="329">
        <v>135308.46</v>
      </c>
      <c r="J1049" s="329">
        <v>118394.9</v>
      </c>
      <c r="K1049" s="329">
        <v>189431.84</v>
      </c>
      <c r="L1049" s="329">
        <v>152222.01</v>
      </c>
      <c r="M1049" s="329">
        <v>243555.22</v>
      </c>
      <c r="N1049" s="329">
        <v>202962.68</v>
      </c>
      <c r="O1049" s="329">
        <v>324740.3</v>
      </c>
      <c r="P1049" s="329">
        <v>253703.35</v>
      </c>
      <c r="Q1049" s="329">
        <v>405925.37</v>
      </c>
      <c r="R1049" s="329">
        <v>287530.46999999997</v>
      </c>
      <c r="S1049" s="329">
        <v>460048.75</v>
      </c>
      <c r="T1049" s="329">
        <v>321357.58</v>
      </c>
      <c r="U1049" s="329">
        <v>514172.13</v>
      </c>
    </row>
    <row r="1050" spans="1:21" ht="14.4" x14ac:dyDescent="0.3">
      <c r="A1050" s="328">
        <v>5</v>
      </c>
      <c r="B1050" s="328" t="s">
        <v>166</v>
      </c>
      <c r="C1050" s="328" t="s">
        <v>209</v>
      </c>
      <c r="D1050" s="328" t="s">
        <v>210</v>
      </c>
      <c r="E1050" s="328" t="s">
        <v>719</v>
      </c>
      <c r="F1050" s="328">
        <v>1</v>
      </c>
      <c r="G1050" s="328" t="s">
        <v>11</v>
      </c>
      <c r="H1050" s="329">
        <v>106248.13</v>
      </c>
      <c r="I1050" s="329">
        <v>185934.23</v>
      </c>
      <c r="J1050" s="329">
        <v>137786.54</v>
      </c>
      <c r="K1050" s="329">
        <v>241126.45</v>
      </c>
      <c r="L1050" s="329">
        <v>165037</v>
      </c>
      <c r="M1050" s="329">
        <v>288814.75</v>
      </c>
      <c r="N1050" s="329">
        <v>197105.81</v>
      </c>
      <c r="O1050" s="329">
        <v>344935.16</v>
      </c>
      <c r="P1050" s="329">
        <v>231936.46</v>
      </c>
      <c r="Q1050" s="329">
        <v>405888.81</v>
      </c>
      <c r="R1050" s="329">
        <v>254216.16</v>
      </c>
      <c r="S1050" s="329">
        <v>444878.29</v>
      </c>
      <c r="T1050" s="329">
        <v>275395.64</v>
      </c>
      <c r="U1050" s="329">
        <v>481942.37</v>
      </c>
    </row>
    <row r="1051" spans="1:21" ht="14.4" x14ac:dyDescent="0.3">
      <c r="A1051" s="328">
        <v>5</v>
      </c>
      <c r="B1051" s="328" t="s">
        <v>166</v>
      </c>
      <c r="C1051" s="328" t="s">
        <v>209</v>
      </c>
      <c r="D1051" s="328" t="s">
        <v>210</v>
      </c>
      <c r="E1051" s="328" t="s">
        <v>719</v>
      </c>
      <c r="F1051" s="328">
        <v>2</v>
      </c>
      <c r="G1051" s="328" t="s">
        <v>5</v>
      </c>
      <c r="H1051" s="329">
        <v>92142.14</v>
      </c>
      <c r="I1051" s="329">
        <v>161248.75</v>
      </c>
      <c r="J1051" s="329">
        <v>120959.64</v>
      </c>
      <c r="K1051" s="329">
        <v>211679.35999999999</v>
      </c>
      <c r="L1051" s="329">
        <v>147160.64000000001</v>
      </c>
      <c r="M1051" s="329">
        <v>257531.12</v>
      </c>
      <c r="N1051" s="329">
        <v>180787.14</v>
      </c>
      <c r="O1051" s="329">
        <v>316377.5</v>
      </c>
      <c r="P1051" s="329">
        <v>214599.94</v>
      </c>
      <c r="Q1051" s="329">
        <v>375549.9</v>
      </c>
      <c r="R1051" s="329">
        <v>236550.19</v>
      </c>
      <c r="S1051" s="329">
        <v>413962.84</v>
      </c>
      <c r="T1051" s="329">
        <v>256930.16</v>
      </c>
      <c r="U1051" s="329">
        <v>449627.79</v>
      </c>
    </row>
    <row r="1052" spans="1:21" ht="14.4" x14ac:dyDescent="0.3">
      <c r="A1052" s="328">
        <v>5</v>
      </c>
      <c r="B1052" s="328" t="s">
        <v>166</v>
      </c>
      <c r="C1052" s="328" t="s">
        <v>209</v>
      </c>
      <c r="D1052" s="328" t="s">
        <v>210</v>
      </c>
      <c r="E1052" s="328" t="s">
        <v>719</v>
      </c>
      <c r="F1052" s="328">
        <v>3</v>
      </c>
      <c r="G1052" s="328" t="s">
        <v>6</v>
      </c>
      <c r="H1052" s="329">
        <v>79497.119999999995</v>
      </c>
      <c r="I1052" s="329">
        <v>139119.96</v>
      </c>
      <c r="J1052" s="329">
        <v>108019.82</v>
      </c>
      <c r="K1052" s="329">
        <v>189034.68</v>
      </c>
      <c r="L1052" s="329">
        <v>136345.81</v>
      </c>
      <c r="M1052" s="329">
        <v>238605.17</v>
      </c>
      <c r="N1052" s="329">
        <v>179288.92</v>
      </c>
      <c r="O1052" s="329">
        <v>313755.62</v>
      </c>
      <c r="P1052" s="329">
        <v>221885.88</v>
      </c>
      <c r="Q1052" s="329">
        <v>388300.29</v>
      </c>
      <c r="R1052" s="329">
        <v>249789.35</v>
      </c>
      <c r="S1052" s="329">
        <v>437131.36</v>
      </c>
      <c r="T1052" s="329">
        <v>277297.21000000002</v>
      </c>
      <c r="U1052" s="329">
        <v>485270.12</v>
      </c>
    </row>
    <row r="1053" spans="1:21" ht="14.4" x14ac:dyDescent="0.3">
      <c r="A1053" s="328">
        <v>5</v>
      </c>
      <c r="B1053" s="328" t="s">
        <v>166</v>
      </c>
      <c r="C1053" s="328" t="s">
        <v>209</v>
      </c>
      <c r="D1053" s="328" t="s">
        <v>210</v>
      </c>
      <c r="E1053" s="328" t="s">
        <v>719</v>
      </c>
      <c r="F1053" s="328">
        <v>4</v>
      </c>
      <c r="G1053" s="328" t="s">
        <v>4</v>
      </c>
      <c r="H1053" s="329">
        <v>90189.02</v>
      </c>
      <c r="I1053" s="329">
        <v>144302.43</v>
      </c>
      <c r="J1053" s="329">
        <v>126264.62</v>
      </c>
      <c r="K1053" s="329">
        <v>202023.4</v>
      </c>
      <c r="L1053" s="329">
        <v>162340.23000000001</v>
      </c>
      <c r="M1053" s="329">
        <v>259744.37</v>
      </c>
      <c r="N1053" s="329">
        <v>216453.64</v>
      </c>
      <c r="O1053" s="329">
        <v>346325.82</v>
      </c>
      <c r="P1053" s="329">
        <v>270567.05</v>
      </c>
      <c r="Q1053" s="329">
        <v>432907.28</v>
      </c>
      <c r="R1053" s="329">
        <v>306642.65000000002</v>
      </c>
      <c r="S1053" s="329">
        <v>490628.25</v>
      </c>
      <c r="T1053" s="329">
        <v>342718.26</v>
      </c>
      <c r="U1053" s="329">
        <v>548349.22</v>
      </c>
    </row>
    <row r="1054" spans="1:21" ht="14.4" x14ac:dyDescent="0.3">
      <c r="A1054" s="328">
        <v>5</v>
      </c>
      <c r="B1054" s="328" t="s">
        <v>166</v>
      </c>
      <c r="C1054" s="328" t="s">
        <v>209</v>
      </c>
      <c r="D1054" s="328" t="s">
        <v>210</v>
      </c>
      <c r="E1054" s="328" t="s">
        <v>211</v>
      </c>
      <c r="F1054" s="328">
        <v>1</v>
      </c>
      <c r="G1054" s="328" t="s">
        <v>11</v>
      </c>
      <c r="H1054" s="329">
        <v>106819.27</v>
      </c>
      <c r="I1054" s="329">
        <v>186933.72</v>
      </c>
      <c r="J1054" s="329">
        <v>138481.5</v>
      </c>
      <c r="K1054" s="329">
        <v>242342.62</v>
      </c>
      <c r="L1054" s="329">
        <v>165836.71</v>
      </c>
      <c r="M1054" s="329">
        <v>290214.24</v>
      </c>
      <c r="N1054" s="329">
        <v>198011.09</v>
      </c>
      <c r="O1054" s="329">
        <v>346519.41</v>
      </c>
      <c r="P1054" s="329">
        <v>232965.32</v>
      </c>
      <c r="Q1054" s="329">
        <v>407689.31</v>
      </c>
      <c r="R1054" s="329">
        <v>255323.56</v>
      </c>
      <c r="S1054" s="329">
        <v>446816.23</v>
      </c>
      <c r="T1054" s="329">
        <v>276556.19</v>
      </c>
      <c r="U1054" s="329">
        <v>483973.34</v>
      </c>
    </row>
    <row r="1055" spans="1:21" ht="14.4" x14ac:dyDescent="0.3">
      <c r="A1055" s="328">
        <v>5</v>
      </c>
      <c r="B1055" s="328" t="s">
        <v>166</v>
      </c>
      <c r="C1055" s="328" t="s">
        <v>209</v>
      </c>
      <c r="D1055" s="328" t="s">
        <v>210</v>
      </c>
      <c r="E1055" s="328" t="s">
        <v>211</v>
      </c>
      <c r="F1055" s="328">
        <v>2</v>
      </c>
      <c r="G1055" s="328" t="s">
        <v>5</v>
      </c>
      <c r="H1055" s="329">
        <v>92840.39</v>
      </c>
      <c r="I1055" s="329">
        <v>162470.69</v>
      </c>
      <c r="J1055" s="329">
        <v>121806.19</v>
      </c>
      <c r="K1055" s="329">
        <v>213160.83</v>
      </c>
      <c r="L1055" s="329">
        <v>148121.4</v>
      </c>
      <c r="M1055" s="329">
        <v>259212.45</v>
      </c>
      <c r="N1055" s="329">
        <v>181839.44</v>
      </c>
      <c r="O1055" s="329">
        <v>318219.02</v>
      </c>
      <c r="P1055" s="329">
        <v>215784.98</v>
      </c>
      <c r="Q1055" s="329">
        <v>377623.72</v>
      </c>
      <c r="R1055" s="329">
        <v>237816.74</v>
      </c>
      <c r="S1055" s="329">
        <v>416179.3</v>
      </c>
      <c r="T1055" s="329">
        <v>258257.07</v>
      </c>
      <c r="U1055" s="329">
        <v>451949.88</v>
      </c>
    </row>
    <row r="1056" spans="1:21" ht="14.4" x14ac:dyDescent="0.3">
      <c r="A1056" s="328">
        <v>5</v>
      </c>
      <c r="B1056" s="328" t="s">
        <v>166</v>
      </c>
      <c r="C1056" s="328" t="s">
        <v>209</v>
      </c>
      <c r="D1056" s="328" t="s">
        <v>210</v>
      </c>
      <c r="E1056" s="328" t="s">
        <v>211</v>
      </c>
      <c r="F1056" s="328">
        <v>3</v>
      </c>
      <c r="G1056" s="328" t="s">
        <v>6</v>
      </c>
      <c r="H1056" s="329">
        <v>80255.97</v>
      </c>
      <c r="I1056" s="329">
        <v>140447.95000000001</v>
      </c>
      <c r="J1056" s="329">
        <v>109111.72</v>
      </c>
      <c r="K1056" s="329">
        <v>190945.52</v>
      </c>
      <c r="L1056" s="329">
        <v>137772.54999999999</v>
      </c>
      <c r="M1056" s="329">
        <v>241101.96</v>
      </c>
      <c r="N1056" s="329">
        <v>181213.81</v>
      </c>
      <c r="O1056" s="329">
        <v>317124.15999999997</v>
      </c>
      <c r="P1056" s="329">
        <v>224312.04</v>
      </c>
      <c r="Q1056" s="329">
        <v>392546.06</v>
      </c>
      <c r="R1056" s="329">
        <v>252554.14</v>
      </c>
      <c r="S1056" s="329">
        <v>441969.74</v>
      </c>
      <c r="T1056" s="329">
        <v>280404.2</v>
      </c>
      <c r="U1056" s="329">
        <v>490707.35</v>
      </c>
    </row>
    <row r="1057" spans="1:21" ht="14.4" x14ac:dyDescent="0.3">
      <c r="A1057" s="328">
        <v>5</v>
      </c>
      <c r="B1057" s="328" t="s">
        <v>166</v>
      </c>
      <c r="C1057" s="328" t="s">
        <v>209</v>
      </c>
      <c r="D1057" s="328" t="s">
        <v>210</v>
      </c>
      <c r="E1057" s="328" t="s">
        <v>211</v>
      </c>
      <c r="F1057" s="328">
        <v>4</v>
      </c>
      <c r="G1057" s="328" t="s">
        <v>4</v>
      </c>
      <c r="H1057" s="329">
        <v>90645.11</v>
      </c>
      <c r="I1057" s="329">
        <v>145032.18</v>
      </c>
      <c r="J1057" s="329">
        <v>126903.16</v>
      </c>
      <c r="K1057" s="329">
        <v>203045.05</v>
      </c>
      <c r="L1057" s="329">
        <v>163161.20000000001</v>
      </c>
      <c r="M1057" s="329">
        <v>261057.92000000001</v>
      </c>
      <c r="N1057" s="329">
        <v>217548.27</v>
      </c>
      <c r="O1057" s="329">
        <v>348077.23</v>
      </c>
      <c r="P1057" s="329">
        <v>271935.33</v>
      </c>
      <c r="Q1057" s="329">
        <v>435096.54</v>
      </c>
      <c r="R1057" s="329">
        <v>308193.38</v>
      </c>
      <c r="S1057" s="329">
        <v>493109.41</v>
      </c>
      <c r="T1057" s="329">
        <v>344451.42</v>
      </c>
      <c r="U1057" s="329">
        <v>551122.28</v>
      </c>
    </row>
    <row r="1058" spans="1:21" ht="14.4" x14ac:dyDescent="0.3">
      <c r="A1058" s="328">
        <v>5</v>
      </c>
      <c r="B1058" s="328" t="s">
        <v>166</v>
      </c>
      <c r="C1058" s="328" t="s">
        <v>209</v>
      </c>
      <c r="D1058" s="328" t="s">
        <v>210</v>
      </c>
      <c r="E1058" s="328" t="s">
        <v>212</v>
      </c>
      <c r="F1058" s="328">
        <v>1</v>
      </c>
      <c r="G1058" s="328" t="s">
        <v>11</v>
      </c>
      <c r="H1058" s="329">
        <v>108079.56</v>
      </c>
      <c r="I1058" s="329">
        <v>189139.22</v>
      </c>
      <c r="J1058" s="329">
        <v>139935.01999999999</v>
      </c>
      <c r="K1058" s="329">
        <v>244886.29</v>
      </c>
      <c r="L1058" s="329">
        <v>167448.38</v>
      </c>
      <c r="M1058" s="329">
        <v>293034.65999999997</v>
      </c>
      <c r="N1058" s="329">
        <v>199738.83</v>
      </c>
      <c r="O1058" s="329">
        <v>349542.96</v>
      </c>
      <c r="P1058" s="329">
        <v>234854.36</v>
      </c>
      <c r="Q1058" s="329">
        <v>410995.14</v>
      </c>
      <c r="R1058" s="329">
        <v>257313.78</v>
      </c>
      <c r="S1058" s="329">
        <v>450299.11</v>
      </c>
      <c r="T1058" s="329">
        <v>278557.53000000003</v>
      </c>
      <c r="U1058" s="329">
        <v>487475.68</v>
      </c>
    </row>
    <row r="1059" spans="1:21" ht="14.4" x14ac:dyDescent="0.3">
      <c r="A1059" s="328">
        <v>5</v>
      </c>
      <c r="B1059" s="328" t="s">
        <v>166</v>
      </c>
      <c r="C1059" s="328" t="s">
        <v>209</v>
      </c>
      <c r="D1059" s="328" t="s">
        <v>210</v>
      </c>
      <c r="E1059" s="328" t="s">
        <v>212</v>
      </c>
      <c r="F1059" s="328">
        <v>2</v>
      </c>
      <c r="G1059" s="328" t="s">
        <v>5</v>
      </c>
      <c r="H1059" s="329">
        <v>94736.22</v>
      </c>
      <c r="I1059" s="329">
        <v>165788.39000000001</v>
      </c>
      <c r="J1059" s="329">
        <v>124017.68</v>
      </c>
      <c r="K1059" s="329">
        <v>217030.94</v>
      </c>
      <c r="L1059" s="329">
        <v>150538.31</v>
      </c>
      <c r="M1059" s="329">
        <v>263442.05</v>
      </c>
      <c r="N1059" s="329">
        <v>184302.26</v>
      </c>
      <c r="O1059" s="329">
        <v>322528.95</v>
      </c>
      <c r="P1059" s="329">
        <v>218454.95</v>
      </c>
      <c r="Q1059" s="329">
        <v>382296.17</v>
      </c>
      <c r="R1059" s="329">
        <v>240602.72</v>
      </c>
      <c r="S1059" s="329">
        <v>421054.77</v>
      </c>
      <c r="T1059" s="329">
        <v>261090.19</v>
      </c>
      <c r="U1059" s="329">
        <v>456907.83</v>
      </c>
    </row>
    <row r="1060" spans="1:21" ht="14.4" x14ac:dyDescent="0.3">
      <c r="A1060" s="328">
        <v>5</v>
      </c>
      <c r="B1060" s="328" t="s">
        <v>166</v>
      </c>
      <c r="C1060" s="328" t="s">
        <v>209</v>
      </c>
      <c r="D1060" s="328" t="s">
        <v>210</v>
      </c>
      <c r="E1060" s="328" t="s">
        <v>212</v>
      </c>
      <c r="F1060" s="328">
        <v>3</v>
      </c>
      <c r="G1060" s="328" t="s">
        <v>6</v>
      </c>
      <c r="H1060" s="329">
        <v>82510.45</v>
      </c>
      <c r="I1060" s="329">
        <v>144393.29</v>
      </c>
      <c r="J1060" s="329">
        <v>112415.57</v>
      </c>
      <c r="K1060" s="329">
        <v>196727.25</v>
      </c>
      <c r="L1060" s="329">
        <v>142134.62</v>
      </c>
      <c r="M1060" s="329">
        <v>248735.58</v>
      </c>
      <c r="N1060" s="329">
        <v>187142.76</v>
      </c>
      <c r="O1060" s="329">
        <v>327499.84000000003</v>
      </c>
      <c r="P1060" s="329">
        <v>231823.47</v>
      </c>
      <c r="Q1060" s="329">
        <v>405691.07</v>
      </c>
      <c r="R1060" s="329">
        <v>261142.83</v>
      </c>
      <c r="S1060" s="329">
        <v>456999.95</v>
      </c>
      <c r="T1060" s="329">
        <v>290087.96999999997</v>
      </c>
      <c r="U1060" s="329">
        <v>507653.94</v>
      </c>
    </row>
    <row r="1061" spans="1:21" ht="14.4" x14ac:dyDescent="0.3">
      <c r="A1061" s="328">
        <v>5</v>
      </c>
      <c r="B1061" s="328" t="s">
        <v>166</v>
      </c>
      <c r="C1061" s="328" t="s">
        <v>209</v>
      </c>
      <c r="D1061" s="328" t="s">
        <v>210</v>
      </c>
      <c r="E1061" s="328" t="s">
        <v>212</v>
      </c>
      <c r="F1061" s="328">
        <v>4</v>
      </c>
      <c r="G1061" s="328" t="s">
        <v>4</v>
      </c>
      <c r="H1061" s="329">
        <v>91601.3</v>
      </c>
      <c r="I1061" s="329">
        <v>146562.07999999999</v>
      </c>
      <c r="J1061" s="329">
        <v>128241.82</v>
      </c>
      <c r="K1061" s="329">
        <v>205186.92</v>
      </c>
      <c r="L1061" s="329">
        <v>164882.34</v>
      </c>
      <c r="M1061" s="329">
        <v>263811.75</v>
      </c>
      <c r="N1061" s="329">
        <v>219843.12</v>
      </c>
      <c r="O1061" s="329">
        <v>351749</v>
      </c>
      <c r="P1061" s="329">
        <v>274803.90000000002</v>
      </c>
      <c r="Q1061" s="329">
        <v>439686.25</v>
      </c>
      <c r="R1061" s="329">
        <v>311444.42</v>
      </c>
      <c r="S1061" s="329">
        <v>498311.08</v>
      </c>
      <c r="T1061" s="329">
        <v>348084.94</v>
      </c>
      <c r="U1061" s="329">
        <v>556935.92000000004</v>
      </c>
    </row>
    <row r="1062" spans="1:21" ht="14.4" x14ac:dyDescent="0.3">
      <c r="A1062" s="328">
        <v>5</v>
      </c>
      <c r="B1062" s="328" t="s">
        <v>166</v>
      </c>
      <c r="C1062" s="328" t="s">
        <v>209</v>
      </c>
      <c r="D1062" s="328" t="s">
        <v>210</v>
      </c>
      <c r="E1062" s="328" t="s">
        <v>720</v>
      </c>
      <c r="F1062" s="328">
        <v>1</v>
      </c>
      <c r="G1062" s="328" t="s">
        <v>11</v>
      </c>
      <c r="H1062" s="329">
        <v>113043.53</v>
      </c>
      <c r="I1062" s="329">
        <v>197826.18</v>
      </c>
      <c r="J1062" s="329">
        <v>146481.70000000001</v>
      </c>
      <c r="K1062" s="329">
        <v>256342.97</v>
      </c>
      <c r="L1062" s="329">
        <v>175367.89</v>
      </c>
      <c r="M1062" s="329">
        <v>306893.82</v>
      </c>
      <c r="N1062" s="329">
        <v>209316.22</v>
      </c>
      <c r="O1062" s="329">
        <v>366303.39</v>
      </c>
      <c r="P1062" s="329">
        <v>246211.13</v>
      </c>
      <c r="Q1062" s="329">
        <v>430869.47</v>
      </c>
      <c r="R1062" s="329">
        <v>269809.94</v>
      </c>
      <c r="S1062" s="329">
        <v>472167.4</v>
      </c>
      <c r="T1062" s="329">
        <v>292188.19</v>
      </c>
      <c r="U1062" s="329">
        <v>511329.34</v>
      </c>
    </row>
    <row r="1063" spans="1:21" ht="14.4" x14ac:dyDescent="0.3">
      <c r="A1063" s="328">
        <v>5</v>
      </c>
      <c r="B1063" s="328" t="s">
        <v>166</v>
      </c>
      <c r="C1063" s="328" t="s">
        <v>209</v>
      </c>
      <c r="D1063" s="328" t="s">
        <v>210</v>
      </c>
      <c r="E1063" s="328" t="s">
        <v>720</v>
      </c>
      <c r="F1063" s="328">
        <v>2</v>
      </c>
      <c r="G1063" s="328" t="s">
        <v>5</v>
      </c>
      <c r="H1063" s="329">
        <v>98556.39</v>
      </c>
      <c r="I1063" s="329">
        <v>172473.68</v>
      </c>
      <c r="J1063" s="329">
        <v>129200.01</v>
      </c>
      <c r="K1063" s="329">
        <v>226100.02</v>
      </c>
      <c r="L1063" s="329">
        <v>157008.39000000001</v>
      </c>
      <c r="M1063" s="329">
        <v>274764.69</v>
      </c>
      <c r="N1063" s="329">
        <v>192556.51</v>
      </c>
      <c r="O1063" s="329">
        <v>336973.89</v>
      </c>
      <c r="P1063" s="329">
        <v>228406.05</v>
      </c>
      <c r="Q1063" s="329">
        <v>399710.59</v>
      </c>
      <c r="R1063" s="329">
        <v>251666.51</v>
      </c>
      <c r="S1063" s="329">
        <v>440416.4</v>
      </c>
      <c r="T1063" s="329">
        <v>273223.65000000002</v>
      </c>
      <c r="U1063" s="329">
        <v>478141.39</v>
      </c>
    </row>
    <row r="1064" spans="1:21" ht="14.4" x14ac:dyDescent="0.3">
      <c r="A1064" s="328">
        <v>5</v>
      </c>
      <c r="B1064" s="328" t="s">
        <v>166</v>
      </c>
      <c r="C1064" s="328" t="s">
        <v>209</v>
      </c>
      <c r="D1064" s="328" t="s">
        <v>210</v>
      </c>
      <c r="E1064" s="328" t="s">
        <v>720</v>
      </c>
      <c r="F1064" s="328">
        <v>3</v>
      </c>
      <c r="G1064" s="328" t="s">
        <v>6</v>
      </c>
      <c r="H1064" s="329">
        <v>85432.71</v>
      </c>
      <c r="I1064" s="329">
        <v>149507.25</v>
      </c>
      <c r="J1064" s="329">
        <v>116241.1</v>
      </c>
      <c r="K1064" s="329">
        <v>203421.93</v>
      </c>
      <c r="L1064" s="329">
        <v>146847.47</v>
      </c>
      <c r="M1064" s="329">
        <v>256983.08</v>
      </c>
      <c r="N1064" s="329">
        <v>193223.42</v>
      </c>
      <c r="O1064" s="329">
        <v>338140.99</v>
      </c>
      <c r="P1064" s="329">
        <v>239243.86</v>
      </c>
      <c r="Q1064" s="329">
        <v>418676.76</v>
      </c>
      <c r="R1064" s="329">
        <v>269416.28999999998</v>
      </c>
      <c r="S1064" s="329">
        <v>471478.5</v>
      </c>
      <c r="T1064" s="329">
        <v>299182.42</v>
      </c>
      <c r="U1064" s="329">
        <v>523569.23</v>
      </c>
    </row>
    <row r="1065" spans="1:21" ht="14.4" x14ac:dyDescent="0.3">
      <c r="A1065" s="328">
        <v>5</v>
      </c>
      <c r="B1065" s="328" t="s">
        <v>166</v>
      </c>
      <c r="C1065" s="328" t="s">
        <v>209</v>
      </c>
      <c r="D1065" s="328" t="s">
        <v>210</v>
      </c>
      <c r="E1065" s="328" t="s">
        <v>720</v>
      </c>
      <c r="F1065" s="328">
        <v>4</v>
      </c>
      <c r="G1065" s="328" t="s">
        <v>4</v>
      </c>
      <c r="H1065" s="329">
        <v>95883.58</v>
      </c>
      <c r="I1065" s="329">
        <v>153413.73000000001</v>
      </c>
      <c r="J1065" s="329">
        <v>134237.01999999999</v>
      </c>
      <c r="K1065" s="329">
        <v>214779.23</v>
      </c>
      <c r="L1065" s="329">
        <v>172590.45</v>
      </c>
      <c r="M1065" s="329">
        <v>276144.71999999997</v>
      </c>
      <c r="N1065" s="329">
        <v>230120.6</v>
      </c>
      <c r="O1065" s="329">
        <v>368192.96</v>
      </c>
      <c r="P1065" s="329">
        <v>287650.75</v>
      </c>
      <c r="Q1065" s="329">
        <v>460241.2</v>
      </c>
      <c r="R1065" s="329">
        <v>326004.18</v>
      </c>
      <c r="S1065" s="329">
        <v>521606.7</v>
      </c>
      <c r="T1065" s="329">
        <v>364357.61</v>
      </c>
      <c r="U1065" s="329">
        <v>582972.18999999994</v>
      </c>
    </row>
    <row r="1066" spans="1:21" ht="14.4" x14ac:dyDescent="0.3">
      <c r="A1066" s="328">
        <v>5</v>
      </c>
      <c r="B1066" s="328" t="s">
        <v>166</v>
      </c>
      <c r="C1066" s="328" t="s">
        <v>209</v>
      </c>
      <c r="D1066" s="328" t="s">
        <v>210</v>
      </c>
      <c r="E1066" s="328" t="s">
        <v>721</v>
      </c>
      <c r="F1066" s="328">
        <v>1</v>
      </c>
      <c r="G1066" s="328" t="s">
        <v>11</v>
      </c>
      <c r="H1066" s="329">
        <v>105676.99</v>
      </c>
      <c r="I1066" s="329">
        <v>184934.73</v>
      </c>
      <c r="J1066" s="329">
        <v>137091.57999999999</v>
      </c>
      <c r="K1066" s="329">
        <v>239910.27</v>
      </c>
      <c r="L1066" s="329">
        <v>164237.28</v>
      </c>
      <c r="M1066" s="329">
        <v>287415.25</v>
      </c>
      <c r="N1066" s="329">
        <v>196200.52</v>
      </c>
      <c r="O1066" s="329">
        <v>343350.9</v>
      </c>
      <c r="P1066" s="329">
        <v>230907.6</v>
      </c>
      <c r="Q1066" s="329">
        <v>404088.3</v>
      </c>
      <c r="R1066" s="329">
        <v>253108.76</v>
      </c>
      <c r="S1066" s="329">
        <v>442940.33</v>
      </c>
      <c r="T1066" s="329">
        <v>274235.08</v>
      </c>
      <c r="U1066" s="329">
        <v>479911.39</v>
      </c>
    </row>
    <row r="1067" spans="1:21" ht="14.4" x14ac:dyDescent="0.3">
      <c r="A1067" s="328">
        <v>5</v>
      </c>
      <c r="B1067" s="328" t="s">
        <v>166</v>
      </c>
      <c r="C1067" s="328" t="s">
        <v>209</v>
      </c>
      <c r="D1067" s="328" t="s">
        <v>210</v>
      </c>
      <c r="E1067" s="328" t="s">
        <v>721</v>
      </c>
      <c r="F1067" s="328">
        <v>2</v>
      </c>
      <c r="G1067" s="328" t="s">
        <v>5</v>
      </c>
      <c r="H1067" s="329">
        <v>91443.88</v>
      </c>
      <c r="I1067" s="329">
        <v>160026.79999999999</v>
      </c>
      <c r="J1067" s="329">
        <v>120113.08</v>
      </c>
      <c r="K1067" s="329">
        <v>210197.89</v>
      </c>
      <c r="L1067" s="329">
        <v>146199.88</v>
      </c>
      <c r="M1067" s="329">
        <v>255849.79</v>
      </c>
      <c r="N1067" s="329">
        <v>179734.84</v>
      </c>
      <c r="O1067" s="329">
        <v>314535.96000000002</v>
      </c>
      <c r="P1067" s="329">
        <v>213414.89</v>
      </c>
      <c r="Q1067" s="329">
        <v>373476.06</v>
      </c>
      <c r="R1067" s="329">
        <v>235283.64</v>
      </c>
      <c r="S1067" s="329">
        <v>411746.37</v>
      </c>
      <c r="T1067" s="329">
        <v>255603.25</v>
      </c>
      <c r="U1067" s="329">
        <v>447305.68</v>
      </c>
    </row>
    <row r="1068" spans="1:21" ht="14.4" x14ac:dyDescent="0.3">
      <c r="A1068" s="328">
        <v>5</v>
      </c>
      <c r="B1068" s="328" t="s">
        <v>166</v>
      </c>
      <c r="C1068" s="328" t="s">
        <v>209</v>
      </c>
      <c r="D1068" s="328" t="s">
        <v>210</v>
      </c>
      <c r="E1068" s="328" t="s">
        <v>721</v>
      </c>
      <c r="F1068" s="328">
        <v>3</v>
      </c>
      <c r="G1068" s="328" t="s">
        <v>6</v>
      </c>
      <c r="H1068" s="329">
        <v>78738.27</v>
      </c>
      <c r="I1068" s="329">
        <v>137791.96</v>
      </c>
      <c r="J1068" s="329">
        <v>106927.91</v>
      </c>
      <c r="K1068" s="329">
        <v>187123.83</v>
      </c>
      <c r="L1068" s="329">
        <v>134919.07</v>
      </c>
      <c r="M1068" s="329">
        <v>236108.37</v>
      </c>
      <c r="N1068" s="329">
        <v>177364.03</v>
      </c>
      <c r="O1068" s="329">
        <v>310387.05</v>
      </c>
      <c r="P1068" s="329">
        <v>219459.72</v>
      </c>
      <c r="Q1068" s="329">
        <v>384054.51</v>
      </c>
      <c r="R1068" s="329">
        <v>247024.55</v>
      </c>
      <c r="S1068" s="329">
        <v>432292.96</v>
      </c>
      <c r="T1068" s="329">
        <v>274190.21000000002</v>
      </c>
      <c r="U1068" s="329">
        <v>479832.87</v>
      </c>
    </row>
    <row r="1069" spans="1:21" ht="14.4" x14ac:dyDescent="0.3">
      <c r="A1069" s="328">
        <v>5</v>
      </c>
      <c r="B1069" s="328" t="s">
        <v>166</v>
      </c>
      <c r="C1069" s="328" t="s">
        <v>209</v>
      </c>
      <c r="D1069" s="328" t="s">
        <v>210</v>
      </c>
      <c r="E1069" s="328" t="s">
        <v>721</v>
      </c>
      <c r="F1069" s="328">
        <v>4</v>
      </c>
      <c r="G1069" s="328" t="s">
        <v>4</v>
      </c>
      <c r="H1069" s="329">
        <v>89732.92</v>
      </c>
      <c r="I1069" s="329">
        <v>143572.67000000001</v>
      </c>
      <c r="J1069" s="329">
        <v>125626.08</v>
      </c>
      <c r="K1069" s="329">
        <v>201001.74</v>
      </c>
      <c r="L1069" s="329">
        <v>161519.25</v>
      </c>
      <c r="M1069" s="329">
        <v>258430.8</v>
      </c>
      <c r="N1069" s="329">
        <v>215359</v>
      </c>
      <c r="O1069" s="329">
        <v>344574.41</v>
      </c>
      <c r="P1069" s="329">
        <v>269198.75</v>
      </c>
      <c r="Q1069" s="329">
        <v>430718.01</v>
      </c>
      <c r="R1069" s="329">
        <v>305091.92</v>
      </c>
      <c r="S1069" s="329">
        <v>488147.07</v>
      </c>
      <c r="T1069" s="329">
        <v>340985.08</v>
      </c>
      <c r="U1069" s="329">
        <v>545576.14</v>
      </c>
    </row>
    <row r="1070" spans="1:21" ht="14.4" x14ac:dyDescent="0.3">
      <c r="A1070" s="328">
        <v>5</v>
      </c>
      <c r="B1070" s="328" t="s">
        <v>166</v>
      </c>
      <c r="C1070" s="328" t="s">
        <v>209</v>
      </c>
      <c r="D1070" s="328" t="s">
        <v>210</v>
      </c>
      <c r="E1070" s="328" t="s">
        <v>213</v>
      </c>
      <c r="F1070" s="328">
        <v>1</v>
      </c>
      <c r="G1070" s="328" t="s">
        <v>11</v>
      </c>
      <c r="H1070" s="329">
        <v>108414.67</v>
      </c>
      <c r="I1070" s="329">
        <v>189725.68</v>
      </c>
      <c r="J1070" s="329">
        <v>140502.75</v>
      </c>
      <c r="K1070" s="329">
        <v>245879.82</v>
      </c>
      <c r="L1070" s="329">
        <v>168223.59</v>
      </c>
      <c r="M1070" s="329">
        <v>294391.28000000003</v>
      </c>
      <c r="N1070" s="329">
        <v>200809.77</v>
      </c>
      <c r="O1070" s="329">
        <v>351417.09</v>
      </c>
      <c r="P1070" s="329">
        <v>236220.55</v>
      </c>
      <c r="Q1070" s="329">
        <v>413385.96</v>
      </c>
      <c r="R1070" s="329">
        <v>258870.3</v>
      </c>
      <c r="S1070" s="329">
        <v>453023.03</v>
      </c>
      <c r="T1070" s="329">
        <v>280357.61</v>
      </c>
      <c r="U1070" s="329">
        <v>490625.81</v>
      </c>
    </row>
    <row r="1071" spans="1:21" ht="14.4" x14ac:dyDescent="0.3">
      <c r="A1071" s="328">
        <v>5</v>
      </c>
      <c r="B1071" s="328" t="s">
        <v>166</v>
      </c>
      <c r="C1071" s="328" t="s">
        <v>209</v>
      </c>
      <c r="D1071" s="328" t="s">
        <v>210</v>
      </c>
      <c r="E1071" s="328" t="s">
        <v>213</v>
      </c>
      <c r="F1071" s="328">
        <v>2</v>
      </c>
      <c r="G1071" s="328" t="s">
        <v>5</v>
      </c>
      <c r="H1071" s="329">
        <v>94435.83</v>
      </c>
      <c r="I1071" s="329">
        <v>165262.71</v>
      </c>
      <c r="J1071" s="329">
        <v>123827.44</v>
      </c>
      <c r="K1071" s="329">
        <v>216698.02</v>
      </c>
      <c r="L1071" s="329">
        <v>150508.28</v>
      </c>
      <c r="M1071" s="329">
        <v>263389.49</v>
      </c>
      <c r="N1071" s="329">
        <v>184638.11</v>
      </c>
      <c r="O1071" s="329">
        <v>323116.7</v>
      </c>
      <c r="P1071" s="329">
        <v>219040.21</v>
      </c>
      <c r="Q1071" s="329">
        <v>383320.37</v>
      </c>
      <c r="R1071" s="329">
        <v>241363.48</v>
      </c>
      <c r="S1071" s="329">
        <v>422386.09</v>
      </c>
      <c r="T1071" s="329">
        <v>262058.48</v>
      </c>
      <c r="U1071" s="329">
        <v>458602.35</v>
      </c>
    </row>
    <row r="1072" spans="1:21" ht="14.4" x14ac:dyDescent="0.3">
      <c r="A1072" s="328">
        <v>5</v>
      </c>
      <c r="B1072" s="328" t="s">
        <v>166</v>
      </c>
      <c r="C1072" s="328" t="s">
        <v>209</v>
      </c>
      <c r="D1072" s="328" t="s">
        <v>210</v>
      </c>
      <c r="E1072" s="328" t="s">
        <v>213</v>
      </c>
      <c r="F1072" s="328">
        <v>3</v>
      </c>
      <c r="G1072" s="328" t="s">
        <v>6</v>
      </c>
      <c r="H1072" s="329">
        <v>81795.75</v>
      </c>
      <c r="I1072" s="329">
        <v>143142.56</v>
      </c>
      <c r="J1072" s="329">
        <v>111267.41</v>
      </c>
      <c r="K1072" s="329">
        <v>194717.97</v>
      </c>
      <c r="L1072" s="329">
        <v>140544.14000000001</v>
      </c>
      <c r="M1072" s="329">
        <v>245952.25</v>
      </c>
      <c r="N1072" s="329">
        <v>184909.27</v>
      </c>
      <c r="O1072" s="329">
        <v>323591.23</v>
      </c>
      <c r="P1072" s="329">
        <v>228931.37</v>
      </c>
      <c r="Q1072" s="329">
        <v>400629.89</v>
      </c>
      <c r="R1072" s="329">
        <v>257789.38</v>
      </c>
      <c r="S1072" s="329">
        <v>451131.41</v>
      </c>
      <c r="T1072" s="329">
        <v>286255.34999999998</v>
      </c>
      <c r="U1072" s="329">
        <v>500946.86</v>
      </c>
    </row>
    <row r="1073" spans="1:21" ht="14.4" x14ac:dyDescent="0.3">
      <c r="A1073" s="328">
        <v>5</v>
      </c>
      <c r="B1073" s="328" t="s">
        <v>166</v>
      </c>
      <c r="C1073" s="328" t="s">
        <v>209</v>
      </c>
      <c r="D1073" s="328" t="s">
        <v>210</v>
      </c>
      <c r="E1073" s="328" t="s">
        <v>213</v>
      </c>
      <c r="F1073" s="328">
        <v>4</v>
      </c>
      <c r="G1073" s="328" t="s">
        <v>4</v>
      </c>
      <c r="H1073" s="329">
        <v>91969.4</v>
      </c>
      <c r="I1073" s="329">
        <v>147151.03</v>
      </c>
      <c r="J1073" s="329">
        <v>128757.15</v>
      </c>
      <c r="K1073" s="329">
        <v>206011.45</v>
      </c>
      <c r="L1073" s="329">
        <v>165544.91</v>
      </c>
      <c r="M1073" s="329">
        <v>264871.86</v>
      </c>
      <c r="N1073" s="329">
        <v>220726.55</v>
      </c>
      <c r="O1073" s="329">
        <v>353162.48</v>
      </c>
      <c r="P1073" s="329">
        <v>275908.19</v>
      </c>
      <c r="Q1073" s="329">
        <v>441453.1</v>
      </c>
      <c r="R1073" s="329">
        <v>312695.94</v>
      </c>
      <c r="S1073" s="329">
        <v>500313.52</v>
      </c>
      <c r="T1073" s="329">
        <v>349483.7</v>
      </c>
      <c r="U1073" s="329">
        <v>559173.93000000005</v>
      </c>
    </row>
    <row r="1074" spans="1:21" ht="14.4" x14ac:dyDescent="0.3">
      <c r="A1074" s="328">
        <v>5</v>
      </c>
      <c r="B1074" s="328" t="s">
        <v>166</v>
      </c>
      <c r="C1074" s="328" t="s">
        <v>209</v>
      </c>
      <c r="D1074" s="328" t="s">
        <v>210</v>
      </c>
      <c r="E1074" s="328" t="s">
        <v>214</v>
      </c>
      <c r="F1074" s="328">
        <v>1</v>
      </c>
      <c r="G1074" s="328" t="s">
        <v>11</v>
      </c>
      <c r="H1074" s="329">
        <v>110088.76</v>
      </c>
      <c r="I1074" s="329">
        <v>192655.32</v>
      </c>
      <c r="J1074" s="329">
        <v>142566.43</v>
      </c>
      <c r="K1074" s="329">
        <v>249491.24</v>
      </c>
      <c r="L1074" s="329">
        <v>170618.65</v>
      </c>
      <c r="M1074" s="329">
        <v>298582.63</v>
      </c>
      <c r="N1074" s="329">
        <v>203553.24</v>
      </c>
      <c r="O1074" s="329">
        <v>356218.17</v>
      </c>
      <c r="P1074" s="329">
        <v>239363.35</v>
      </c>
      <c r="Q1074" s="329">
        <v>418885.87</v>
      </c>
      <c r="R1074" s="329">
        <v>262267.34999999998</v>
      </c>
      <c r="S1074" s="329">
        <v>458967.86</v>
      </c>
      <c r="T1074" s="329">
        <v>283945.86</v>
      </c>
      <c r="U1074" s="329">
        <v>496905.26</v>
      </c>
    </row>
    <row r="1075" spans="1:21" ht="14.4" x14ac:dyDescent="0.3">
      <c r="A1075" s="328">
        <v>5</v>
      </c>
      <c r="B1075" s="328" t="s">
        <v>166</v>
      </c>
      <c r="C1075" s="328" t="s">
        <v>209</v>
      </c>
      <c r="D1075" s="328" t="s">
        <v>210</v>
      </c>
      <c r="E1075" s="328" t="s">
        <v>214</v>
      </c>
      <c r="F1075" s="328">
        <v>2</v>
      </c>
      <c r="G1075" s="328" t="s">
        <v>5</v>
      </c>
      <c r="H1075" s="329">
        <v>96364.160000000003</v>
      </c>
      <c r="I1075" s="329">
        <v>168637.28</v>
      </c>
      <c r="J1075" s="329">
        <v>126194.3</v>
      </c>
      <c r="K1075" s="329">
        <v>220840.02</v>
      </c>
      <c r="L1075" s="329">
        <v>153225.43</v>
      </c>
      <c r="M1075" s="329">
        <v>268144.51</v>
      </c>
      <c r="N1075" s="329">
        <v>187675.62</v>
      </c>
      <c r="O1075" s="329">
        <v>328432.33</v>
      </c>
      <c r="P1075" s="329">
        <v>222495.39</v>
      </c>
      <c r="Q1075" s="329">
        <v>389366.92</v>
      </c>
      <c r="R1075" s="329">
        <v>245078.84</v>
      </c>
      <c r="S1075" s="329">
        <v>428887.97</v>
      </c>
      <c r="T1075" s="329">
        <v>265979.45</v>
      </c>
      <c r="U1075" s="329">
        <v>465464.05</v>
      </c>
    </row>
    <row r="1076" spans="1:21" ht="14.4" x14ac:dyDescent="0.3">
      <c r="A1076" s="328">
        <v>5</v>
      </c>
      <c r="B1076" s="328" t="s">
        <v>166</v>
      </c>
      <c r="C1076" s="328" t="s">
        <v>209</v>
      </c>
      <c r="D1076" s="328" t="s">
        <v>210</v>
      </c>
      <c r="E1076" s="328" t="s">
        <v>214</v>
      </c>
      <c r="F1076" s="328">
        <v>3</v>
      </c>
      <c r="G1076" s="328" t="s">
        <v>6</v>
      </c>
      <c r="H1076" s="329">
        <v>83826.720000000001</v>
      </c>
      <c r="I1076" s="329">
        <v>146696.75</v>
      </c>
      <c r="J1076" s="329">
        <v>114169.8</v>
      </c>
      <c r="K1076" s="329">
        <v>199797.14</v>
      </c>
      <c r="L1076" s="329">
        <v>144321.49</v>
      </c>
      <c r="M1076" s="329">
        <v>252562.61</v>
      </c>
      <c r="N1076" s="329">
        <v>189990.88</v>
      </c>
      <c r="O1076" s="329">
        <v>332484.03999999998</v>
      </c>
      <c r="P1076" s="329">
        <v>235323.47</v>
      </c>
      <c r="Q1076" s="329">
        <v>411816.07</v>
      </c>
      <c r="R1076" s="329">
        <v>265064.05</v>
      </c>
      <c r="S1076" s="329">
        <v>463862.09</v>
      </c>
      <c r="T1076" s="329">
        <v>294419.73</v>
      </c>
      <c r="U1076" s="329">
        <v>515234.52</v>
      </c>
    </row>
    <row r="1077" spans="1:21" ht="14.4" x14ac:dyDescent="0.3">
      <c r="A1077" s="328">
        <v>5</v>
      </c>
      <c r="B1077" s="328" t="s">
        <v>166</v>
      </c>
      <c r="C1077" s="328" t="s">
        <v>209</v>
      </c>
      <c r="D1077" s="328" t="s">
        <v>210</v>
      </c>
      <c r="E1077" s="328" t="s">
        <v>214</v>
      </c>
      <c r="F1077" s="328">
        <v>4</v>
      </c>
      <c r="G1077" s="328" t="s">
        <v>4</v>
      </c>
      <c r="H1077" s="329">
        <v>93323.02</v>
      </c>
      <c r="I1077" s="329">
        <v>149316.82999999999</v>
      </c>
      <c r="J1077" s="329">
        <v>130652.23</v>
      </c>
      <c r="K1077" s="329">
        <v>209043.57</v>
      </c>
      <c r="L1077" s="329">
        <v>167981.44</v>
      </c>
      <c r="M1077" s="329">
        <v>268770.3</v>
      </c>
      <c r="N1077" s="329">
        <v>223975.25</v>
      </c>
      <c r="O1077" s="329">
        <v>358360.4</v>
      </c>
      <c r="P1077" s="329">
        <v>279969.06</v>
      </c>
      <c r="Q1077" s="329">
        <v>447950.5</v>
      </c>
      <c r="R1077" s="329">
        <v>317298.27</v>
      </c>
      <c r="S1077" s="329">
        <v>507677.24</v>
      </c>
      <c r="T1077" s="329">
        <v>354627.48</v>
      </c>
      <c r="U1077" s="329">
        <v>567403.97</v>
      </c>
    </row>
    <row r="1078" spans="1:21" ht="14.4" x14ac:dyDescent="0.3">
      <c r="A1078" s="328">
        <v>5</v>
      </c>
      <c r="B1078" s="328" t="s">
        <v>166</v>
      </c>
      <c r="C1078" s="328" t="s">
        <v>209</v>
      </c>
      <c r="D1078" s="328" t="s">
        <v>210</v>
      </c>
      <c r="E1078" s="328" t="s">
        <v>722</v>
      </c>
      <c r="F1078" s="328">
        <v>1</v>
      </c>
      <c r="G1078" s="328" t="s">
        <v>11</v>
      </c>
      <c r="H1078" s="329">
        <v>102229.74</v>
      </c>
      <c r="I1078" s="329">
        <v>178902.05</v>
      </c>
      <c r="J1078" s="329">
        <v>132523.76</v>
      </c>
      <c r="K1078" s="329">
        <v>231916.57</v>
      </c>
      <c r="L1078" s="329">
        <v>158696.48000000001</v>
      </c>
      <c r="M1078" s="329">
        <v>277718.84999999998</v>
      </c>
      <c r="N1078" s="329">
        <v>189477.03</v>
      </c>
      <c r="O1078" s="329">
        <v>331584.78999999998</v>
      </c>
      <c r="P1078" s="329">
        <v>222918.52</v>
      </c>
      <c r="Q1078" s="329">
        <v>390107.4</v>
      </c>
      <c r="R1078" s="329">
        <v>244309.06</v>
      </c>
      <c r="S1078" s="329">
        <v>427540.85</v>
      </c>
      <c r="T1078" s="329">
        <v>264619.01</v>
      </c>
      <c r="U1078" s="329">
        <v>463083.28</v>
      </c>
    </row>
    <row r="1079" spans="1:21" ht="14.4" x14ac:dyDescent="0.3">
      <c r="A1079" s="328">
        <v>5</v>
      </c>
      <c r="B1079" s="328" t="s">
        <v>166</v>
      </c>
      <c r="C1079" s="328" t="s">
        <v>209</v>
      </c>
      <c r="D1079" s="328" t="s">
        <v>210</v>
      </c>
      <c r="E1079" s="328" t="s">
        <v>722</v>
      </c>
      <c r="F1079" s="328">
        <v>2</v>
      </c>
      <c r="G1079" s="328" t="s">
        <v>5</v>
      </c>
      <c r="H1079" s="329">
        <v>88886.28</v>
      </c>
      <c r="I1079" s="329">
        <v>155550.99</v>
      </c>
      <c r="J1079" s="329">
        <v>116606.41</v>
      </c>
      <c r="K1079" s="329">
        <v>204061.22</v>
      </c>
      <c r="L1079" s="329">
        <v>141786.42000000001</v>
      </c>
      <c r="M1079" s="329">
        <v>248126.23</v>
      </c>
      <c r="N1079" s="329">
        <v>174040.45</v>
      </c>
      <c r="O1079" s="329">
        <v>304570.78999999998</v>
      </c>
      <c r="P1079" s="329">
        <v>206519.1</v>
      </c>
      <c r="Q1079" s="329">
        <v>361408.43</v>
      </c>
      <c r="R1079" s="329">
        <v>227598</v>
      </c>
      <c r="S1079" s="329">
        <v>398296.5</v>
      </c>
      <c r="T1079" s="329">
        <v>247151.67</v>
      </c>
      <c r="U1079" s="329">
        <v>432515.43</v>
      </c>
    </row>
    <row r="1080" spans="1:21" ht="14.4" x14ac:dyDescent="0.3">
      <c r="A1080" s="328">
        <v>5</v>
      </c>
      <c r="B1080" s="328" t="s">
        <v>166</v>
      </c>
      <c r="C1080" s="328" t="s">
        <v>209</v>
      </c>
      <c r="D1080" s="328" t="s">
        <v>210</v>
      </c>
      <c r="E1080" s="328" t="s">
        <v>722</v>
      </c>
      <c r="F1080" s="328">
        <v>3</v>
      </c>
      <c r="G1080" s="328" t="s">
        <v>6</v>
      </c>
      <c r="H1080" s="329">
        <v>76864.600000000006</v>
      </c>
      <c r="I1080" s="329">
        <v>134513.04999999999</v>
      </c>
      <c r="J1080" s="329">
        <v>104511.38</v>
      </c>
      <c r="K1080" s="329">
        <v>182894.91</v>
      </c>
      <c r="L1080" s="329">
        <v>131972.09</v>
      </c>
      <c r="M1080" s="329">
        <v>230951.15</v>
      </c>
      <c r="N1080" s="329">
        <v>173592.72</v>
      </c>
      <c r="O1080" s="329">
        <v>303787.26</v>
      </c>
      <c r="P1080" s="329">
        <v>214885.91</v>
      </c>
      <c r="Q1080" s="329">
        <v>376050.35</v>
      </c>
      <c r="R1080" s="329">
        <v>241946.94</v>
      </c>
      <c r="S1080" s="329">
        <v>423407.14</v>
      </c>
      <c r="T1080" s="329">
        <v>268633.74</v>
      </c>
      <c r="U1080" s="329">
        <v>470109.04</v>
      </c>
    </row>
    <row r="1081" spans="1:21" ht="14.4" x14ac:dyDescent="0.3">
      <c r="A1081" s="328">
        <v>5</v>
      </c>
      <c r="B1081" s="328" t="s">
        <v>166</v>
      </c>
      <c r="C1081" s="328" t="s">
        <v>209</v>
      </c>
      <c r="D1081" s="328" t="s">
        <v>210</v>
      </c>
      <c r="E1081" s="328" t="s">
        <v>722</v>
      </c>
      <c r="F1081" s="328">
        <v>4</v>
      </c>
      <c r="G1081" s="328" t="s">
        <v>4</v>
      </c>
      <c r="H1081" s="329">
        <v>86745.59</v>
      </c>
      <c r="I1081" s="329">
        <v>138792.94</v>
      </c>
      <c r="J1081" s="329">
        <v>121443.82</v>
      </c>
      <c r="K1081" s="329">
        <v>194310.12</v>
      </c>
      <c r="L1081" s="329">
        <v>156142.06</v>
      </c>
      <c r="M1081" s="329">
        <v>249827.3</v>
      </c>
      <c r="N1081" s="329">
        <v>208189.41</v>
      </c>
      <c r="O1081" s="329">
        <v>333103.07</v>
      </c>
      <c r="P1081" s="329">
        <v>260236.77</v>
      </c>
      <c r="Q1081" s="329">
        <v>416378.83</v>
      </c>
      <c r="R1081" s="329">
        <v>294935</v>
      </c>
      <c r="S1081" s="329">
        <v>471896.01</v>
      </c>
      <c r="T1081" s="329">
        <v>329633.24</v>
      </c>
      <c r="U1081" s="329">
        <v>527413.18999999994</v>
      </c>
    </row>
    <row r="1082" spans="1:21" ht="14.4" x14ac:dyDescent="0.3">
      <c r="A1082" s="328">
        <v>5</v>
      </c>
      <c r="B1082" s="328" t="s">
        <v>166</v>
      </c>
      <c r="C1082" s="328" t="s">
        <v>209</v>
      </c>
      <c r="D1082" s="328" t="s">
        <v>210</v>
      </c>
      <c r="E1082" s="328" t="s">
        <v>723</v>
      </c>
      <c r="F1082" s="328">
        <v>1</v>
      </c>
      <c r="G1082" s="328" t="s">
        <v>11</v>
      </c>
      <c r="H1082" s="329">
        <v>109438.94</v>
      </c>
      <c r="I1082" s="329">
        <v>191518.14</v>
      </c>
      <c r="J1082" s="329">
        <v>141829.04999999999</v>
      </c>
      <c r="K1082" s="329">
        <v>248200.84</v>
      </c>
      <c r="L1082" s="329">
        <v>169810.76</v>
      </c>
      <c r="M1082" s="329">
        <v>297168.82</v>
      </c>
      <c r="N1082" s="329">
        <v>202703.15</v>
      </c>
      <c r="O1082" s="329">
        <v>354730.52</v>
      </c>
      <c r="P1082" s="329">
        <v>238446.92</v>
      </c>
      <c r="Q1082" s="329">
        <v>417282.11</v>
      </c>
      <c r="R1082" s="329">
        <v>261309.65</v>
      </c>
      <c r="S1082" s="329">
        <v>457291.88</v>
      </c>
      <c r="T1082" s="329">
        <v>282998.46000000002</v>
      </c>
      <c r="U1082" s="329">
        <v>495247.31</v>
      </c>
    </row>
    <row r="1083" spans="1:21" ht="14.4" x14ac:dyDescent="0.3">
      <c r="A1083" s="328">
        <v>5</v>
      </c>
      <c r="B1083" s="328" t="s">
        <v>166</v>
      </c>
      <c r="C1083" s="328" t="s">
        <v>209</v>
      </c>
      <c r="D1083" s="328" t="s">
        <v>210</v>
      </c>
      <c r="E1083" s="328" t="s">
        <v>723</v>
      </c>
      <c r="F1083" s="328">
        <v>2</v>
      </c>
      <c r="G1083" s="328" t="s">
        <v>5</v>
      </c>
      <c r="H1083" s="329">
        <v>95333.02</v>
      </c>
      <c r="I1083" s="329">
        <v>166832.78</v>
      </c>
      <c r="J1083" s="329">
        <v>125002.14</v>
      </c>
      <c r="K1083" s="329">
        <v>218753.75</v>
      </c>
      <c r="L1083" s="329">
        <v>151934.39999999999</v>
      </c>
      <c r="M1083" s="329">
        <v>265885.2</v>
      </c>
      <c r="N1083" s="329">
        <v>186384.49</v>
      </c>
      <c r="O1083" s="329">
        <v>326172.84999999998</v>
      </c>
      <c r="P1083" s="329">
        <v>221110.39999999999</v>
      </c>
      <c r="Q1083" s="329">
        <v>386943.2</v>
      </c>
      <c r="R1083" s="329">
        <v>243643.67</v>
      </c>
      <c r="S1083" s="329">
        <v>426376.43</v>
      </c>
      <c r="T1083" s="329">
        <v>264532.99</v>
      </c>
      <c r="U1083" s="329">
        <v>462932.73</v>
      </c>
    </row>
    <row r="1084" spans="1:21" ht="14.4" x14ac:dyDescent="0.3">
      <c r="A1084" s="328">
        <v>5</v>
      </c>
      <c r="B1084" s="328" t="s">
        <v>166</v>
      </c>
      <c r="C1084" s="328" t="s">
        <v>209</v>
      </c>
      <c r="D1084" s="328" t="s">
        <v>210</v>
      </c>
      <c r="E1084" s="328" t="s">
        <v>723</v>
      </c>
      <c r="F1084" s="328">
        <v>3</v>
      </c>
      <c r="G1084" s="328" t="s">
        <v>6</v>
      </c>
      <c r="H1084" s="329">
        <v>82576.67</v>
      </c>
      <c r="I1084" s="329">
        <v>144509.18</v>
      </c>
      <c r="J1084" s="329">
        <v>112331.19</v>
      </c>
      <c r="K1084" s="329">
        <v>196579.59</v>
      </c>
      <c r="L1084" s="329">
        <v>141889.01</v>
      </c>
      <c r="M1084" s="329">
        <v>248305.76</v>
      </c>
      <c r="N1084" s="329">
        <v>186679.85</v>
      </c>
      <c r="O1084" s="329">
        <v>326689.74</v>
      </c>
      <c r="P1084" s="329">
        <v>231124.54</v>
      </c>
      <c r="Q1084" s="329">
        <v>404467.95</v>
      </c>
      <c r="R1084" s="329">
        <v>260259.83</v>
      </c>
      <c r="S1084" s="329">
        <v>455454.7</v>
      </c>
      <c r="T1084" s="329">
        <v>288999.51</v>
      </c>
      <c r="U1084" s="329">
        <v>505749.15</v>
      </c>
    </row>
    <row r="1085" spans="1:21" ht="14.4" x14ac:dyDescent="0.3">
      <c r="A1085" s="328">
        <v>5</v>
      </c>
      <c r="B1085" s="328" t="s">
        <v>166</v>
      </c>
      <c r="C1085" s="328" t="s">
        <v>209</v>
      </c>
      <c r="D1085" s="328" t="s">
        <v>210</v>
      </c>
      <c r="E1085" s="328" t="s">
        <v>723</v>
      </c>
      <c r="F1085" s="328">
        <v>4</v>
      </c>
      <c r="G1085" s="328" t="s">
        <v>4</v>
      </c>
      <c r="H1085" s="329">
        <v>92837.58</v>
      </c>
      <c r="I1085" s="329">
        <v>148540.14000000001</v>
      </c>
      <c r="J1085" s="329">
        <v>129972.62</v>
      </c>
      <c r="K1085" s="329">
        <v>207956.19</v>
      </c>
      <c r="L1085" s="329">
        <v>167107.65</v>
      </c>
      <c r="M1085" s="329">
        <v>267372.25</v>
      </c>
      <c r="N1085" s="329">
        <v>222810.2</v>
      </c>
      <c r="O1085" s="329">
        <v>356496.33</v>
      </c>
      <c r="P1085" s="329">
        <v>278512.75</v>
      </c>
      <c r="Q1085" s="329">
        <v>445620.41</v>
      </c>
      <c r="R1085" s="329">
        <v>315647.78000000003</v>
      </c>
      <c r="S1085" s="329">
        <v>505036.46</v>
      </c>
      <c r="T1085" s="329">
        <v>352782.82</v>
      </c>
      <c r="U1085" s="329">
        <v>564452.52</v>
      </c>
    </row>
    <row r="1086" spans="1:21" ht="14.4" x14ac:dyDescent="0.3">
      <c r="A1086" s="328">
        <v>5</v>
      </c>
      <c r="B1086" s="328" t="s">
        <v>166</v>
      </c>
      <c r="C1086" s="328" t="s">
        <v>209</v>
      </c>
      <c r="D1086" s="328" t="s">
        <v>210</v>
      </c>
      <c r="E1086" s="328" t="s">
        <v>215</v>
      </c>
      <c r="F1086" s="328">
        <v>1</v>
      </c>
      <c r="G1086" s="328" t="s">
        <v>11</v>
      </c>
      <c r="H1086" s="329">
        <v>101697.94</v>
      </c>
      <c r="I1086" s="329">
        <v>177971.4</v>
      </c>
      <c r="J1086" s="329">
        <v>131850</v>
      </c>
      <c r="K1086" s="329">
        <v>230737.51</v>
      </c>
      <c r="L1086" s="329">
        <v>157900.85999999999</v>
      </c>
      <c r="M1086" s="329">
        <v>276326.5</v>
      </c>
      <c r="N1086" s="329">
        <v>188544.13</v>
      </c>
      <c r="O1086" s="329">
        <v>329952.23</v>
      </c>
      <c r="P1086" s="329">
        <v>221833.44</v>
      </c>
      <c r="Q1086" s="329">
        <v>388208.52</v>
      </c>
      <c r="R1086" s="329">
        <v>243126.81</v>
      </c>
      <c r="S1086" s="329">
        <v>425471.92</v>
      </c>
      <c r="T1086" s="329">
        <v>263351.88</v>
      </c>
      <c r="U1086" s="329">
        <v>460865.79</v>
      </c>
    </row>
    <row r="1087" spans="1:21" ht="14.4" x14ac:dyDescent="0.3">
      <c r="A1087" s="328">
        <v>5</v>
      </c>
      <c r="B1087" s="328" t="s">
        <v>166</v>
      </c>
      <c r="C1087" s="328" t="s">
        <v>209</v>
      </c>
      <c r="D1087" s="328" t="s">
        <v>210</v>
      </c>
      <c r="E1087" s="328" t="s">
        <v>215</v>
      </c>
      <c r="F1087" s="328">
        <v>2</v>
      </c>
      <c r="G1087" s="328" t="s">
        <v>5</v>
      </c>
      <c r="H1087" s="329">
        <v>88354.47</v>
      </c>
      <c r="I1087" s="329">
        <v>154620.32</v>
      </c>
      <c r="J1087" s="329">
        <v>115932.66</v>
      </c>
      <c r="K1087" s="329">
        <v>202882.16</v>
      </c>
      <c r="L1087" s="329">
        <v>140990.79</v>
      </c>
      <c r="M1087" s="329">
        <v>246733.89</v>
      </c>
      <c r="N1087" s="329">
        <v>173107.56</v>
      </c>
      <c r="O1087" s="329">
        <v>302938.23</v>
      </c>
      <c r="P1087" s="329">
        <v>205434.03</v>
      </c>
      <c r="Q1087" s="329">
        <v>359509.55</v>
      </c>
      <c r="R1087" s="329">
        <v>226415.76</v>
      </c>
      <c r="S1087" s="329">
        <v>396227.57</v>
      </c>
      <c r="T1087" s="329">
        <v>245884.54</v>
      </c>
      <c r="U1087" s="329">
        <v>430297.94</v>
      </c>
    </row>
    <row r="1088" spans="1:21" ht="14.4" x14ac:dyDescent="0.3">
      <c r="A1088" s="328">
        <v>5</v>
      </c>
      <c r="B1088" s="328" t="s">
        <v>166</v>
      </c>
      <c r="C1088" s="328" t="s">
        <v>209</v>
      </c>
      <c r="D1088" s="328" t="s">
        <v>210</v>
      </c>
      <c r="E1088" s="328" t="s">
        <v>215</v>
      </c>
      <c r="F1088" s="328">
        <v>3</v>
      </c>
      <c r="G1088" s="328" t="s">
        <v>6</v>
      </c>
      <c r="H1088" s="329">
        <v>76351.34</v>
      </c>
      <c r="I1088" s="329">
        <v>133614.85</v>
      </c>
      <c r="J1088" s="329">
        <v>103792.82</v>
      </c>
      <c r="K1088" s="329">
        <v>181637.43</v>
      </c>
      <c r="L1088" s="329">
        <v>131048.22</v>
      </c>
      <c r="M1088" s="329">
        <v>229334.39</v>
      </c>
      <c r="N1088" s="329">
        <v>172360.9</v>
      </c>
      <c r="O1088" s="329">
        <v>301631.58</v>
      </c>
      <c r="P1088" s="329">
        <v>213346.14</v>
      </c>
      <c r="Q1088" s="329">
        <v>373355.74</v>
      </c>
      <c r="R1088" s="329">
        <v>240201.86</v>
      </c>
      <c r="S1088" s="329">
        <v>420353.25</v>
      </c>
      <c r="T1088" s="329">
        <v>266683.34999999998</v>
      </c>
      <c r="U1088" s="329">
        <v>466695.87</v>
      </c>
    </row>
    <row r="1089" spans="1:21" ht="14.4" x14ac:dyDescent="0.3">
      <c r="A1089" s="328">
        <v>5</v>
      </c>
      <c r="B1089" s="328" t="s">
        <v>166</v>
      </c>
      <c r="C1089" s="328" t="s">
        <v>209</v>
      </c>
      <c r="D1089" s="328" t="s">
        <v>210</v>
      </c>
      <c r="E1089" s="328" t="s">
        <v>215</v>
      </c>
      <c r="F1089" s="328">
        <v>4</v>
      </c>
      <c r="G1089" s="328" t="s">
        <v>4</v>
      </c>
      <c r="H1089" s="329">
        <v>86304.16</v>
      </c>
      <c r="I1089" s="329">
        <v>138086.66</v>
      </c>
      <c r="J1089" s="329">
        <v>120825.83</v>
      </c>
      <c r="K1089" s="329">
        <v>193321.32</v>
      </c>
      <c r="L1089" s="329">
        <v>155347.49</v>
      </c>
      <c r="M1089" s="329">
        <v>248555.99</v>
      </c>
      <c r="N1089" s="329">
        <v>207129.99</v>
      </c>
      <c r="O1089" s="329">
        <v>331407.98</v>
      </c>
      <c r="P1089" s="329">
        <v>258912.48</v>
      </c>
      <c r="Q1089" s="329">
        <v>414259.98</v>
      </c>
      <c r="R1089" s="329">
        <v>293434.15000000002</v>
      </c>
      <c r="S1089" s="329">
        <v>469494.64</v>
      </c>
      <c r="T1089" s="329">
        <v>327955.81</v>
      </c>
      <c r="U1089" s="329">
        <v>524729.31000000006</v>
      </c>
    </row>
    <row r="1090" spans="1:21" ht="14.4" x14ac:dyDescent="0.3">
      <c r="A1090" s="328">
        <v>5</v>
      </c>
      <c r="B1090" s="328" t="s">
        <v>166</v>
      </c>
      <c r="C1090" s="328" t="s">
        <v>209</v>
      </c>
      <c r="D1090" s="328" t="s">
        <v>210</v>
      </c>
      <c r="E1090" s="328" t="s">
        <v>216</v>
      </c>
      <c r="F1090" s="328">
        <v>1</v>
      </c>
      <c r="G1090" s="328" t="s">
        <v>11</v>
      </c>
      <c r="H1090" s="329">
        <v>102722.21</v>
      </c>
      <c r="I1090" s="329">
        <v>179763.86</v>
      </c>
      <c r="J1090" s="329">
        <v>133176.29999999999</v>
      </c>
      <c r="K1090" s="329">
        <v>233058.53</v>
      </c>
      <c r="L1090" s="329">
        <v>159488.03</v>
      </c>
      <c r="M1090" s="329">
        <v>279104.03999999998</v>
      </c>
      <c r="N1090" s="329">
        <v>190437.52</v>
      </c>
      <c r="O1090" s="329">
        <v>333265.65999999997</v>
      </c>
      <c r="P1090" s="329">
        <v>224059.81</v>
      </c>
      <c r="Q1090" s="329">
        <v>392104.67</v>
      </c>
      <c r="R1090" s="329">
        <v>245566.15</v>
      </c>
      <c r="S1090" s="329">
        <v>429740.77</v>
      </c>
      <c r="T1090" s="329">
        <v>265992.74</v>
      </c>
      <c r="U1090" s="329">
        <v>465487.29</v>
      </c>
    </row>
    <row r="1091" spans="1:21" ht="14.4" x14ac:dyDescent="0.3">
      <c r="A1091" s="328">
        <v>5</v>
      </c>
      <c r="B1091" s="328" t="s">
        <v>166</v>
      </c>
      <c r="C1091" s="328" t="s">
        <v>209</v>
      </c>
      <c r="D1091" s="328" t="s">
        <v>210</v>
      </c>
      <c r="E1091" s="328" t="s">
        <v>216</v>
      </c>
      <c r="F1091" s="328">
        <v>2</v>
      </c>
      <c r="G1091" s="328" t="s">
        <v>5</v>
      </c>
      <c r="H1091" s="329">
        <v>89251.65</v>
      </c>
      <c r="I1091" s="329">
        <v>156190.39000000001</v>
      </c>
      <c r="J1091" s="329">
        <v>117107.36</v>
      </c>
      <c r="K1091" s="329">
        <v>204937.89</v>
      </c>
      <c r="L1091" s="329">
        <v>142416.91</v>
      </c>
      <c r="M1091" s="329">
        <v>249229.6</v>
      </c>
      <c r="N1091" s="329">
        <v>174853.93</v>
      </c>
      <c r="O1091" s="329">
        <v>305994.38</v>
      </c>
      <c r="P1091" s="329">
        <v>207504.22</v>
      </c>
      <c r="Q1091" s="329">
        <v>363132.38</v>
      </c>
      <c r="R1091" s="329">
        <v>228695.95</v>
      </c>
      <c r="S1091" s="329">
        <v>400217.91</v>
      </c>
      <c r="T1091" s="329">
        <v>248359.04000000001</v>
      </c>
      <c r="U1091" s="329">
        <v>434628.32</v>
      </c>
    </row>
    <row r="1092" spans="1:21" ht="14.4" x14ac:dyDescent="0.3">
      <c r="A1092" s="328">
        <v>5</v>
      </c>
      <c r="B1092" s="328" t="s">
        <v>166</v>
      </c>
      <c r="C1092" s="328" t="s">
        <v>209</v>
      </c>
      <c r="D1092" s="328" t="s">
        <v>210</v>
      </c>
      <c r="E1092" s="328" t="s">
        <v>216</v>
      </c>
      <c r="F1092" s="328">
        <v>3</v>
      </c>
      <c r="G1092" s="328" t="s">
        <v>6</v>
      </c>
      <c r="H1092" s="329">
        <v>77132.27</v>
      </c>
      <c r="I1092" s="329">
        <v>134981.46</v>
      </c>
      <c r="J1092" s="329">
        <v>104856.6</v>
      </c>
      <c r="K1092" s="329">
        <v>183499.04</v>
      </c>
      <c r="L1092" s="329">
        <v>132393.07999999999</v>
      </c>
      <c r="M1092" s="329">
        <v>231687.9</v>
      </c>
      <c r="N1092" s="329">
        <v>174131.48</v>
      </c>
      <c r="O1092" s="329">
        <v>304730.09000000003</v>
      </c>
      <c r="P1092" s="329">
        <v>215539.31</v>
      </c>
      <c r="Q1092" s="329">
        <v>377193.8</v>
      </c>
      <c r="R1092" s="329">
        <v>242672.31</v>
      </c>
      <c r="S1092" s="329">
        <v>424676.54</v>
      </c>
      <c r="T1092" s="329">
        <v>269427.52</v>
      </c>
      <c r="U1092" s="329">
        <v>471498.15</v>
      </c>
    </row>
    <row r="1093" spans="1:21" ht="14.4" x14ac:dyDescent="0.3">
      <c r="A1093" s="328">
        <v>5</v>
      </c>
      <c r="B1093" s="328" t="s">
        <v>166</v>
      </c>
      <c r="C1093" s="328" t="s">
        <v>209</v>
      </c>
      <c r="D1093" s="328" t="s">
        <v>210</v>
      </c>
      <c r="E1093" s="328" t="s">
        <v>216</v>
      </c>
      <c r="F1093" s="328">
        <v>4</v>
      </c>
      <c r="G1093" s="328" t="s">
        <v>4</v>
      </c>
      <c r="H1093" s="329">
        <v>87172.35</v>
      </c>
      <c r="I1093" s="329">
        <v>139475.76</v>
      </c>
      <c r="J1093" s="329">
        <v>122041.29</v>
      </c>
      <c r="K1093" s="329">
        <v>195266.07</v>
      </c>
      <c r="L1093" s="329">
        <v>156910.23000000001</v>
      </c>
      <c r="M1093" s="329">
        <v>251056.37</v>
      </c>
      <c r="N1093" s="329">
        <v>209213.64</v>
      </c>
      <c r="O1093" s="329">
        <v>334741.83</v>
      </c>
      <c r="P1093" s="329">
        <v>261517.05</v>
      </c>
      <c r="Q1093" s="329">
        <v>418427.28</v>
      </c>
      <c r="R1093" s="329">
        <v>296385.99</v>
      </c>
      <c r="S1093" s="329">
        <v>474217.59</v>
      </c>
      <c r="T1093" s="329">
        <v>331254.93</v>
      </c>
      <c r="U1093" s="329">
        <v>530007.89</v>
      </c>
    </row>
    <row r="1094" spans="1:21" ht="14.4" x14ac:dyDescent="0.3">
      <c r="A1094" s="328">
        <v>6</v>
      </c>
      <c r="B1094" s="328" t="s">
        <v>47</v>
      </c>
      <c r="C1094" s="328" t="s">
        <v>217</v>
      </c>
      <c r="D1094" s="328" t="s">
        <v>218</v>
      </c>
      <c r="E1094" s="328" t="s">
        <v>150</v>
      </c>
      <c r="F1094" s="328">
        <v>1</v>
      </c>
      <c r="G1094" s="328" t="s">
        <v>11</v>
      </c>
      <c r="H1094" s="329">
        <v>84777.91</v>
      </c>
      <c r="I1094" s="329">
        <v>148361.35</v>
      </c>
      <c r="J1094" s="329">
        <v>109955.49</v>
      </c>
      <c r="K1094" s="329">
        <v>192422.1</v>
      </c>
      <c r="L1094" s="329">
        <v>131710.53</v>
      </c>
      <c r="M1094" s="329">
        <v>230493.42</v>
      </c>
      <c r="N1094" s="329">
        <v>157317</v>
      </c>
      <c r="O1094" s="329">
        <v>275304.76</v>
      </c>
      <c r="P1094" s="329">
        <v>185126.38</v>
      </c>
      <c r="Q1094" s="329">
        <v>323971.15999999997</v>
      </c>
      <c r="R1094" s="329">
        <v>202914.99</v>
      </c>
      <c r="S1094" s="329">
        <v>355101.24</v>
      </c>
      <c r="T1094" s="329">
        <v>219830.96</v>
      </c>
      <c r="U1094" s="329">
        <v>384704.19</v>
      </c>
    </row>
    <row r="1095" spans="1:21" ht="14.4" x14ac:dyDescent="0.3">
      <c r="A1095" s="328">
        <v>6</v>
      </c>
      <c r="B1095" s="328" t="s">
        <v>47</v>
      </c>
      <c r="C1095" s="328" t="s">
        <v>217</v>
      </c>
      <c r="D1095" s="328" t="s">
        <v>218</v>
      </c>
      <c r="E1095" s="328" t="s">
        <v>150</v>
      </c>
      <c r="F1095" s="328">
        <v>2</v>
      </c>
      <c r="G1095" s="328" t="s">
        <v>5</v>
      </c>
      <c r="H1095" s="329">
        <v>73467.7</v>
      </c>
      <c r="I1095" s="329">
        <v>128568.47</v>
      </c>
      <c r="J1095" s="329">
        <v>96463.64</v>
      </c>
      <c r="K1095" s="329">
        <v>168811.38</v>
      </c>
      <c r="L1095" s="329">
        <v>117377.23</v>
      </c>
      <c r="M1095" s="329">
        <v>205410.16</v>
      </c>
      <c r="N1095" s="329">
        <v>144232.67000000001</v>
      </c>
      <c r="O1095" s="329">
        <v>252407.17</v>
      </c>
      <c r="P1095" s="329">
        <v>171225.92</v>
      </c>
      <c r="Q1095" s="329">
        <v>299645.36</v>
      </c>
      <c r="R1095" s="329">
        <v>188750.39</v>
      </c>
      <c r="S1095" s="329">
        <v>330313.18</v>
      </c>
      <c r="T1095" s="329">
        <v>205025.31</v>
      </c>
      <c r="U1095" s="329">
        <v>358794.3</v>
      </c>
    </row>
    <row r="1096" spans="1:21" ht="14.4" x14ac:dyDescent="0.3">
      <c r="A1096" s="328">
        <v>6</v>
      </c>
      <c r="B1096" s="328" t="s">
        <v>47</v>
      </c>
      <c r="C1096" s="328" t="s">
        <v>217</v>
      </c>
      <c r="D1096" s="328" t="s">
        <v>218</v>
      </c>
      <c r="E1096" s="328" t="s">
        <v>150</v>
      </c>
      <c r="F1096" s="328">
        <v>3</v>
      </c>
      <c r="G1096" s="328" t="s">
        <v>6</v>
      </c>
      <c r="H1096" s="329">
        <v>63343.27</v>
      </c>
      <c r="I1096" s="329">
        <v>110850.72</v>
      </c>
      <c r="J1096" s="329">
        <v>86053.759999999995</v>
      </c>
      <c r="K1096" s="329">
        <v>150594.07</v>
      </c>
      <c r="L1096" s="329">
        <v>108606.52</v>
      </c>
      <c r="M1096" s="329">
        <v>190061.42</v>
      </c>
      <c r="N1096" s="329">
        <v>142799.79</v>
      </c>
      <c r="O1096" s="329">
        <v>249899.63</v>
      </c>
      <c r="P1096" s="329">
        <v>176715.51</v>
      </c>
      <c r="Q1096" s="329">
        <v>309252.14</v>
      </c>
      <c r="R1096" s="329">
        <v>198929.5</v>
      </c>
      <c r="S1096" s="329">
        <v>348126.62</v>
      </c>
      <c r="T1096" s="329">
        <v>220826.28</v>
      </c>
      <c r="U1096" s="329">
        <v>386446</v>
      </c>
    </row>
    <row r="1097" spans="1:21" ht="14.4" x14ac:dyDescent="0.3">
      <c r="A1097" s="328">
        <v>6</v>
      </c>
      <c r="B1097" s="328" t="s">
        <v>47</v>
      </c>
      <c r="C1097" s="328" t="s">
        <v>217</v>
      </c>
      <c r="D1097" s="328" t="s">
        <v>218</v>
      </c>
      <c r="E1097" s="328" t="s">
        <v>150</v>
      </c>
      <c r="F1097" s="328">
        <v>4</v>
      </c>
      <c r="G1097" s="328" t="s">
        <v>4</v>
      </c>
      <c r="H1097" s="329">
        <v>71971.7</v>
      </c>
      <c r="I1097" s="329">
        <v>115154.73</v>
      </c>
      <c r="J1097" s="329">
        <v>100760.39</v>
      </c>
      <c r="K1097" s="329">
        <v>161216.62</v>
      </c>
      <c r="L1097" s="329">
        <v>129549.07</v>
      </c>
      <c r="M1097" s="329">
        <v>207278.51</v>
      </c>
      <c r="N1097" s="329">
        <v>172732.09</v>
      </c>
      <c r="O1097" s="329">
        <v>276371.34999999998</v>
      </c>
      <c r="P1097" s="329">
        <v>215915.11</v>
      </c>
      <c r="Q1097" s="329">
        <v>345464.19</v>
      </c>
      <c r="R1097" s="329">
        <v>244703.79</v>
      </c>
      <c r="S1097" s="329">
        <v>391526.08</v>
      </c>
      <c r="T1097" s="329">
        <v>273492.47999999998</v>
      </c>
      <c r="U1097" s="329">
        <v>437587.97</v>
      </c>
    </row>
    <row r="1098" spans="1:21" ht="14.4" x14ac:dyDescent="0.3">
      <c r="A1098" s="328">
        <v>6</v>
      </c>
      <c r="B1098" s="328" t="s">
        <v>47</v>
      </c>
      <c r="C1098" s="328" t="s">
        <v>217</v>
      </c>
      <c r="D1098" s="328" t="s">
        <v>218</v>
      </c>
      <c r="E1098" s="328" t="s">
        <v>219</v>
      </c>
      <c r="F1098" s="328">
        <v>1</v>
      </c>
      <c r="G1098" s="328" t="s">
        <v>11</v>
      </c>
      <c r="H1098" s="329">
        <v>84521.48</v>
      </c>
      <c r="I1098" s="329">
        <v>147912.59</v>
      </c>
      <c r="J1098" s="329">
        <v>109430.18</v>
      </c>
      <c r="K1098" s="329">
        <v>191502.81</v>
      </c>
      <c r="L1098" s="329">
        <v>130943.49</v>
      </c>
      <c r="M1098" s="329">
        <v>229151.11</v>
      </c>
      <c r="N1098" s="329">
        <v>156190.87</v>
      </c>
      <c r="O1098" s="329">
        <v>273334.02</v>
      </c>
      <c r="P1098" s="329">
        <v>183647.76</v>
      </c>
      <c r="Q1098" s="329">
        <v>321383.59000000003</v>
      </c>
      <c r="R1098" s="329">
        <v>201208.78</v>
      </c>
      <c r="S1098" s="329">
        <v>352115.37</v>
      </c>
      <c r="T1098" s="329">
        <v>217817.74</v>
      </c>
      <c r="U1098" s="329">
        <v>381181.04</v>
      </c>
    </row>
    <row r="1099" spans="1:21" ht="14.4" x14ac:dyDescent="0.3">
      <c r="A1099" s="328">
        <v>6</v>
      </c>
      <c r="B1099" s="328" t="s">
        <v>47</v>
      </c>
      <c r="C1099" s="328" t="s">
        <v>217</v>
      </c>
      <c r="D1099" s="328" t="s">
        <v>218</v>
      </c>
      <c r="E1099" s="328" t="s">
        <v>219</v>
      </c>
      <c r="F1099" s="328">
        <v>2</v>
      </c>
      <c r="G1099" s="328" t="s">
        <v>5</v>
      </c>
      <c r="H1099" s="329">
        <v>74100.97</v>
      </c>
      <c r="I1099" s="329">
        <v>129676.7</v>
      </c>
      <c r="J1099" s="329">
        <v>96999.49</v>
      </c>
      <c r="K1099" s="329">
        <v>169749.11</v>
      </c>
      <c r="L1099" s="329">
        <v>117737.54</v>
      </c>
      <c r="M1099" s="329">
        <v>206040.69</v>
      </c>
      <c r="N1099" s="329">
        <v>144135.64000000001</v>
      </c>
      <c r="O1099" s="329">
        <v>252237.37</v>
      </c>
      <c r="P1099" s="329">
        <v>170840.6</v>
      </c>
      <c r="Q1099" s="329">
        <v>298971.06</v>
      </c>
      <c r="R1099" s="329">
        <v>188158.25</v>
      </c>
      <c r="S1099" s="329">
        <v>329276.93</v>
      </c>
      <c r="T1099" s="329">
        <v>204176.58</v>
      </c>
      <c r="U1099" s="329">
        <v>357309.01</v>
      </c>
    </row>
    <row r="1100" spans="1:21" ht="14.4" x14ac:dyDescent="0.3">
      <c r="A1100" s="328">
        <v>6</v>
      </c>
      <c r="B1100" s="328" t="s">
        <v>47</v>
      </c>
      <c r="C1100" s="328" t="s">
        <v>217</v>
      </c>
      <c r="D1100" s="328" t="s">
        <v>218</v>
      </c>
      <c r="E1100" s="328" t="s">
        <v>219</v>
      </c>
      <c r="F1100" s="328">
        <v>3</v>
      </c>
      <c r="G1100" s="328" t="s">
        <v>6</v>
      </c>
      <c r="H1100" s="329">
        <v>64549.16</v>
      </c>
      <c r="I1100" s="329">
        <v>112961.04</v>
      </c>
      <c r="J1100" s="329">
        <v>87948.61</v>
      </c>
      <c r="K1100" s="329">
        <v>153910.07</v>
      </c>
      <c r="L1100" s="329">
        <v>111202.74</v>
      </c>
      <c r="M1100" s="329">
        <v>194604.79999999999</v>
      </c>
      <c r="N1100" s="329">
        <v>146419.42000000001</v>
      </c>
      <c r="O1100" s="329">
        <v>256233.98</v>
      </c>
      <c r="P1100" s="329">
        <v>181380.38</v>
      </c>
      <c r="Q1100" s="329">
        <v>317415.65999999997</v>
      </c>
      <c r="R1100" s="329">
        <v>204322.38</v>
      </c>
      <c r="S1100" s="329">
        <v>357564.15999999997</v>
      </c>
      <c r="T1100" s="329">
        <v>226972.12</v>
      </c>
      <c r="U1100" s="329">
        <v>397201.22</v>
      </c>
    </row>
    <row r="1101" spans="1:21" ht="14.4" x14ac:dyDescent="0.3">
      <c r="A1101" s="328">
        <v>6</v>
      </c>
      <c r="B1101" s="328" t="s">
        <v>47</v>
      </c>
      <c r="C1101" s="328" t="s">
        <v>217</v>
      </c>
      <c r="D1101" s="328" t="s">
        <v>218</v>
      </c>
      <c r="E1101" s="328" t="s">
        <v>219</v>
      </c>
      <c r="F1101" s="328">
        <v>4</v>
      </c>
      <c r="G1101" s="328" t="s">
        <v>4</v>
      </c>
      <c r="H1101" s="329">
        <v>71632.95</v>
      </c>
      <c r="I1101" s="329">
        <v>114612.72</v>
      </c>
      <c r="J1101" s="329">
        <v>100286.13</v>
      </c>
      <c r="K1101" s="329">
        <v>160457.81</v>
      </c>
      <c r="L1101" s="329">
        <v>128939.31</v>
      </c>
      <c r="M1101" s="329">
        <v>206302.9</v>
      </c>
      <c r="N1101" s="329">
        <v>171919.08</v>
      </c>
      <c r="O1101" s="329">
        <v>275070.53000000003</v>
      </c>
      <c r="P1101" s="329">
        <v>214898.85</v>
      </c>
      <c r="Q1101" s="329">
        <v>343838.17</v>
      </c>
      <c r="R1101" s="329">
        <v>243552.03</v>
      </c>
      <c r="S1101" s="329">
        <v>389683.25</v>
      </c>
      <c r="T1101" s="329">
        <v>272205.21000000002</v>
      </c>
      <c r="U1101" s="329">
        <v>435528.34</v>
      </c>
    </row>
    <row r="1102" spans="1:21" ht="14.4" x14ac:dyDescent="0.3">
      <c r="A1102" s="328">
        <v>6</v>
      </c>
      <c r="B1102" s="328" t="s">
        <v>47</v>
      </c>
      <c r="C1102" s="328" t="s">
        <v>217</v>
      </c>
      <c r="D1102" s="328" t="s">
        <v>218</v>
      </c>
      <c r="E1102" s="328" t="s">
        <v>724</v>
      </c>
      <c r="F1102" s="328">
        <v>1</v>
      </c>
      <c r="G1102" s="328" t="s">
        <v>11</v>
      </c>
      <c r="H1102" s="329">
        <v>83714.31</v>
      </c>
      <c r="I1102" s="329">
        <v>146500.04999999999</v>
      </c>
      <c r="J1102" s="329">
        <v>108607.99</v>
      </c>
      <c r="K1102" s="329">
        <v>190063.98</v>
      </c>
      <c r="L1102" s="329">
        <v>130119.27</v>
      </c>
      <c r="M1102" s="329">
        <v>227708.73</v>
      </c>
      <c r="N1102" s="329">
        <v>155451.22</v>
      </c>
      <c r="O1102" s="329">
        <v>272039.64</v>
      </c>
      <c r="P1102" s="329">
        <v>182956.22</v>
      </c>
      <c r="Q1102" s="329">
        <v>320173.39</v>
      </c>
      <c r="R1102" s="329">
        <v>200550.5</v>
      </c>
      <c r="S1102" s="329">
        <v>350963.38</v>
      </c>
      <c r="T1102" s="329">
        <v>217296.69</v>
      </c>
      <c r="U1102" s="329">
        <v>380269.21</v>
      </c>
    </row>
    <row r="1103" spans="1:21" ht="14.4" x14ac:dyDescent="0.3">
      <c r="A1103" s="328">
        <v>6</v>
      </c>
      <c r="B1103" s="328" t="s">
        <v>47</v>
      </c>
      <c r="C1103" s="328" t="s">
        <v>217</v>
      </c>
      <c r="D1103" s="328" t="s">
        <v>218</v>
      </c>
      <c r="E1103" s="328" t="s">
        <v>724</v>
      </c>
      <c r="F1103" s="328">
        <v>2</v>
      </c>
      <c r="G1103" s="328" t="s">
        <v>5</v>
      </c>
      <c r="H1103" s="329">
        <v>72404.070000000007</v>
      </c>
      <c r="I1103" s="329">
        <v>126707.13</v>
      </c>
      <c r="J1103" s="329">
        <v>95116.14</v>
      </c>
      <c r="K1103" s="329">
        <v>166453.25</v>
      </c>
      <c r="L1103" s="329">
        <v>115785.98</v>
      </c>
      <c r="M1103" s="329">
        <v>202625.46</v>
      </c>
      <c r="N1103" s="329">
        <v>142366.89000000001</v>
      </c>
      <c r="O1103" s="329">
        <v>249142.05</v>
      </c>
      <c r="P1103" s="329">
        <v>169055.77</v>
      </c>
      <c r="Q1103" s="329">
        <v>295847.59999999998</v>
      </c>
      <c r="R1103" s="329">
        <v>186385.89</v>
      </c>
      <c r="S1103" s="329">
        <v>326175.31</v>
      </c>
      <c r="T1103" s="329">
        <v>202491.04</v>
      </c>
      <c r="U1103" s="329">
        <v>354359.32</v>
      </c>
    </row>
    <row r="1104" spans="1:21" ht="14.4" x14ac:dyDescent="0.3">
      <c r="A1104" s="328">
        <v>6</v>
      </c>
      <c r="B1104" s="328" t="s">
        <v>47</v>
      </c>
      <c r="C1104" s="328" t="s">
        <v>217</v>
      </c>
      <c r="D1104" s="328" t="s">
        <v>218</v>
      </c>
      <c r="E1104" s="328" t="s">
        <v>724</v>
      </c>
      <c r="F1104" s="328">
        <v>3</v>
      </c>
      <c r="G1104" s="328" t="s">
        <v>6</v>
      </c>
      <c r="H1104" s="329">
        <v>62316.75</v>
      </c>
      <c r="I1104" s="329">
        <v>109054.32</v>
      </c>
      <c r="J1104" s="329">
        <v>84616.63</v>
      </c>
      <c r="K1104" s="329">
        <v>148079.1</v>
      </c>
      <c r="L1104" s="329">
        <v>106758.79</v>
      </c>
      <c r="M1104" s="329">
        <v>186827.89</v>
      </c>
      <c r="N1104" s="329">
        <v>140336.15</v>
      </c>
      <c r="O1104" s="329">
        <v>245588.26</v>
      </c>
      <c r="P1104" s="329">
        <v>173635.96</v>
      </c>
      <c r="Q1104" s="329">
        <v>303862.92</v>
      </c>
      <c r="R1104" s="329">
        <v>195439.33</v>
      </c>
      <c r="S1104" s="329">
        <v>342018.84</v>
      </c>
      <c r="T1104" s="329">
        <v>216925.52</v>
      </c>
      <c r="U1104" s="329">
        <v>379619.65</v>
      </c>
    </row>
    <row r="1105" spans="1:21" ht="14.4" x14ac:dyDescent="0.3">
      <c r="A1105" s="328">
        <v>6</v>
      </c>
      <c r="B1105" s="328" t="s">
        <v>47</v>
      </c>
      <c r="C1105" s="328" t="s">
        <v>217</v>
      </c>
      <c r="D1105" s="328" t="s">
        <v>218</v>
      </c>
      <c r="E1105" s="328" t="s">
        <v>724</v>
      </c>
      <c r="F1105" s="328">
        <v>4</v>
      </c>
      <c r="G1105" s="328" t="s">
        <v>4</v>
      </c>
      <c r="H1105" s="329">
        <v>71088.850000000006</v>
      </c>
      <c r="I1105" s="329">
        <v>113742.16</v>
      </c>
      <c r="J1105" s="329">
        <v>99524.39</v>
      </c>
      <c r="K1105" s="329">
        <v>159239.01999999999</v>
      </c>
      <c r="L1105" s="329">
        <v>127959.93</v>
      </c>
      <c r="M1105" s="329">
        <v>204735.89</v>
      </c>
      <c r="N1105" s="329">
        <v>170613.24</v>
      </c>
      <c r="O1105" s="329">
        <v>272981.18</v>
      </c>
      <c r="P1105" s="329">
        <v>213266.54</v>
      </c>
      <c r="Q1105" s="329">
        <v>341226.48</v>
      </c>
      <c r="R1105" s="329">
        <v>241702.08</v>
      </c>
      <c r="S1105" s="329">
        <v>386723.34</v>
      </c>
      <c r="T1105" s="329">
        <v>270137.62</v>
      </c>
      <c r="U1105" s="329">
        <v>432220.2</v>
      </c>
    </row>
    <row r="1106" spans="1:21" ht="14.4" x14ac:dyDescent="0.3">
      <c r="A1106" s="328">
        <v>6</v>
      </c>
      <c r="B1106" s="328" t="s">
        <v>47</v>
      </c>
      <c r="C1106" s="328" t="s">
        <v>217</v>
      </c>
      <c r="D1106" s="328" t="s">
        <v>218</v>
      </c>
      <c r="E1106" s="328" t="s">
        <v>220</v>
      </c>
      <c r="F1106" s="328">
        <v>1</v>
      </c>
      <c r="G1106" s="328" t="s">
        <v>11</v>
      </c>
      <c r="H1106" s="329">
        <v>83950.34</v>
      </c>
      <c r="I1106" s="329">
        <v>146913.1</v>
      </c>
      <c r="J1106" s="329">
        <v>108735.22</v>
      </c>
      <c r="K1106" s="329">
        <v>190286.63</v>
      </c>
      <c r="L1106" s="329">
        <v>130143.78</v>
      </c>
      <c r="M1106" s="329">
        <v>227751.62</v>
      </c>
      <c r="N1106" s="329">
        <v>155285.59</v>
      </c>
      <c r="O1106" s="329">
        <v>271749.77</v>
      </c>
      <c r="P1106" s="329">
        <v>182618.91</v>
      </c>
      <c r="Q1106" s="329">
        <v>319583.09000000003</v>
      </c>
      <c r="R1106" s="329">
        <v>200101.39</v>
      </c>
      <c r="S1106" s="329">
        <v>350177.43</v>
      </c>
      <c r="T1106" s="329">
        <v>216657.19</v>
      </c>
      <c r="U1106" s="329">
        <v>379150.08000000002</v>
      </c>
    </row>
    <row r="1107" spans="1:21" ht="14.4" x14ac:dyDescent="0.3">
      <c r="A1107" s="328">
        <v>6</v>
      </c>
      <c r="B1107" s="328" t="s">
        <v>47</v>
      </c>
      <c r="C1107" s="328" t="s">
        <v>217</v>
      </c>
      <c r="D1107" s="328" t="s">
        <v>218</v>
      </c>
      <c r="E1107" s="328" t="s">
        <v>220</v>
      </c>
      <c r="F1107" s="328">
        <v>2</v>
      </c>
      <c r="G1107" s="328" t="s">
        <v>5</v>
      </c>
      <c r="H1107" s="329">
        <v>73402.720000000001</v>
      </c>
      <c r="I1107" s="329">
        <v>128454.76</v>
      </c>
      <c r="J1107" s="329">
        <v>96152.94</v>
      </c>
      <c r="K1107" s="329">
        <v>168267.64</v>
      </c>
      <c r="L1107" s="329">
        <v>116776.78</v>
      </c>
      <c r="M1107" s="329">
        <v>204359.36</v>
      </c>
      <c r="N1107" s="329">
        <v>143083.34</v>
      </c>
      <c r="O1107" s="329">
        <v>250395.85</v>
      </c>
      <c r="P1107" s="329">
        <v>169655.56</v>
      </c>
      <c r="Q1107" s="329">
        <v>296897.23</v>
      </c>
      <c r="R1107" s="329">
        <v>186891.7</v>
      </c>
      <c r="S1107" s="329">
        <v>327060.46999999997</v>
      </c>
      <c r="T1107" s="329">
        <v>202849.67</v>
      </c>
      <c r="U1107" s="329">
        <v>354986.92</v>
      </c>
    </row>
    <row r="1108" spans="1:21" ht="14.4" x14ac:dyDescent="0.3">
      <c r="A1108" s="328">
        <v>6</v>
      </c>
      <c r="B1108" s="328" t="s">
        <v>47</v>
      </c>
      <c r="C1108" s="328" t="s">
        <v>217</v>
      </c>
      <c r="D1108" s="328" t="s">
        <v>218</v>
      </c>
      <c r="E1108" s="328" t="s">
        <v>220</v>
      </c>
      <c r="F1108" s="328">
        <v>3</v>
      </c>
      <c r="G1108" s="328" t="s">
        <v>6</v>
      </c>
      <c r="H1108" s="329">
        <v>63790.31</v>
      </c>
      <c r="I1108" s="329">
        <v>111633.04</v>
      </c>
      <c r="J1108" s="329">
        <v>86856.7</v>
      </c>
      <c r="K1108" s="329">
        <v>151999.23000000001</v>
      </c>
      <c r="L1108" s="329">
        <v>109776.01</v>
      </c>
      <c r="M1108" s="329">
        <v>192108.01</v>
      </c>
      <c r="N1108" s="329">
        <v>144494.53</v>
      </c>
      <c r="O1108" s="329">
        <v>252865.44</v>
      </c>
      <c r="P1108" s="329">
        <v>178954.23</v>
      </c>
      <c r="Q1108" s="329">
        <v>313169.89</v>
      </c>
      <c r="R1108" s="329">
        <v>201557.59</v>
      </c>
      <c r="S1108" s="329">
        <v>352725.78</v>
      </c>
      <c r="T1108" s="329">
        <v>223865.14</v>
      </c>
      <c r="U1108" s="329">
        <v>391763.99</v>
      </c>
    </row>
    <row r="1109" spans="1:21" ht="14.4" x14ac:dyDescent="0.3">
      <c r="A1109" s="328">
        <v>6</v>
      </c>
      <c r="B1109" s="328" t="s">
        <v>47</v>
      </c>
      <c r="C1109" s="328" t="s">
        <v>217</v>
      </c>
      <c r="D1109" s="328" t="s">
        <v>218</v>
      </c>
      <c r="E1109" s="328" t="s">
        <v>220</v>
      </c>
      <c r="F1109" s="328">
        <v>4</v>
      </c>
      <c r="G1109" s="328" t="s">
        <v>4</v>
      </c>
      <c r="H1109" s="329">
        <v>71176.850000000006</v>
      </c>
      <c r="I1109" s="329">
        <v>113882.97</v>
      </c>
      <c r="J1109" s="329">
        <v>99647.6</v>
      </c>
      <c r="K1109" s="329">
        <v>159436.16</v>
      </c>
      <c r="L1109" s="329">
        <v>128118.34</v>
      </c>
      <c r="M1109" s="329">
        <v>204989.34</v>
      </c>
      <c r="N1109" s="329">
        <v>170824.45</v>
      </c>
      <c r="O1109" s="329">
        <v>273319.12</v>
      </c>
      <c r="P1109" s="329">
        <v>213530.56</v>
      </c>
      <c r="Q1109" s="329">
        <v>341648.91</v>
      </c>
      <c r="R1109" s="329">
        <v>242001.3</v>
      </c>
      <c r="S1109" s="329">
        <v>387202.09</v>
      </c>
      <c r="T1109" s="329">
        <v>270472.05</v>
      </c>
      <c r="U1109" s="329">
        <v>432755.28</v>
      </c>
    </row>
    <row r="1110" spans="1:21" ht="14.4" x14ac:dyDescent="0.3">
      <c r="A1110" s="328">
        <v>6</v>
      </c>
      <c r="B1110" s="328" t="s">
        <v>47</v>
      </c>
      <c r="C1110" s="328" t="s">
        <v>217</v>
      </c>
      <c r="D1110" s="328" t="s">
        <v>218</v>
      </c>
      <c r="E1110" s="328" t="s">
        <v>221</v>
      </c>
      <c r="F1110" s="328">
        <v>1</v>
      </c>
      <c r="G1110" s="328" t="s">
        <v>11</v>
      </c>
      <c r="H1110" s="329">
        <v>89938.57</v>
      </c>
      <c r="I1110" s="329">
        <v>157392.5</v>
      </c>
      <c r="J1110" s="329">
        <v>116608.18</v>
      </c>
      <c r="K1110" s="329">
        <v>204064.32</v>
      </c>
      <c r="L1110" s="329">
        <v>139650.46</v>
      </c>
      <c r="M1110" s="329">
        <v>244388.3</v>
      </c>
      <c r="N1110" s="329">
        <v>166756.35</v>
      </c>
      <c r="O1110" s="329">
        <v>291823.61</v>
      </c>
      <c r="P1110" s="329">
        <v>196202.03</v>
      </c>
      <c r="Q1110" s="329">
        <v>343353.55</v>
      </c>
      <c r="R1110" s="329">
        <v>215036.89</v>
      </c>
      <c r="S1110" s="329">
        <v>376314.55</v>
      </c>
      <c r="T1110" s="329">
        <v>232928.69</v>
      </c>
      <c r="U1110" s="329">
        <v>407625.21</v>
      </c>
    </row>
    <row r="1111" spans="1:21" ht="14.4" x14ac:dyDescent="0.3">
      <c r="A1111" s="328">
        <v>6</v>
      </c>
      <c r="B1111" s="328" t="s">
        <v>47</v>
      </c>
      <c r="C1111" s="328" t="s">
        <v>217</v>
      </c>
      <c r="D1111" s="328" t="s">
        <v>218</v>
      </c>
      <c r="E1111" s="328" t="s">
        <v>221</v>
      </c>
      <c r="F1111" s="328">
        <v>2</v>
      </c>
      <c r="G1111" s="328" t="s">
        <v>5</v>
      </c>
      <c r="H1111" s="329">
        <v>78120.06</v>
      </c>
      <c r="I1111" s="329">
        <v>136710.10999999999</v>
      </c>
      <c r="J1111" s="329">
        <v>102509.97</v>
      </c>
      <c r="K1111" s="329">
        <v>179392.44</v>
      </c>
      <c r="L1111" s="329">
        <v>124672.97</v>
      </c>
      <c r="M1111" s="329">
        <v>218177.7</v>
      </c>
      <c r="N1111" s="329">
        <v>153083.95000000001</v>
      </c>
      <c r="O1111" s="329">
        <v>267896.92</v>
      </c>
      <c r="P1111" s="329">
        <v>181676.84</v>
      </c>
      <c r="Q1111" s="329">
        <v>317934.46000000002</v>
      </c>
      <c r="R1111" s="329">
        <v>200235.67</v>
      </c>
      <c r="S1111" s="329">
        <v>350412.42</v>
      </c>
      <c r="T1111" s="329">
        <v>217457.61</v>
      </c>
      <c r="U1111" s="329">
        <v>380550.83</v>
      </c>
    </row>
    <row r="1112" spans="1:21" ht="14.4" x14ac:dyDescent="0.3">
      <c r="A1112" s="328">
        <v>6</v>
      </c>
      <c r="B1112" s="328" t="s">
        <v>47</v>
      </c>
      <c r="C1112" s="328" t="s">
        <v>217</v>
      </c>
      <c r="D1112" s="328" t="s">
        <v>218</v>
      </c>
      <c r="E1112" s="328" t="s">
        <v>221</v>
      </c>
      <c r="F1112" s="328">
        <v>3</v>
      </c>
      <c r="G1112" s="328" t="s">
        <v>6</v>
      </c>
      <c r="H1112" s="329">
        <v>67493.490000000005</v>
      </c>
      <c r="I1112" s="329">
        <v>118113.61</v>
      </c>
      <c r="J1112" s="329">
        <v>91746.01</v>
      </c>
      <c r="K1112" s="329">
        <v>160555.51</v>
      </c>
      <c r="L1112" s="329">
        <v>115833.72</v>
      </c>
      <c r="M1112" s="329">
        <v>202709</v>
      </c>
      <c r="N1112" s="329">
        <v>152345.76</v>
      </c>
      <c r="O1112" s="329">
        <v>266605.08</v>
      </c>
      <c r="P1112" s="329">
        <v>188567.78</v>
      </c>
      <c r="Q1112" s="329">
        <v>329993.62</v>
      </c>
      <c r="R1112" s="329">
        <v>212301.48</v>
      </c>
      <c r="S1112" s="329">
        <v>371527.59</v>
      </c>
      <c r="T1112" s="329">
        <v>235703.73</v>
      </c>
      <c r="U1112" s="329">
        <v>412481.52</v>
      </c>
    </row>
    <row r="1113" spans="1:21" ht="14.4" x14ac:dyDescent="0.3">
      <c r="A1113" s="328">
        <v>6</v>
      </c>
      <c r="B1113" s="328" t="s">
        <v>47</v>
      </c>
      <c r="C1113" s="328" t="s">
        <v>217</v>
      </c>
      <c r="D1113" s="328" t="s">
        <v>218</v>
      </c>
      <c r="E1113" s="328" t="s">
        <v>221</v>
      </c>
      <c r="F1113" s="328">
        <v>4</v>
      </c>
      <c r="G1113" s="328" t="s">
        <v>4</v>
      </c>
      <c r="H1113" s="329">
        <v>76327.320000000007</v>
      </c>
      <c r="I1113" s="329">
        <v>122123.71</v>
      </c>
      <c r="J1113" s="329">
        <v>106858.25</v>
      </c>
      <c r="K1113" s="329">
        <v>170973.2</v>
      </c>
      <c r="L1113" s="329">
        <v>137389.18</v>
      </c>
      <c r="M1113" s="329">
        <v>219822.68</v>
      </c>
      <c r="N1113" s="329">
        <v>183185.57</v>
      </c>
      <c r="O1113" s="329">
        <v>293096.90999999997</v>
      </c>
      <c r="P1113" s="329">
        <v>228981.96</v>
      </c>
      <c r="Q1113" s="329">
        <v>366371.14</v>
      </c>
      <c r="R1113" s="329">
        <v>259512.89</v>
      </c>
      <c r="S1113" s="329">
        <v>415220.62</v>
      </c>
      <c r="T1113" s="329">
        <v>290043.81</v>
      </c>
      <c r="U1113" s="329">
        <v>464070.11</v>
      </c>
    </row>
    <row r="1114" spans="1:21" ht="14.4" x14ac:dyDescent="0.3">
      <c r="A1114" s="328">
        <v>6</v>
      </c>
      <c r="B1114" s="328" t="s">
        <v>47</v>
      </c>
      <c r="C1114" s="328" t="s">
        <v>217</v>
      </c>
      <c r="D1114" s="328" t="s">
        <v>218</v>
      </c>
      <c r="E1114" s="328" t="s">
        <v>222</v>
      </c>
      <c r="F1114" s="328">
        <v>1</v>
      </c>
      <c r="G1114" s="328" t="s">
        <v>11</v>
      </c>
      <c r="H1114" s="329">
        <v>82886.740000000005</v>
      </c>
      <c r="I1114" s="329">
        <v>145051.79</v>
      </c>
      <c r="J1114" s="329">
        <v>107387.72</v>
      </c>
      <c r="K1114" s="329">
        <v>187928.51</v>
      </c>
      <c r="L1114" s="329">
        <v>128552.53</v>
      </c>
      <c r="M1114" s="329">
        <v>224966.93</v>
      </c>
      <c r="N1114" s="329">
        <v>153419.79999999999</v>
      </c>
      <c r="O1114" s="329">
        <v>268484.65999999997</v>
      </c>
      <c r="P1114" s="329">
        <v>180448.75</v>
      </c>
      <c r="Q1114" s="329">
        <v>315785.32</v>
      </c>
      <c r="R1114" s="329">
        <v>197736.89</v>
      </c>
      <c r="S1114" s="329">
        <v>346039.57</v>
      </c>
      <c r="T1114" s="329">
        <v>214122.91</v>
      </c>
      <c r="U1114" s="329">
        <v>374715.1</v>
      </c>
    </row>
    <row r="1115" spans="1:21" ht="14.4" x14ac:dyDescent="0.3">
      <c r="A1115" s="328">
        <v>6</v>
      </c>
      <c r="B1115" s="328" t="s">
        <v>47</v>
      </c>
      <c r="C1115" s="328" t="s">
        <v>217</v>
      </c>
      <c r="D1115" s="328" t="s">
        <v>218</v>
      </c>
      <c r="E1115" s="328" t="s">
        <v>222</v>
      </c>
      <c r="F1115" s="328">
        <v>2</v>
      </c>
      <c r="G1115" s="328" t="s">
        <v>5</v>
      </c>
      <c r="H1115" s="329">
        <v>72339.09</v>
      </c>
      <c r="I1115" s="329">
        <v>126593.41</v>
      </c>
      <c r="J1115" s="329">
        <v>94805.440000000002</v>
      </c>
      <c r="K1115" s="329">
        <v>165909.51</v>
      </c>
      <c r="L1115" s="329">
        <v>115185.53</v>
      </c>
      <c r="M1115" s="329">
        <v>201574.67</v>
      </c>
      <c r="N1115" s="329">
        <v>141217.56</v>
      </c>
      <c r="O1115" s="329">
        <v>247130.73</v>
      </c>
      <c r="P1115" s="329">
        <v>167485.41</v>
      </c>
      <c r="Q1115" s="329">
        <v>293099.46999999997</v>
      </c>
      <c r="R1115" s="329">
        <v>184527.2</v>
      </c>
      <c r="S1115" s="329">
        <v>322922.61</v>
      </c>
      <c r="T1115" s="329">
        <v>200315.39</v>
      </c>
      <c r="U1115" s="329">
        <v>350551.94</v>
      </c>
    </row>
    <row r="1116" spans="1:21" ht="14.4" x14ac:dyDescent="0.3">
      <c r="A1116" s="328">
        <v>6</v>
      </c>
      <c r="B1116" s="328" t="s">
        <v>47</v>
      </c>
      <c r="C1116" s="328" t="s">
        <v>217</v>
      </c>
      <c r="D1116" s="328" t="s">
        <v>218</v>
      </c>
      <c r="E1116" s="328" t="s">
        <v>222</v>
      </c>
      <c r="F1116" s="328">
        <v>3</v>
      </c>
      <c r="G1116" s="328" t="s">
        <v>6</v>
      </c>
      <c r="H1116" s="329">
        <v>62763.79</v>
      </c>
      <c r="I1116" s="329">
        <v>109836.64</v>
      </c>
      <c r="J1116" s="329">
        <v>85419.58</v>
      </c>
      <c r="K1116" s="329">
        <v>149484.26</v>
      </c>
      <c r="L1116" s="329">
        <v>107928.28</v>
      </c>
      <c r="M1116" s="329">
        <v>188874.48</v>
      </c>
      <c r="N1116" s="329">
        <v>142030.89000000001</v>
      </c>
      <c r="O1116" s="329">
        <v>248554.06</v>
      </c>
      <c r="P1116" s="329">
        <v>175874.67</v>
      </c>
      <c r="Q1116" s="329">
        <v>307780.68</v>
      </c>
      <c r="R1116" s="329">
        <v>198067.43</v>
      </c>
      <c r="S1116" s="329">
        <v>346618</v>
      </c>
      <c r="T1116" s="329">
        <v>219964.37</v>
      </c>
      <c r="U1116" s="329">
        <v>384937.65</v>
      </c>
    </row>
    <row r="1117" spans="1:21" ht="14.4" x14ac:dyDescent="0.3">
      <c r="A1117" s="328">
        <v>6</v>
      </c>
      <c r="B1117" s="328" t="s">
        <v>47</v>
      </c>
      <c r="C1117" s="328" t="s">
        <v>217</v>
      </c>
      <c r="D1117" s="328" t="s">
        <v>218</v>
      </c>
      <c r="E1117" s="328" t="s">
        <v>222</v>
      </c>
      <c r="F1117" s="328">
        <v>4</v>
      </c>
      <c r="G1117" s="328" t="s">
        <v>4</v>
      </c>
      <c r="H1117" s="329">
        <v>70294</v>
      </c>
      <c r="I1117" s="329">
        <v>112470.39999999999</v>
      </c>
      <c r="J1117" s="329">
        <v>98411.6</v>
      </c>
      <c r="K1117" s="329">
        <v>157458.56</v>
      </c>
      <c r="L1117" s="329">
        <v>126529.2</v>
      </c>
      <c r="M1117" s="329">
        <v>202446.72</v>
      </c>
      <c r="N1117" s="329">
        <v>168705.6</v>
      </c>
      <c r="O1117" s="329">
        <v>269928.96000000002</v>
      </c>
      <c r="P1117" s="329">
        <v>210881.99</v>
      </c>
      <c r="Q1117" s="329">
        <v>337411.2</v>
      </c>
      <c r="R1117" s="329">
        <v>238999.59</v>
      </c>
      <c r="S1117" s="329">
        <v>382399.36</v>
      </c>
      <c r="T1117" s="329">
        <v>267117.19</v>
      </c>
      <c r="U1117" s="329">
        <v>427387.52</v>
      </c>
    </row>
    <row r="1118" spans="1:21" ht="14.4" x14ac:dyDescent="0.3">
      <c r="A1118" s="328">
        <v>6</v>
      </c>
      <c r="B1118" s="328" t="s">
        <v>47</v>
      </c>
      <c r="C1118" s="328" t="s">
        <v>217</v>
      </c>
      <c r="D1118" s="328" t="s">
        <v>218</v>
      </c>
      <c r="E1118" s="328" t="s">
        <v>725</v>
      </c>
      <c r="F1118" s="328">
        <v>1</v>
      </c>
      <c r="G1118" s="328" t="s">
        <v>11</v>
      </c>
      <c r="H1118" s="329">
        <v>90391.7</v>
      </c>
      <c r="I1118" s="329">
        <v>158185.47</v>
      </c>
      <c r="J1118" s="329">
        <v>117239.52</v>
      </c>
      <c r="K1118" s="329">
        <v>205169.17</v>
      </c>
      <c r="L1118" s="329">
        <v>140437.91</v>
      </c>
      <c r="M1118" s="329">
        <v>245766.35</v>
      </c>
      <c r="N1118" s="329">
        <v>167744.45000000001</v>
      </c>
      <c r="O1118" s="329">
        <v>293552.78999999998</v>
      </c>
      <c r="P1118" s="329">
        <v>197399.55</v>
      </c>
      <c r="Q1118" s="329">
        <v>345449.2</v>
      </c>
      <c r="R1118" s="329">
        <v>216368.84</v>
      </c>
      <c r="S1118" s="329">
        <v>378645.46</v>
      </c>
      <c r="T1118" s="329">
        <v>234408.99</v>
      </c>
      <c r="U1118" s="329">
        <v>410215.74</v>
      </c>
    </row>
    <row r="1119" spans="1:21" ht="14.4" x14ac:dyDescent="0.3">
      <c r="A1119" s="328">
        <v>6</v>
      </c>
      <c r="B1119" s="328" t="s">
        <v>47</v>
      </c>
      <c r="C1119" s="328" t="s">
        <v>217</v>
      </c>
      <c r="D1119" s="328" t="s">
        <v>218</v>
      </c>
      <c r="E1119" s="328" t="s">
        <v>725</v>
      </c>
      <c r="F1119" s="328">
        <v>2</v>
      </c>
      <c r="G1119" s="328" t="s">
        <v>5</v>
      </c>
      <c r="H1119" s="329">
        <v>78318.990000000005</v>
      </c>
      <c r="I1119" s="329">
        <v>137058.23999999999</v>
      </c>
      <c r="J1119" s="329">
        <v>102838.12</v>
      </c>
      <c r="K1119" s="329">
        <v>179966.71</v>
      </c>
      <c r="L1119" s="329">
        <v>125138.33</v>
      </c>
      <c r="M1119" s="329">
        <v>218992.08</v>
      </c>
      <c r="N1119" s="329">
        <v>153778.03</v>
      </c>
      <c r="O1119" s="329">
        <v>269111.55</v>
      </c>
      <c r="P1119" s="329">
        <v>182561.98</v>
      </c>
      <c r="Q1119" s="329">
        <v>319483.46999999997</v>
      </c>
      <c r="R1119" s="329">
        <v>201249.31</v>
      </c>
      <c r="S1119" s="329">
        <v>352186.3</v>
      </c>
      <c r="T1119" s="329">
        <v>218605.21</v>
      </c>
      <c r="U1119" s="329">
        <v>382559.12</v>
      </c>
    </row>
    <row r="1120" spans="1:21" ht="14.4" x14ac:dyDescent="0.3">
      <c r="A1120" s="328">
        <v>6</v>
      </c>
      <c r="B1120" s="328" t="s">
        <v>47</v>
      </c>
      <c r="C1120" s="328" t="s">
        <v>217</v>
      </c>
      <c r="D1120" s="328" t="s">
        <v>218</v>
      </c>
      <c r="E1120" s="328" t="s">
        <v>725</v>
      </c>
      <c r="F1120" s="328">
        <v>3</v>
      </c>
      <c r="G1120" s="328" t="s">
        <v>6</v>
      </c>
      <c r="H1120" s="329">
        <v>67515.570000000007</v>
      </c>
      <c r="I1120" s="329">
        <v>118152.24</v>
      </c>
      <c r="J1120" s="329">
        <v>91717.88</v>
      </c>
      <c r="K1120" s="329">
        <v>160506.29</v>
      </c>
      <c r="L1120" s="329">
        <v>115751.84</v>
      </c>
      <c r="M1120" s="329">
        <v>202565.73</v>
      </c>
      <c r="N1120" s="329">
        <v>152191.45000000001</v>
      </c>
      <c r="O1120" s="329">
        <v>266335.03999999998</v>
      </c>
      <c r="P1120" s="329">
        <v>188334.8</v>
      </c>
      <c r="Q1120" s="329">
        <v>329585.90000000002</v>
      </c>
      <c r="R1120" s="329">
        <v>212007.14</v>
      </c>
      <c r="S1120" s="329">
        <v>371012.5</v>
      </c>
      <c r="T1120" s="329">
        <v>235340.91</v>
      </c>
      <c r="U1120" s="329">
        <v>411846.59</v>
      </c>
    </row>
    <row r="1121" spans="1:21" ht="14.4" x14ac:dyDescent="0.3">
      <c r="A1121" s="328">
        <v>6</v>
      </c>
      <c r="B1121" s="328" t="s">
        <v>47</v>
      </c>
      <c r="C1121" s="328" t="s">
        <v>217</v>
      </c>
      <c r="D1121" s="328" t="s">
        <v>218</v>
      </c>
      <c r="E1121" s="328" t="s">
        <v>725</v>
      </c>
      <c r="F1121" s="328">
        <v>4</v>
      </c>
      <c r="G1121" s="328" t="s">
        <v>4</v>
      </c>
      <c r="H1121" s="329">
        <v>76739.41</v>
      </c>
      <c r="I1121" s="329">
        <v>122783.06</v>
      </c>
      <c r="J1121" s="329">
        <v>107435.18</v>
      </c>
      <c r="K1121" s="329">
        <v>171896.29</v>
      </c>
      <c r="L1121" s="329">
        <v>138130.94</v>
      </c>
      <c r="M1121" s="329">
        <v>221009.51</v>
      </c>
      <c r="N1121" s="329">
        <v>184174.59</v>
      </c>
      <c r="O1121" s="329">
        <v>294679.34999999998</v>
      </c>
      <c r="P1121" s="329">
        <v>230218.23999999999</v>
      </c>
      <c r="Q1121" s="329">
        <v>368349.18</v>
      </c>
      <c r="R1121" s="329">
        <v>260914</v>
      </c>
      <c r="S1121" s="329">
        <v>417462.41</v>
      </c>
      <c r="T1121" s="329">
        <v>291609.77</v>
      </c>
      <c r="U1121" s="329">
        <v>466575.63</v>
      </c>
    </row>
    <row r="1122" spans="1:21" ht="14.4" x14ac:dyDescent="0.3">
      <c r="A1122" s="328">
        <v>6</v>
      </c>
      <c r="B1122" s="328" t="s">
        <v>47</v>
      </c>
      <c r="C1122" s="328" t="s">
        <v>223</v>
      </c>
      <c r="D1122" s="328" t="s">
        <v>224</v>
      </c>
      <c r="E1122" s="328" t="s">
        <v>225</v>
      </c>
      <c r="F1122" s="328">
        <v>1</v>
      </c>
      <c r="G1122" s="328" t="s">
        <v>11</v>
      </c>
      <c r="H1122" s="329">
        <v>87850.71</v>
      </c>
      <c r="I1122" s="329">
        <v>153738.74</v>
      </c>
      <c r="J1122" s="329">
        <v>113934.39</v>
      </c>
      <c r="K1122" s="329">
        <v>199385.18</v>
      </c>
      <c r="L1122" s="329">
        <v>136472.04</v>
      </c>
      <c r="M1122" s="329">
        <v>238826.07</v>
      </c>
      <c r="N1122" s="329">
        <v>162997.18</v>
      </c>
      <c r="O1122" s="329">
        <v>285245.06</v>
      </c>
      <c r="P1122" s="329">
        <v>191805.51</v>
      </c>
      <c r="Q1122" s="329">
        <v>335659.63</v>
      </c>
      <c r="R1122" s="329">
        <v>210233.05</v>
      </c>
      <c r="S1122" s="329">
        <v>367907.83</v>
      </c>
      <c r="T1122" s="329">
        <v>227753.56</v>
      </c>
      <c r="U1122" s="329">
        <v>398568.72</v>
      </c>
    </row>
    <row r="1123" spans="1:21" ht="14.4" x14ac:dyDescent="0.3">
      <c r="A1123" s="328">
        <v>6</v>
      </c>
      <c r="B1123" s="328" t="s">
        <v>47</v>
      </c>
      <c r="C1123" s="328" t="s">
        <v>223</v>
      </c>
      <c r="D1123" s="328" t="s">
        <v>224</v>
      </c>
      <c r="E1123" s="328" t="s">
        <v>225</v>
      </c>
      <c r="F1123" s="328">
        <v>2</v>
      </c>
      <c r="G1123" s="328" t="s">
        <v>5</v>
      </c>
      <c r="H1123" s="329">
        <v>76159.25</v>
      </c>
      <c r="I1123" s="329">
        <v>133278.69</v>
      </c>
      <c r="J1123" s="329">
        <v>99987.76</v>
      </c>
      <c r="K1123" s="329">
        <v>174978.58</v>
      </c>
      <c r="L1123" s="329">
        <v>121655.6</v>
      </c>
      <c r="M1123" s="329">
        <v>212897.3</v>
      </c>
      <c r="N1123" s="329">
        <v>149471.79999999999</v>
      </c>
      <c r="O1123" s="329">
        <v>261575.65</v>
      </c>
      <c r="P1123" s="329">
        <v>177436.5</v>
      </c>
      <c r="Q1123" s="329">
        <v>310513.87</v>
      </c>
      <c r="R1123" s="329">
        <v>195590.98</v>
      </c>
      <c r="S1123" s="329">
        <v>342284.21</v>
      </c>
      <c r="T1123" s="329">
        <v>212448.84</v>
      </c>
      <c r="U1123" s="329">
        <v>371785.46</v>
      </c>
    </row>
    <row r="1124" spans="1:21" ht="14.4" x14ac:dyDescent="0.3">
      <c r="A1124" s="328">
        <v>6</v>
      </c>
      <c r="B1124" s="328" t="s">
        <v>47</v>
      </c>
      <c r="C1124" s="328" t="s">
        <v>223</v>
      </c>
      <c r="D1124" s="328" t="s">
        <v>224</v>
      </c>
      <c r="E1124" s="328" t="s">
        <v>225</v>
      </c>
      <c r="F1124" s="328">
        <v>3</v>
      </c>
      <c r="G1124" s="328" t="s">
        <v>6</v>
      </c>
      <c r="H1124" s="329">
        <v>65686.05</v>
      </c>
      <c r="I1124" s="329">
        <v>114950.59</v>
      </c>
      <c r="J1124" s="329">
        <v>89245.1</v>
      </c>
      <c r="K1124" s="329">
        <v>156178.93</v>
      </c>
      <c r="L1124" s="329">
        <v>112641.12</v>
      </c>
      <c r="M1124" s="329">
        <v>197121.96</v>
      </c>
      <c r="N1124" s="329">
        <v>148111.54</v>
      </c>
      <c r="O1124" s="329">
        <v>259195.19</v>
      </c>
      <c r="P1124" s="329">
        <v>183295.05</v>
      </c>
      <c r="Q1124" s="329">
        <v>320766.34000000003</v>
      </c>
      <c r="R1124" s="329">
        <v>206340.87</v>
      </c>
      <c r="S1124" s="329">
        <v>361096.52</v>
      </c>
      <c r="T1124" s="329">
        <v>229058.8</v>
      </c>
      <c r="U1124" s="329">
        <v>400852.89</v>
      </c>
    </row>
    <row r="1125" spans="1:21" ht="14.4" x14ac:dyDescent="0.3">
      <c r="A1125" s="328">
        <v>6</v>
      </c>
      <c r="B1125" s="328" t="s">
        <v>47</v>
      </c>
      <c r="C1125" s="328" t="s">
        <v>223</v>
      </c>
      <c r="D1125" s="328" t="s">
        <v>224</v>
      </c>
      <c r="E1125" s="328" t="s">
        <v>225</v>
      </c>
      <c r="F1125" s="328">
        <v>4</v>
      </c>
      <c r="G1125" s="328" t="s">
        <v>4</v>
      </c>
      <c r="H1125" s="329">
        <v>74576.27</v>
      </c>
      <c r="I1125" s="329">
        <v>119322.04</v>
      </c>
      <c r="J1125" s="329">
        <v>104406.78</v>
      </c>
      <c r="K1125" s="329">
        <v>167050.85999999999</v>
      </c>
      <c r="L1125" s="329">
        <v>134237.29</v>
      </c>
      <c r="M1125" s="329">
        <v>214779.67</v>
      </c>
      <c r="N1125" s="329">
        <v>178983.06</v>
      </c>
      <c r="O1125" s="329">
        <v>286372.90000000002</v>
      </c>
      <c r="P1125" s="329">
        <v>223728.82</v>
      </c>
      <c r="Q1125" s="329">
        <v>357966.12</v>
      </c>
      <c r="R1125" s="329">
        <v>253559.33</v>
      </c>
      <c r="S1125" s="329">
        <v>405694.94</v>
      </c>
      <c r="T1125" s="329">
        <v>283389.84000000003</v>
      </c>
      <c r="U1125" s="329">
        <v>453423.76</v>
      </c>
    </row>
    <row r="1126" spans="1:21" ht="14.4" x14ac:dyDescent="0.3">
      <c r="A1126" s="328">
        <v>6</v>
      </c>
      <c r="B1126" s="328" t="s">
        <v>47</v>
      </c>
      <c r="C1126" s="328" t="s">
        <v>223</v>
      </c>
      <c r="D1126" s="328" t="s">
        <v>224</v>
      </c>
      <c r="E1126" s="328" t="s">
        <v>226</v>
      </c>
      <c r="F1126" s="328">
        <v>1</v>
      </c>
      <c r="G1126" s="328" t="s">
        <v>11</v>
      </c>
      <c r="H1126" s="329">
        <v>86570.01</v>
      </c>
      <c r="I1126" s="329">
        <v>151497.51999999999</v>
      </c>
      <c r="J1126" s="329">
        <v>112082.77</v>
      </c>
      <c r="K1126" s="329">
        <v>196144.85</v>
      </c>
      <c r="L1126" s="329">
        <v>134117.82999999999</v>
      </c>
      <c r="M1126" s="329">
        <v>234706.21</v>
      </c>
      <c r="N1126" s="329">
        <v>159977.65</v>
      </c>
      <c r="O1126" s="329">
        <v>279960.89</v>
      </c>
      <c r="P1126" s="329">
        <v>188100.51</v>
      </c>
      <c r="Q1126" s="329">
        <v>329175.90000000002</v>
      </c>
      <c r="R1126" s="329">
        <v>206087.48</v>
      </c>
      <c r="S1126" s="329">
        <v>360653.09</v>
      </c>
      <c r="T1126" s="329">
        <v>223099.46</v>
      </c>
      <c r="U1126" s="329">
        <v>390424.06</v>
      </c>
    </row>
    <row r="1127" spans="1:21" ht="14.4" x14ac:dyDescent="0.3">
      <c r="A1127" s="328">
        <v>6</v>
      </c>
      <c r="B1127" s="328" t="s">
        <v>47</v>
      </c>
      <c r="C1127" s="328" t="s">
        <v>223</v>
      </c>
      <c r="D1127" s="328" t="s">
        <v>224</v>
      </c>
      <c r="E1127" s="328" t="s">
        <v>226</v>
      </c>
      <c r="F1127" s="328">
        <v>2</v>
      </c>
      <c r="G1127" s="328" t="s">
        <v>5</v>
      </c>
      <c r="H1127" s="329">
        <v>75895.34</v>
      </c>
      <c r="I1127" s="329">
        <v>132816.85</v>
      </c>
      <c r="J1127" s="329">
        <v>99348.9</v>
      </c>
      <c r="K1127" s="329">
        <v>173860.57</v>
      </c>
      <c r="L1127" s="329">
        <v>120589.78</v>
      </c>
      <c r="M1127" s="329">
        <v>211032.12</v>
      </c>
      <c r="N1127" s="329">
        <v>147628.39000000001</v>
      </c>
      <c r="O1127" s="329">
        <v>258349.69</v>
      </c>
      <c r="P1127" s="329">
        <v>174980.99</v>
      </c>
      <c r="Q1127" s="329">
        <v>306216.71999999997</v>
      </c>
      <c r="R1127" s="329">
        <v>192718.64</v>
      </c>
      <c r="S1127" s="329">
        <v>337257.62</v>
      </c>
      <c r="T1127" s="329">
        <v>209125.59</v>
      </c>
      <c r="U1127" s="329">
        <v>365969.78</v>
      </c>
    </row>
    <row r="1128" spans="1:21" ht="14.4" x14ac:dyDescent="0.3">
      <c r="A1128" s="328">
        <v>6</v>
      </c>
      <c r="B1128" s="328" t="s">
        <v>47</v>
      </c>
      <c r="C1128" s="328" t="s">
        <v>223</v>
      </c>
      <c r="D1128" s="328" t="s">
        <v>224</v>
      </c>
      <c r="E1128" s="328" t="s">
        <v>226</v>
      </c>
      <c r="F1128" s="328">
        <v>3</v>
      </c>
      <c r="G1128" s="328" t="s">
        <v>6</v>
      </c>
      <c r="H1128" s="329">
        <v>66111.02</v>
      </c>
      <c r="I1128" s="329">
        <v>115694.28</v>
      </c>
      <c r="J1128" s="329">
        <v>90076.17</v>
      </c>
      <c r="K1128" s="329">
        <v>157633.29999999999</v>
      </c>
      <c r="L1128" s="329">
        <v>113892.47</v>
      </c>
      <c r="M1128" s="329">
        <v>199311.83</v>
      </c>
      <c r="N1128" s="329">
        <v>149960.57999999999</v>
      </c>
      <c r="O1128" s="329">
        <v>262431.02</v>
      </c>
      <c r="P1128" s="329">
        <v>185766.74</v>
      </c>
      <c r="Q1128" s="329">
        <v>325091.8</v>
      </c>
      <c r="R1128" s="329">
        <v>209263.29</v>
      </c>
      <c r="S1128" s="329">
        <v>366210.76</v>
      </c>
      <c r="T1128" s="329">
        <v>232460.47</v>
      </c>
      <c r="U1128" s="329">
        <v>406805.82</v>
      </c>
    </row>
    <row r="1129" spans="1:21" ht="14.4" x14ac:dyDescent="0.3">
      <c r="A1129" s="328">
        <v>6</v>
      </c>
      <c r="B1129" s="328" t="s">
        <v>47</v>
      </c>
      <c r="C1129" s="328" t="s">
        <v>223</v>
      </c>
      <c r="D1129" s="328" t="s">
        <v>224</v>
      </c>
      <c r="E1129" s="328" t="s">
        <v>226</v>
      </c>
      <c r="F1129" s="328">
        <v>4</v>
      </c>
      <c r="G1129" s="328" t="s">
        <v>4</v>
      </c>
      <c r="H1129" s="329">
        <v>73369.33</v>
      </c>
      <c r="I1129" s="329">
        <v>117390.93</v>
      </c>
      <c r="J1129" s="329">
        <v>102717.06</v>
      </c>
      <c r="K1129" s="329">
        <v>164347.29999999999</v>
      </c>
      <c r="L1129" s="329">
        <v>132064.79</v>
      </c>
      <c r="M1129" s="329">
        <v>211303.67</v>
      </c>
      <c r="N1129" s="329">
        <v>176086.39</v>
      </c>
      <c r="O1129" s="329">
        <v>281738.23</v>
      </c>
      <c r="P1129" s="329">
        <v>220107.99</v>
      </c>
      <c r="Q1129" s="329">
        <v>352172.79</v>
      </c>
      <c r="R1129" s="329">
        <v>249455.72</v>
      </c>
      <c r="S1129" s="329">
        <v>399129.16</v>
      </c>
      <c r="T1129" s="329">
        <v>278803.45</v>
      </c>
      <c r="U1129" s="329">
        <v>446085.53</v>
      </c>
    </row>
    <row r="1130" spans="1:21" ht="14.4" x14ac:dyDescent="0.3">
      <c r="A1130" s="328">
        <v>6</v>
      </c>
      <c r="B1130" s="328" t="s">
        <v>47</v>
      </c>
      <c r="C1130" s="328" t="s">
        <v>223</v>
      </c>
      <c r="D1130" s="328" t="s">
        <v>224</v>
      </c>
      <c r="E1130" s="328" t="s">
        <v>179</v>
      </c>
      <c r="F1130" s="328">
        <v>1</v>
      </c>
      <c r="G1130" s="328" t="s">
        <v>11</v>
      </c>
      <c r="H1130" s="329">
        <v>88008.06</v>
      </c>
      <c r="I1130" s="329">
        <v>154014.1</v>
      </c>
      <c r="J1130" s="329">
        <v>114019.2</v>
      </c>
      <c r="K1130" s="329">
        <v>199533.61</v>
      </c>
      <c r="L1130" s="329">
        <v>136488.37</v>
      </c>
      <c r="M1130" s="329">
        <v>238854.65</v>
      </c>
      <c r="N1130" s="329">
        <v>162886.75</v>
      </c>
      <c r="O1130" s="329">
        <v>285051.81</v>
      </c>
      <c r="P1130" s="329">
        <v>191580.62</v>
      </c>
      <c r="Q1130" s="329">
        <v>335266.09000000003</v>
      </c>
      <c r="R1130" s="329">
        <v>209933.63</v>
      </c>
      <c r="S1130" s="329">
        <v>367383.85</v>
      </c>
      <c r="T1130" s="329">
        <v>227327.21</v>
      </c>
      <c r="U1130" s="329">
        <v>397822.62</v>
      </c>
    </row>
    <row r="1131" spans="1:21" ht="14.4" x14ac:dyDescent="0.3">
      <c r="A1131" s="328">
        <v>6</v>
      </c>
      <c r="B1131" s="328" t="s">
        <v>47</v>
      </c>
      <c r="C1131" s="328" t="s">
        <v>223</v>
      </c>
      <c r="D1131" s="328" t="s">
        <v>224</v>
      </c>
      <c r="E1131" s="328" t="s">
        <v>179</v>
      </c>
      <c r="F1131" s="328">
        <v>2</v>
      </c>
      <c r="G1131" s="328" t="s">
        <v>5</v>
      </c>
      <c r="H1131" s="329">
        <v>76825.02</v>
      </c>
      <c r="I1131" s="329">
        <v>134443.78</v>
      </c>
      <c r="J1131" s="329">
        <v>100678.95</v>
      </c>
      <c r="K1131" s="329">
        <v>176188.17</v>
      </c>
      <c r="L1131" s="329">
        <v>122316.13</v>
      </c>
      <c r="M1131" s="329">
        <v>214053.22</v>
      </c>
      <c r="N1131" s="329">
        <v>149949.43</v>
      </c>
      <c r="O1131" s="329">
        <v>262411.5</v>
      </c>
      <c r="P1131" s="329">
        <v>177836.35</v>
      </c>
      <c r="Q1131" s="329">
        <v>311213.62</v>
      </c>
      <c r="R1131" s="329">
        <v>195928.18</v>
      </c>
      <c r="S1131" s="329">
        <v>342874.31</v>
      </c>
      <c r="T1131" s="329">
        <v>212687.92</v>
      </c>
      <c r="U1131" s="329">
        <v>372203.85</v>
      </c>
    </row>
    <row r="1132" spans="1:21" ht="14.4" x14ac:dyDescent="0.3">
      <c r="A1132" s="328">
        <v>6</v>
      </c>
      <c r="B1132" s="328" t="s">
        <v>47</v>
      </c>
      <c r="C1132" s="328" t="s">
        <v>223</v>
      </c>
      <c r="D1132" s="328" t="s">
        <v>224</v>
      </c>
      <c r="E1132" s="328" t="s">
        <v>179</v>
      </c>
      <c r="F1132" s="328">
        <v>3</v>
      </c>
      <c r="G1132" s="328" t="s">
        <v>6</v>
      </c>
      <c r="H1132" s="329">
        <v>66668.42</v>
      </c>
      <c r="I1132" s="329">
        <v>116669.73</v>
      </c>
      <c r="J1132" s="329">
        <v>90738.48</v>
      </c>
      <c r="K1132" s="329">
        <v>158792.34</v>
      </c>
      <c r="L1132" s="329">
        <v>114652.59</v>
      </c>
      <c r="M1132" s="329">
        <v>200642.04</v>
      </c>
      <c r="N1132" s="329">
        <v>150883.79</v>
      </c>
      <c r="O1132" s="329">
        <v>264046.63</v>
      </c>
      <c r="P1132" s="329">
        <v>186840.56</v>
      </c>
      <c r="Q1132" s="329">
        <v>326970.96999999997</v>
      </c>
      <c r="R1132" s="329">
        <v>210419.69</v>
      </c>
      <c r="S1132" s="329">
        <v>368234.47</v>
      </c>
      <c r="T1132" s="329">
        <v>233685.2</v>
      </c>
      <c r="U1132" s="329">
        <v>408949.1</v>
      </c>
    </row>
    <row r="1133" spans="1:21" ht="14.4" x14ac:dyDescent="0.3">
      <c r="A1133" s="328">
        <v>6</v>
      </c>
      <c r="B1133" s="328" t="s">
        <v>47</v>
      </c>
      <c r="C1133" s="328" t="s">
        <v>223</v>
      </c>
      <c r="D1133" s="328" t="s">
        <v>224</v>
      </c>
      <c r="E1133" s="328" t="s">
        <v>179</v>
      </c>
      <c r="F1133" s="328">
        <v>4</v>
      </c>
      <c r="G1133" s="328" t="s">
        <v>4</v>
      </c>
      <c r="H1133" s="329">
        <v>74634.94</v>
      </c>
      <c r="I1133" s="329">
        <v>119415.91</v>
      </c>
      <c r="J1133" s="329">
        <v>104488.92</v>
      </c>
      <c r="K1133" s="329">
        <v>167182.28</v>
      </c>
      <c r="L1133" s="329">
        <v>134342.9</v>
      </c>
      <c r="M1133" s="329">
        <v>214948.64</v>
      </c>
      <c r="N1133" s="329">
        <v>179123.86</v>
      </c>
      <c r="O1133" s="329">
        <v>286598.19</v>
      </c>
      <c r="P1133" s="329">
        <v>223904.83</v>
      </c>
      <c r="Q1133" s="329">
        <v>358247.73</v>
      </c>
      <c r="R1133" s="329">
        <v>253758.81</v>
      </c>
      <c r="S1133" s="329">
        <v>406014.1</v>
      </c>
      <c r="T1133" s="329">
        <v>283612.78000000003</v>
      </c>
      <c r="U1133" s="329">
        <v>453780.46</v>
      </c>
    </row>
    <row r="1134" spans="1:21" ht="14.4" x14ac:dyDescent="0.3">
      <c r="A1134" s="328">
        <v>6</v>
      </c>
      <c r="B1134" s="328" t="s">
        <v>47</v>
      </c>
      <c r="C1134" s="328" t="s">
        <v>223</v>
      </c>
      <c r="D1134" s="328" t="s">
        <v>224</v>
      </c>
      <c r="E1134" s="328" t="s">
        <v>227</v>
      </c>
      <c r="F1134" s="328">
        <v>1</v>
      </c>
      <c r="G1134" s="328" t="s">
        <v>11</v>
      </c>
      <c r="H1134" s="329">
        <v>86609.35</v>
      </c>
      <c r="I1134" s="329">
        <v>151566.35999999999</v>
      </c>
      <c r="J1134" s="329">
        <v>112103.98</v>
      </c>
      <c r="K1134" s="329">
        <v>196181.96</v>
      </c>
      <c r="L1134" s="329">
        <v>134121.92000000001</v>
      </c>
      <c r="M1134" s="329">
        <v>234713.36</v>
      </c>
      <c r="N1134" s="329">
        <v>159950.04999999999</v>
      </c>
      <c r="O1134" s="329">
        <v>279912.58</v>
      </c>
      <c r="P1134" s="329">
        <v>188044.3</v>
      </c>
      <c r="Q1134" s="329">
        <v>329077.52</v>
      </c>
      <c r="R1134" s="329">
        <v>206012.63</v>
      </c>
      <c r="S1134" s="329">
        <v>360522.1</v>
      </c>
      <c r="T1134" s="329">
        <v>222992.88</v>
      </c>
      <c r="U1134" s="329">
        <v>390237.54</v>
      </c>
    </row>
    <row r="1135" spans="1:21" ht="14.4" x14ac:dyDescent="0.3">
      <c r="A1135" s="328">
        <v>6</v>
      </c>
      <c r="B1135" s="328" t="s">
        <v>47</v>
      </c>
      <c r="C1135" s="328" t="s">
        <v>223</v>
      </c>
      <c r="D1135" s="328" t="s">
        <v>224</v>
      </c>
      <c r="E1135" s="328" t="s">
        <v>227</v>
      </c>
      <c r="F1135" s="328">
        <v>2</v>
      </c>
      <c r="G1135" s="328" t="s">
        <v>5</v>
      </c>
      <c r="H1135" s="329">
        <v>76061.78</v>
      </c>
      <c r="I1135" s="329">
        <v>133108.12</v>
      </c>
      <c r="J1135" s="329">
        <v>99521.7</v>
      </c>
      <c r="K1135" s="329">
        <v>174162.97</v>
      </c>
      <c r="L1135" s="329">
        <v>120754.91</v>
      </c>
      <c r="M1135" s="329">
        <v>211321.1</v>
      </c>
      <c r="N1135" s="329">
        <v>147747.79999999999</v>
      </c>
      <c r="O1135" s="329">
        <v>258558.65</v>
      </c>
      <c r="P1135" s="329">
        <v>175080.95</v>
      </c>
      <c r="Q1135" s="329">
        <v>306391.65999999997</v>
      </c>
      <c r="R1135" s="329">
        <v>192802.94</v>
      </c>
      <c r="S1135" s="329">
        <v>337405.14</v>
      </c>
      <c r="T1135" s="329">
        <v>209185.36</v>
      </c>
      <c r="U1135" s="329">
        <v>366074.38</v>
      </c>
    </row>
    <row r="1136" spans="1:21" ht="14.4" x14ac:dyDescent="0.3">
      <c r="A1136" s="328">
        <v>6</v>
      </c>
      <c r="B1136" s="328" t="s">
        <v>47</v>
      </c>
      <c r="C1136" s="328" t="s">
        <v>223</v>
      </c>
      <c r="D1136" s="328" t="s">
        <v>224</v>
      </c>
      <c r="E1136" s="328" t="s">
        <v>227</v>
      </c>
      <c r="F1136" s="328">
        <v>3</v>
      </c>
      <c r="G1136" s="328" t="s">
        <v>6</v>
      </c>
      <c r="H1136" s="329">
        <v>66356.61</v>
      </c>
      <c r="I1136" s="329">
        <v>116124.07</v>
      </c>
      <c r="J1136" s="329">
        <v>90449.52</v>
      </c>
      <c r="K1136" s="329">
        <v>158286.66</v>
      </c>
      <c r="L1136" s="329">
        <v>114395.34</v>
      </c>
      <c r="M1136" s="329">
        <v>200191.85</v>
      </c>
      <c r="N1136" s="329">
        <v>150653.65</v>
      </c>
      <c r="O1136" s="329">
        <v>263643.88</v>
      </c>
      <c r="P1136" s="329">
        <v>186653.12</v>
      </c>
      <c r="Q1136" s="329">
        <v>326642.96000000002</v>
      </c>
      <c r="R1136" s="329">
        <v>210283</v>
      </c>
      <c r="S1136" s="329">
        <v>367995.25</v>
      </c>
      <c r="T1136" s="329">
        <v>233617.07</v>
      </c>
      <c r="U1136" s="329">
        <v>408829.87</v>
      </c>
    </row>
    <row r="1137" spans="1:21" ht="14.4" x14ac:dyDescent="0.3">
      <c r="A1137" s="328">
        <v>6</v>
      </c>
      <c r="B1137" s="328" t="s">
        <v>47</v>
      </c>
      <c r="C1137" s="328" t="s">
        <v>223</v>
      </c>
      <c r="D1137" s="328" t="s">
        <v>224</v>
      </c>
      <c r="E1137" s="328" t="s">
        <v>227</v>
      </c>
      <c r="F1137" s="328">
        <v>4</v>
      </c>
      <c r="G1137" s="328" t="s">
        <v>4</v>
      </c>
      <c r="H1137" s="329">
        <v>73384</v>
      </c>
      <c r="I1137" s="329">
        <v>117414.39999999999</v>
      </c>
      <c r="J1137" s="329">
        <v>102737.60000000001</v>
      </c>
      <c r="K1137" s="329">
        <v>164380.16</v>
      </c>
      <c r="L1137" s="329">
        <v>132091.20000000001</v>
      </c>
      <c r="M1137" s="329">
        <v>211345.92000000001</v>
      </c>
      <c r="N1137" s="329">
        <v>176121.59</v>
      </c>
      <c r="O1137" s="329">
        <v>281794.55</v>
      </c>
      <c r="P1137" s="329">
        <v>220151.99</v>
      </c>
      <c r="Q1137" s="329">
        <v>352243.19</v>
      </c>
      <c r="R1137" s="329">
        <v>249505.59</v>
      </c>
      <c r="S1137" s="329">
        <v>399208.95</v>
      </c>
      <c r="T1137" s="329">
        <v>278859.19</v>
      </c>
      <c r="U1137" s="329">
        <v>446174.71</v>
      </c>
    </row>
    <row r="1138" spans="1:21" ht="14.4" x14ac:dyDescent="0.3">
      <c r="A1138" s="328">
        <v>6</v>
      </c>
      <c r="B1138" s="328" t="s">
        <v>47</v>
      </c>
      <c r="C1138" s="328" t="s">
        <v>223</v>
      </c>
      <c r="D1138" s="328" t="s">
        <v>224</v>
      </c>
      <c r="E1138" s="328" t="s">
        <v>228</v>
      </c>
      <c r="F1138" s="328">
        <v>1</v>
      </c>
      <c r="G1138" s="328" t="s">
        <v>11</v>
      </c>
      <c r="H1138" s="329">
        <v>84856.59</v>
      </c>
      <c r="I1138" s="329">
        <v>148499.04</v>
      </c>
      <c r="J1138" s="329">
        <v>109997.9</v>
      </c>
      <c r="K1138" s="329">
        <v>192496.33</v>
      </c>
      <c r="L1138" s="329">
        <v>131718.70000000001</v>
      </c>
      <c r="M1138" s="329">
        <v>230507.73</v>
      </c>
      <c r="N1138" s="329">
        <v>157261.79999999999</v>
      </c>
      <c r="O1138" s="329">
        <v>275208.14</v>
      </c>
      <c r="P1138" s="329">
        <v>185013.94</v>
      </c>
      <c r="Q1138" s="329">
        <v>323774.40000000002</v>
      </c>
      <c r="R1138" s="329">
        <v>202765.3</v>
      </c>
      <c r="S1138" s="329">
        <v>354839.27</v>
      </c>
      <c r="T1138" s="329">
        <v>219617.8</v>
      </c>
      <c r="U1138" s="329">
        <v>384331.16</v>
      </c>
    </row>
    <row r="1139" spans="1:21" ht="14.4" x14ac:dyDescent="0.3">
      <c r="A1139" s="328">
        <v>6</v>
      </c>
      <c r="B1139" s="328" t="s">
        <v>47</v>
      </c>
      <c r="C1139" s="328" t="s">
        <v>223</v>
      </c>
      <c r="D1139" s="328" t="s">
        <v>224</v>
      </c>
      <c r="E1139" s="328" t="s">
        <v>228</v>
      </c>
      <c r="F1139" s="328">
        <v>2</v>
      </c>
      <c r="G1139" s="328" t="s">
        <v>5</v>
      </c>
      <c r="H1139" s="329">
        <v>73800.58</v>
      </c>
      <c r="I1139" s="329">
        <v>129151.02</v>
      </c>
      <c r="J1139" s="329">
        <v>96809.25</v>
      </c>
      <c r="K1139" s="329">
        <v>169416.18</v>
      </c>
      <c r="L1139" s="329">
        <v>117707.5</v>
      </c>
      <c r="M1139" s="329">
        <v>205988.13</v>
      </c>
      <c r="N1139" s="329">
        <v>144471.49</v>
      </c>
      <c r="O1139" s="329">
        <v>252825.11</v>
      </c>
      <c r="P1139" s="329">
        <v>171425.86</v>
      </c>
      <c r="Q1139" s="329">
        <v>299995.25</v>
      </c>
      <c r="R1139" s="329">
        <v>188919</v>
      </c>
      <c r="S1139" s="329">
        <v>330608.24</v>
      </c>
      <c r="T1139" s="329">
        <v>205144.86</v>
      </c>
      <c r="U1139" s="329">
        <v>359003.51</v>
      </c>
    </row>
    <row r="1140" spans="1:21" ht="14.4" x14ac:dyDescent="0.3">
      <c r="A1140" s="328">
        <v>6</v>
      </c>
      <c r="B1140" s="328" t="s">
        <v>47</v>
      </c>
      <c r="C1140" s="328" t="s">
        <v>223</v>
      </c>
      <c r="D1140" s="328" t="s">
        <v>224</v>
      </c>
      <c r="E1140" s="328" t="s">
        <v>228</v>
      </c>
      <c r="F1140" s="328">
        <v>3</v>
      </c>
      <c r="G1140" s="328" t="s">
        <v>6</v>
      </c>
      <c r="H1140" s="329">
        <v>63834.46</v>
      </c>
      <c r="I1140" s="329">
        <v>111710.3</v>
      </c>
      <c r="J1140" s="329">
        <v>86800.45</v>
      </c>
      <c r="K1140" s="329">
        <v>151900.79</v>
      </c>
      <c r="L1140" s="329">
        <v>109612.27</v>
      </c>
      <c r="M1140" s="329">
        <v>191821.47</v>
      </c>
      <c r="N1140" s="329">
        <v>144185.92000000001</v>
      </c>
      <c r="O1140" s="329">
        <v>252325.37</v>
      </c>
      <c r="P1140" s="329">
        <v>178488.27</v>
      </c>
      <c r="Q1140" s="329">
        <v>312354.48</v>
      </c>
      <c r="R1140" s="329">
        <v>200968.92</v>
      </c>
      <c r="S1140" s="329">
        <v>351695.61</v>
      </c>
      <c r="T1140" s="329">
        <v>223139.5</v>
      </c>
      <c r="U1140" s="329">
        <v>390494.13</v>
      </c>
    </row>
    <row r="1141" spans="1:21" ht="14.4" x14ac:dyDescent="0.3">
      <c r="A1141" s="328">
        <v>6</v>
      </c>
      <c r="B1141" s="328" t="s">
        <v>47</v>
      </c>
      <c r="C1141" s="328" t="s">
        <v>223</v>
      </c>
      <c r="D1141" s="328" t="s">
        <v>224</v>
      </c>
      <c r="E1141" s="328" t="s">
        <v>228</v>
      </c>
      <c r="F1141" s="328">
        <v>4</v>
      </c>
      <c r="G1141" s="328" t="s">
        <v>4</v>
      </c>
      <c r="H1141" s="329">
        <v>72001.039999999994</v>
      </c>
      <c r="I1141" s="329">
        <v>115201.67</v>
      </c>
      <c r="J1141" s="329">
        <v>100801.46</v>
      </c>
      <c r="K1141" s="329">
        <v>161282.34</v>
      </c>
      <c r="L1141" s="329">
        <v>129601.88</v>
      </c>
      <c r="M1141" s="329">
        <v>207363</v>
      </c>
      <c r="N1141" s="329">
        <v>172802.5</v>
      </c>
      <c r="O1141" s="329">
        <v>276484.01</v>
      </c>
      <c r="P1141" s="329">
        <v>216003.13</v>
      </c>
      <c r="Q1141" s="329">
        <v>345605.01</v>
      </c>
      <c r="R1141" s="329">
        <v>244803.54</v>
      </c>
      <c r="S1141" s="329">
        <v>391685.68</v>
      </c>
      <c r="T1141" s="329">
        <v>273603.96000000002</v>
      </c>
      <c r="U1141" s="329">
        <v>437766.34</v>
      </c>
    </row>
    <row r="1142" spans="1:21" ht="14.4" x14ac:dyDescent="0.3">
      <c r="A1142" s="328">
        <v>6</v>
      </c>
      <c r="B1142" s="328" t="s">
        <v>47</v>
      </c>
      <c r="C1142" s="328" t="s">
        <v>223</v>
      </c>
      <c r="D1142" s="328" t="s">
        <v>224</v>
      </c>
      <c r="E1142" s="328" t="s">
        <v>229</v>
      </c>
      <c r="F1142" s="328">
        <v>1</v>
      </c>
      <c r="G1142" s="328" t="s">
        <v>11</v>
      </c>
      <c r="H1142" s="329">
        <v>88539.86</v>
      </c>
      <c r="I1142" s="329">
        <v>154944.76</v>
      </c>
      <c r="J1142" s="329">
        <v>114692.96</v>
      </c>
      <c r="K1142" s="329">
        <v>200712.68</v>
      </c>
      <c r="L1142" s="329">
        <v>137284</v>
      </c>
      <c r="M1142" s="329">
        <v>240247.01</v>
      </c>
      <c r="N1142" s="329">
        <v>163819.65</v>
      </c>
      <c r="O1142" s="329">
        <v>286684.38</v>
      </c>
      <c r="P1142" s="329">
        <v>192665.7</v>
      </c>
      <c r="Q1142" s="329">
        <v>337164.98</v>
      </c>
      <c r="R1142" s="329">
        <v>211115.88</v>
      </c>
      <c r="S1142" s="329">
        <v>369452.79999999999</v>
      </c>
      <c r="T1142" s="329">
        <v>228594.36</v>
      </c>
      <c r="U1142" s="329">
        <v>400040.13</v>
      </c>
    </row>
    <row r="1143" spans="1:21" ht="14.4" x14ac:dyDescent="0.3">
      <c r="A1143" s="328">
        <v>6</v>
      </c>
      <c r="B1143" s="328" t="s">
        <v>47</v>
      </c>
      <c r="C1143" s="328" t="s">
        <v>223</v>
      </c>
      <c r="D1143" s="328" t="s">
        <v>224</v>
      </c>
      <c r="E1143" s="328" t="s">
        <v>229</v>
      </c>
      <c r="F1143" s="328">
        <v>2</v>
      </c>
      <c r="G1143" s="328" t="s">
        <v>5</v>
      </c>
      <c r="H1143" s="329">
        <v>77356.83</v>
      </c>
      <c r="I1143" s="329">
        <v>135374.45000000001</v>
      </c>
      <c r="J1143" s="329">
        <v>101352.71</v>
      </c>
      <c r="K1143" s="329">
        <v>177367.24</v>
      </c>
      <c r="L1143" s="329">
        <v>123111.76</v>
      </c>
      <c r="M1143" s="329">
        <v>215445.58</v>
      </c>
      <c r="N1143" s="329">
        <v>150882.32999999999</v>
      </c>
      <c r="O1143" s="329">
        <v>264044.07</v>
      </c>
      <c r="P1143" s="329">
        <v>178921.44</v>
      </c>
      <c r="Q1143" s="329">
        <v>313112.51</v>
      </c>
      <c r="R1143" s="329">
        <v>197110.43</v>
      </c>
      <c r="S1143" s="329">
        <v>344943.25</v>
      </c>
      <c r="T1143" s="329">
        <v>213955.06</v>
      </c>
      <c r="U1143" s="329">
        <v>374421.36</v>
      </c>
    </row>
    <row r="1144" spans="1:21" ht="14.4" x14ac:dyDescent="0.3">
      <c r="A1144" s="328">
        <v>6</v>
      </c>
      <c r="B1144" s="328" t="s">
        <v>47</v>
      </c>
      <c r="C1144" s="328" t="s">
        <v>223</v>
      </c>
      <c r="D1144" s="328" t="s">
        <v>224</v>
      </c>
      <c r="E1144" s="328" t="s">
        <v>229</v>
      </c>
      <c r="F1144" s="328">
        <v>3</v>
      </c>
      <c r="G1144" s="328" t="s">
        <v>6</v>
      </c>
      <c r="H1144" s="329">
        <v>67181.679999999993</v>
      </c>
      <c r="I1144" s="329">
        <v>117567.94</v>
      </c>
      <c r="J1144" s="329">
        <v>91457.05</v>
      </c>
      <c r="K1144" s="329">
        <v>160049.82999999999</v>
      </c>
      <c r="L1144" s="329">
        <v>115576.47</v>
      </c>
      <c r="M1144" s="329">
        <v>202258.81</v>
      </c>
      <c r="N1144" s="329">
        <v>152115.62</v>
      </c>
      <c r="O1144" s="329">
        <v>266202.33</v>
      </c>
      <c r="P1144" s="329">
        <v>188380.34</v>
      </c>
      <c r="Q1144" s="329">
        <v>329665.59999999998</v>
      </c>
      <c r="R1144" s="329">
        <v>212164.79</v>
      </c>
      <c r="S1144" s="329">
        <v>371288.37</v>
      </c>
      <c r="T1144" s="329">
        <v>235635.6</v>
      </c>
      <c r="U1144" s="329">
        <v>412362.29</v>
      </c>
    </row>
    <row r="1145" spans="1:21" ht="14.4" x14ac:dyDescent="0.3">
      <c r="A1145" s="328">
        <v>6</v>
      </c>
      <c r="B1145" s="328" t="s">
        <v>47</v>
      </c>
      <c r="C1145" s="328" t="s">
        <v>223</v>
      </c>
      <c r="D1145" s="328" t="s">
        <v>224</v>
      </c>
      <c r="E1145" s="328" t="s">
        <v>229</v>
      </c>
      <c r="F1145" s="328">
        <v>4</v>
      </c>
      <c r="G1145" s="328" t="s">
        <v>4</v>
      </c>
      <c r="H1145" s="329">
        <v>75076.37</v>
      </c>
      <c r="I1145" s="329">
        <v>120122.2</v>
      </c>
      <c r="J1145" s="329">
        <v>105106.92</v>
      </c>
      <c r="K1145" s="329">
        <v>168171.08</v>
      </c>
      <c r="L1145" s="329">
        <v>135137.47</v>
      </c>
      <c r="M1145" s="329">
        <v>216219.96</v>
      </c>
      <c r="N1145" s="329">
        <v>180183.3</v>
      </c>
      <c r="O1145" s="329">
        <v>288293.28000000003</v>
      </c>
      <c r="P1145" s="329">
        <v>225229.12</v>
      </c>
      <c r="Q1145" s="329">
        <v>360366.6</v>
      </c>
      <c r="R1145" s="329">
        <v>255259.67</v>
      </c>
      <c r="S1145" s="329">
        <v>408415.48</v>
      </c>
      <c r="T1145" s="329">
        <v>285290.21999999997</v>
      </c>
      <c r="U1145" s="329">
        <v>456464.36</v>
      </c>
    </row>
    <row r="1146" spans="1:21" ht="14.4" x14ac:dyDescent="0.3">
      <c r="A1146" s="328">
        <v>6</v>
      </c>
      <c r="B1146" s="328" t="s">
        <v>47</v>
      </c>
      <c r="C1146" s="328" t="s">
        <v>223</v>
      </c>
      <c r="D1146" s="328" t="s">
        <v>224</v>
      </c>
      <c r="E1146" s="328" t="s">
        <v>230</v>
      </c>
      <c r="F1146" s="328">
        <v>1</v>
      </c>
      <c r="G1146" s="328" t="s">
        <v>11</v>
      </c>
      <c r="H1146" s="329">
        <v>89977.91</v>
      </c>
      <c r="I1146" s="329">
        <v>157461.35</v>
      </c>
      <c r="J1146" s="329">
        <v>116629.39</v>
      </c>
      <c r="K1146" s="329">
        <v>204101.43</v>
      </c>
      <c r="L1146" s="329">
        <v>139654.54</v>
      </c>
      <c r="M1146" s="329">
        <v>244395.45</v>
      </c>
      <c r="N1146" s="329">
        <v>166728.74</v>
      </c>
      <c r="O1146" s="329">
        <v>291775.3</v>
      </c>
      <c r="P1146" s="329">
        <v>196145.81</v>
      </c>
      <c r="Q1146" s="329">
        <v>343255.17</v>
      </c>
      <c r="R1146" s="329">
        <v>214962.03</v>
      </c>
      <c r="S1146" s="329">
        <v>376183.56</v>
      </c>
      <c r="T1146" s="329">
        <v>232822.11</v>
      </c>
      <c r="U1146" s="329">
        <v>407438.68</v>
      </c>
    </row>
    <row r="1147" spans="1:21" ht="14.4" x14ac:dyDescent="0.3">
      <c r="A1147" s="328">
        <v>6</v>
      </c>
      <c r="B1147" s="328" t="s">
        <v>47</v>
      </c>
      <c r="C1147" s="328" t="s">
        <v>223</v>
      </c>
      <c r="D1147" s="328" t="s">
        <v>224</v>
      </c>
      <c r="E1147" s="328" t="s">
        <v>230</v>
      </c>
      <c r="F1147" s="328">
        <v>2</v>
      </c>
      <c r="G1147" s="328" t="s">
        <v>5</v>
      </c>
      <c r="H1147" s="329">
        <v>78286.5</v>
      </c>
      <c r="I1147" s="329">
        <v>137001.38</v>
      </c>
      <c r="J1147" s="329">
        <v>102682.76</v>
      </c>
      <c r="K1147" s="329">
        <v>179694.84</v>
      </c>
      <c r="L1147" s="329">
        <v>124838.1</v>
      </c>
      <c r="M1147" s="329">
        <v>218466.68</v>
      </c>
      <c r="N1147" s="329">
        <v>153203.35999999999</v>
      </c>
      <c r="O1147" s="329">
        <v>268105.89</v>
      </c>
      <c r="P1147" s="329">
        <v>181776.8</v>
      </c>
      <c r="Q1147" s="329">
        <v>318109.40000000002</v>
      </c>
      <c r="R1147" s="329">
        <v>200319.97</v>
      </c>
      <c r="S1147" s="329">
        <v>350559.94</v>
      </c>
      <c r="T1147" s="329">
        <v>217517.39</v>
      </c>
      <c r="U1147" s="329">
        <v>380655.43</v>
      </c>
    </row>
    <row r="1148" spans="1:21" ht="14.4" x14ac:dyDescent="0.3">
      <c r="A1148" s="328">
        <v>6</v>
      </c>
      <c r="B1148" s="328" t="s">
        <v>47</v>
      </c>
      <c r="C1148" s="328" t="s">
        <v>223</v>
      </c>
      <c r="D1148" s="328" t="s">
        <v>224</v>
      </c>
      <c r="E1148" s="328" t="s">
        <v>230</v>
      </c>
      <c r="F1148" s="328">
        <v>3</v>
      </c>
      <c r="G1148" s="328" t="s">
        <v>6</v>
      </c>
      <c r="H1148" s="329">
        <v>67739.09</v>
      </c>
      <c r="I1148" s="329">
        <v>118543.4</v>
      </c>
      <c r="J1148" s="329">
        <v>92119.35</v>
      </c>
      <c r="K1148" s="329">
        <v>161208.87</v>
      </c>
      <c r="L1148" s="329">
        <v>116336.58</v>
      </c>
      <c r="M1148" s="329">
        <v>203589.02</v>
      </c>
      <c r="N1148" s="329">
        <v>153038.82</v>
      </c>
      <c r="O1148" s="329">
        <v>267817.94</v>
      </c>
      <c r="P1148" s="329">
        <v>189454.16</v>
      </c>
      <c r="Q1148" s="329">
        <v>331544.78000000003</v>
      </c>
      <c r="R1148" s="329">
        <v>213321.19</v>
      </c>
      <c r="S1148" s="329">
        <v>373312.08</v>
      </c>
      <c r="T1148" s="329">
        <v>236860.33</v>
      </c>
      <c r="U1148" s="329">
        <v>414505.58</v>
      </c>
    </row>
    <row r="1149" spans="1:21" ht="14.4" x14ac:dyDescent="0.3">
      <c r="A1149" s="328">
        <v>6</v>
      </c>
      <c r="B1149" s="328" t="s">
        <v>47</v>
      </c>
      <c r="C1149" s="328" t="s">
        <v>223</v>
      </c>
      <c r="D1149" s="328" t="s">
        <v>224</v>
      </c>
      <c r="E1149" s="328" t="s">
        <v>230</v>
      </c>
      <c r="F1149" s="328">
        <v>4</v>
      </c>
      <c r="G1149" s="328" t="s">
        <v>4</v>
      </c>
      <c r="H1149" s="329">
        <v>76341.990000000005</v>
      </c>
      <c r="I1149" s="329">
        <v>122147.18</v>
      </c>
      <c r="J1149" s="329">
        <v>106878.78</v>
      </c>
      <c r="K1149" s="329">
        <v>171006.05</v>
      </c>
      <c r="L1149" s="329">
        <v>137415.57999999999</v>
      </c>
      <c r="M1149" s="329">
        <v>219864.93</v>
      </c>
      <c r="N1149" s="329">
        <v>183220.77</v>
      </c>
      <c r="O1149" s="329">
        <v>293153.24</v>
      </c>
      <c r="P1149" s="329">
        <v>229025.96</v>
      </c>
      <c r="Q1149" s="329">
        <v>366441.54</v>
      </c>
      <c r="R1149" s="329">
        <v>259562.76</v>
      </c>
      <c r="S1149" s="329">
        <v>415300.42</v>
      </c>
      <c r="T1149" s="329">
        <v>290099.55</v>
      </c>
      <c r="U1149" s="329">
        <v>464159.29</v>
      </c>
    </row>
    <row r="1150" spans="1:21" ht="14.4" x14ac:dyDescent="0.3">
      <c r="A1150" s="328">
        <v>6</v>
      </c>
      <c r="B1150" s="328" t="s">
        <v>47</v>
      </c>
      <c r="C1150" s="328" t="s">
        <v>231</v>
      </c>
      <c r="D1150" s="328" t="s">
        <v>232</v>
      </c>
      <c r="E1150" s="328" t="s">
        <v>233</v>
      </c>
      <c r="F1150" s="328">
        <v>1</v>
      </c>
      <c r="G1150" s="328" t="s">
        <v>11</v>
      </c>
      <c r="H1150" s="329">
        <v>88086.74</v>
      </c>
      <c r="I1150" s="329">
        <v>154151.79</v>
      </c>
      <c r="J1150" s="329">
        <v>114061.62</v>
      </c>
      <c r="K1150" s="329">
        <v>199607.83</v>
      </c>
      <c r="L1150" s="329">
        <v>136496.54999999999</v>
      </c>
      <c r="M1150" s="329">
        <v>238868.96</v>
      </c>
      <c r="N1150" s="329">
        <v>162831.54</v>
      </c>
      <c r="O1150" s="329">
        <v>284955.2</v>
      </c>
      <c r="P1150" s="329">
        <v>191468.19</v>
      </c>
      <c r="Q1150" s="329">
        <v>335069.33</v>
      </c>
      <c r="R1150" s="329">
        <v>209783.93</v>
      </c>
      <c r="S1150" s="329">
        <v>367121.88</v>
      </c>
      <c r="T1150" s="329">
        <v>227114.05</v>
      </c>
      <c r="U1150" s="329">
        <v>397449.59</v>
      </c>
    </row>
    <row r="1151" spans="1:21" ht="14.4" x14ac:dyDescent="0.3">
      <c r="A1151" s="328">
        <v>6</v>
      </c>
      <c r="B1151" s="328" t="s">
        <v>47</v>
      </c>
      <c r="C1151" s="328" t="s">
        <v>231</v>
      </c>
      <c r="D1151" s="328" t="s">
        <v>232</v>
      </c>
      <c r="E1151" s="328" t="s">
        <v>233</v>
      </c>
      <c r="F1151" s="328">
        <v>2</v>
      </c>
      <c r="G1151" s="328" t="s">
        <v>5</v>
      </c>
      <c r="H1151" s="329">
        <v>77157.899999999994</v>
      </c>
      <c r="I1151" s="329">
        <v>135026.32999999999</v>
      </c>
      <c r="J1151" s="329">
        <v>101024.56</v>
      </c>
      <c r="K1151" s="329">
        <v>176792.97</v>
      </c>
      <c r="L1151" s="329">
        <v>122646.39999999999</v>
      </c>
      <c r="M1151" s="329">
        <v>214631.2</v>
      </c>
      <c r="N1151" s="329">
        <v>150188.25</v>
      </c>
      <c r="O1151" s="329">
        <v>262829.44</v>
      </c>
      <c r="P1151" s="329">
        <v>178036.29</v>
      </c>
      <c r="Q1151" s="329">
        <v>311563.51</v>
      </c>
      <c r="R1151" s="329">
        <v>196096.78</v>
      </c>
      <c r="S1151" s="329">
        <v>343169.37</v>
      </c>
      <c r="T1151" s="329">
        <v>212807.47</v>
      </c>
      <c r="U1151" s="329">
        <v>372413.07</v>
      </c>
    </row>
    <row r="1152" spans="1:21" ht="14.4" x14ac:dyDescent="0.3">
      <c r="A1152" s="328">
        <v>6</v>
      </c>
      <c r="B1152" s="328" t="s">
        <v>47</v>
      </c>
      <c r="C1152" s="328" t="s">
        <v>231</v>
      </c>
      <c r="D1152" s="328" t="s">
        <v>232</v>
      </c>
      <c r="E1152" s="328" t="s">
        <v>233</v>
      </c>
      <c r="F1152" s="328">
        <v>3</v>
      </c>
      <c r="G1152" s="328" t="s">
        <v>6</v>
      </c>
      <c r="H1152" s="329">
        <v>67159.61</v>
      </c>
      <c r="I1152" s="329">
        <v>117529.31</v>
      </c>
      <c r="J1152" s="329">
        <v>91485.17</v>
      </c>
      <c r="K1152" s="329">
        <v>160099.04999999999</v>
      </c>
      <c r="L1152" s="329">
        <v>115658.34</v>
      </c>
      <c r="M1152" s="329">
        <v>202402.09</v>
      </c>
      <c r="N1152" s="329">
        <v>152269.92000000001</v>
      </c>
      <c r="O1152" s="329">
        <v>266472.37</v>
      </c>
      <c r="P1152" s="329">
        <v>188613.32</v>
      </c>
      <c r="Q1152" s="329">
        <v>330073.31</v>
      </c>
      <c r="R1152" s="329">
        <v>212459.12</v>
      </c>
      <c r="S1152" s="329">
        <v>371803.46</v>
      </c>
      <c r="T1152" s="329">
        <v>235998.42</v>
      </c>
      <c r="U1152" s="329">
        <v>412997.23</v>
      </c>
    </row>
    <row r="1153" spans="1:21" ht="14.4" x14ac:dyDescent="0.3">
      <c r="A1153" s="328">
        <v>6</v>
      </c>
      <c r="B1153" s="328" t="s">
        <v>47</v>
      </c>
      <c r="C1153" s="328" t="s">
        <v>231</v>
      </c>
      <c r="D1153" s="328" t="s">
        <v>232</v>
      </c>
      <c r="E1153" s="328" t="s">
        <v>233</v>
      </c>
      <c r="F1153" s="328">
        <v>4</v>
      </c>
      <c r="G1153" s="328" t="s">
        <v>4</v>
      </c>
      <c r="H1153" s="329">
        <v>74664.28</v>
      </c>
      <c r="I1153" s="329">
        <v>119462.85</v>
      </c>
      <c r="J1153" s="329">
        <v>104529.99</v>
      </c>
      <c r="K1153" s="329">
        <v>167247.99</v>
      </c>
      <c r="L1153" s="329">
        <v>134395.71</v>
      </c>
      <c r="M1153" s="329">
        <v>215033.13</v>
      </c>
      <c r="N1153" s="329">
        <v>179194.27</v>
      </c>
      <c r="O1153" s="329">
        <v>286710.84000000003</v>
      </c>
      <c r="P1153" s="329">
        <v>223992.84</v>
      </c>
      <c r="Q1153" s="329">
        <v>358388.55</v>
      </c>
      <c r="R1153" s="329">
        <v>253858.56</v>
      </c>
      <c r="S1153" s="329">
        <v>406173.7</v>
      </c>
      <c r="T1153" s="329">
        <v>283724.27</v>
      </c>
      <c r="U1153" s="329">
        <v>453958.84</v>
      </c>
    </row>
    <row r="1154" spans="1:21" ht="14.4" x14ac:dyDescent="0.3">
      <c r="A1154" s="328">
        <v>6</v>
      </c>
      <c r="B1154" s="328" t="s">
        <v>47</v>
      </c>
      <c r="C1154" s="328" t="s">
        <v>231</v>
      </c>
      <c r="D1154" s="328" t="s">
        <v>232</v>
      </c>
      <c r="E1154" s="328" t="s">
        <v>234</v>
      </c>
      <c r="F1154" s="328">
        <v>1</v>
      </c>
      <c r="G1154" s="328" t="s">
        <v>11</v>
      </c>
      <c r="H1154" s="329">
        <v>89446.11</v>
      </c>
      <c r="I1154" s="329">
        <v>156530.70000000001</v>
      </c>
      <c r="J1154" s="329">
        <v>115955.64</v>
      </c>
      <c r="K1154" s="329">
        <v>202922.37</v>
      </c>
      <c r="L1154" s="329">
        <v>138858.92000000001</v>
      </c>
      <c r="M1154" s="329">
        <v>243003.1</v>
      </c>
      <c r="N1154" s="329">
        <v>165795.85</v>
      </c>
      <c r="O1154" s="329">
        <v>290142.74</v>
      </c>
      <c r="P1154" s="329">
        <v>195060.73</v>
      </c>
      <c r="Q1154" s="329">
        <v>341356.29</v>
      </c>
      <c r="R1154" s="329">
        <v>213779.79</v>
      </c>
      <c r="S1154" s="329">
        <v>374114.63</v>
      </c>
      <c r="T1154" s="329">
        <v>231554.97</v>
      </c>
      <c r="U1154" s="329">
        <v>405221.19</v>
      </c>
    </row>
    <row r="1155" spans="1:21" ht="14.4" x14ac:dyDescent="0.3">
      <c r="A1155" s="328">
        <v>6</v>
      </c>
      <c r="B1155" s="328" t="s">
        <v>47</v>
      </c>
      <c r="C1155" s="328" t="s">
        <v>231</v>
      </c>
      <c r="D1155" s="328" t="s">
        <v>232</v>
      </c>
      <c r="E1155" s="328" t="s">
        <v>234</v>
      </c>
      <c r="F1155" s="328">
        <v>2</v>
      </c>
      <c r="G1155" s="328" t="s">
        <v>5</v>
      </c>
      <c r="H1155" s="329">
        <v>77754.69</v>
      </c>
      <c r="I1155" s="329">
        <v>136070.71</v>
      </c>
      <c r="J1155" s="329">
        <v>102009.01</v>
      </c>
      <c r="K1155" s="329">
        <v>178515.77</v>
      </c>
      <c r="L1155" s="329">
        <v>124042.48</v>
      </c>
      <c r="M1155" s="329">
        <v>217074.34</v>
      </c>
      <c r="N1155" s="329">
        <v>152270.47</v>
      </c>
      <c r="O1155" s="329">
        <v>266473.33</v>
      </c>
      <c r="P1155" s="329">
        <v>180691.73</v>
      </c>
      <c r="Q1155" s="329">
        <v>316210.52</v>
      </c>
      <c r="R1155" s="329">
        <v>199137.72</v>
      </c>
      <c r="S1155" s="329">
        <v>348491.01</v>
      </c>
      <c r="T1155" s="329">
        <v>216250.25</v>
      </c>
      <c r="U1155" s="329">
        <v>378437.94</v>
      </c>
    </row>
    <row r="1156" spans="1:21" ht="14.4" x14ac:dyDescent="0.3">
      <c r="A1156" s="328">
        <v>6</v>
      </c>
      <c r="B1156" s="328" t="s">
        <v>47</v>
      </c>
      <c r="C1156" s="328" t="s">
        <v>231</v>
      </c>
      <c r="D1156" s="328" t="s">
        <v>232</v>
      </c>
      <c r="E1156" s="328" t="s">
        <v>234</v>
      </c>
      <c r="F1156" s="328">
        <v>3</v>
      </c>
      <c r="G1156" s="328" t="s">
        <v>6</v>
      </c>
      <c r="H1156" s="329">
        <v>67225.83</v>
      </c>
      <c r="I1156" s="329">
        <v>117645.2</v>
      </c>
      <c r="J1156" s="329">
        <v>91400.79</v>
      </c>
      <c r="K1156" s="329">
        <v>159951.38</v>
      </c>
      <c r="L1156" s="329">
        <v>115412.72</v>
      </c>
      <c r="M1156" s="329">
        <v>201972.26</v>
      </c>
      <c r="N1156" s="329">
        <v>151807</v>
      </c>
      <c r="O1156" s="329">
        <v>265662.25</v>
      </c>
      <c r="P1156" s="329">
        <v>187914.38</v>
      </c>
      <c r="Q1156" s="329">
        <v>328850.17</v>
      </c>
      <c r="R1156" s="329">
        <v>211576.11</v>
      </c>
      <c r="S1156" s="329">
        <v>370258.19</v>
      </c>
      <c r="T1156" s="329">
        <v>234909.95</v>
      </c>
      <c r="U1156" s="329">
        <v>411092.41</v>
      </c>
    </row>
    <row r="1157" spans="1:21" ht="14.4" x14ac:dyDescent="0.3">
      <c r="A1157" s="328">
        <v>6</v>
      </c>
      <c r="B1157" s="328" t="s">
        <v>47</v>
      </c>
      <c r="C1157" s="328" t="s">
        <v>231</v>
      </c>
      <c r="D1157" s="328" t="s">
        <v>232</v>
      </c>
      <c r="E1157" s="328" t="s">
        <v>234</v>
      </c>
      <c r="F1157" s="328">
        <v>4</v>
      </c>
      <c r="G1157" s="328" t="s">
        <v>4</v>
      </c>
      <c r="H1157" s="329">
        <v>75900.56</v>
      </c>
      <c r="I1157" s="329">
        <v>121440.9</v>
      </c>
      <c r="J1157" s="329">
        <v>106260.78</v>
      </c>
      <c r="K1157" s="329">
        <v>170017.25</v>
      </c>
      <c r="L1157" s="329">
        <v>136621.01</v>
      </c>
      <c r="M1157" s="329">
        <v>218593.61</v>
      </c>
      <c r="N1157" s="329">
        <v>182161.34</v>
      </c>
      <c r="O1157" s="329">
        <v>291458.15000000002</v>
      </c>
      <c r="P1157" s="329">
        <v>227701.68</v>
      </c>
      <c r="Q1157" s="329">
        <v>364322.69</v>
      </c>
      <c r="R1157" s="329">
        <v>258061.9</v>
      </c>
      <c r="S1157" s="329">
        <v>412899.05</v>
      </c>
      <c r="T1157" s="329">
        <v>288422.12</v>
      </c>
      <c r="U1157" s="329">
        <v>461475.41</v>
      </c>
    </row>
    <row r="1158" spans="1:21" ht="14.4" x14ac:dyDescent="0.3">
      <c r="A1158" s="328">
        <v>6</v>
      </c>
      <c r="B1158" s="328" t="s">
        <v>47</v>
      </c>
      <c r="C1158" s="328" t="s">
        <v>231</v>
      </c>
      <c r="D1158" s="328" t="s">
        <v>232</v>
      </c>
      <c r="E1158" s="328" t="s">
        <v>726</v>
      </c>
      <c r="F1158" s="328">
        <v>1</v>
      </c>
      <c r="G1158" s="328" t="s">
        <v>11</v>
      </c>
      <c r="H1158" s="329">
        <v>90549.05</v>
      </c>
      <c r="I1158" s="329">
        <v>158460.85</v>
      </c>
      <c r="J1158" s="329">
        <v>117324.35</v>
      </c>
      <c r="K1158" s="329">
        <v>205317.61</v>
      </c>
      <c r="L1158" s="329">
        <v>140454.26</v>
      </c>
      <c r="M1158" s="329">
        <v>245794.95</v>
      </c>
      <c r="N1158" s="329">
        <v>167634.03</v>
      </c>
      <c r="O1158" s="329">
        <v>293359.56</v>
      </c>
      <c r="P1158" s="329">
        <v>197174.67</v>
      </c>
      <c r="Q1158" s="329">
        <v>345055.68</v>
      </c>
      <c r="R1158" s="329">
        <v>216069.44</v>
      </c>
      <c r="S1158" s="329">
        <v>378121.51</v>
      </c>
      <c r="T1158" s="329">
        <v>233982.67</v>
      </c>
      <c r="U1158" s="329">
        <v>409469.67</v>
      </c>
    </row>
    <row r="1159" spans="1:21" ht="14.4" x14ac:dyDescent="0.3">
      <c r="A1159" s="328">
        <v>6</v>
      </c>
      <c r="B1159" s="328" t="s">
        <v>47</v>
      </c>
      <c r="C1159" s="328" t="s">
        <v>231</v>
      </c>
      <c r="D1159" s="328" t="s">
        <v>232</v>
      </c>
      <c r="E1159" s="328" t="s">
        <v>726</v>
      </c>
      <c r="F1159" s="328">
        <v>2</v>
      </c>
      <c r="G1159" s="328" t="s">
        <v>5</v>
      </c>
      <c r="H1159" s="329">
        <v>78984.759999999995</v>
      </c>
      <c r="I1159" s="329">
        <v>138223.32999999999</v>
      </c>
      <c r="J1159" s="329">
        <v>103529.32</v>
      </c>
      <c r="K1159" s="329">
        <v>181176.31</v>
      </c>
      <c r="L1159" s="329">
        <v>125798.87</v>
      </c>
      <c r="M1159" s="329">
        <v>220148.02</v>
      </c>
      <c r="N1159" s="329">
        <v>154255.67000000001</v>
      </c>
      <c r="O1159" s="329">
        <v>269947.42</v>
      </c>
      <c r="P1159" s="329">
        <v>182961.85</v>
      </c>
      <c r="Q1159" s="329">
        <v>320183.24</v>
      </c>
      <c r="R1159" s="329">
        <v>201586.52</v>
      </c>
      <c r="S1159" s="329">
        <v>352776.41</v>
      </c>
      <c r="T1159" s="329">
        <v>218844.3</v>
      </c>
      <c r="U1159" s="329">
        <v>382977.53</v>
      </c>
    </row>
    <row r="1160" spans="1:21" ht="14.4" x14ac:dyDescent="0.3">
      <c r="A1160" s="328">
        <v>6</v>
      </c>
      <c r="B1160" s="328" t="s">
        <v>47</v>
      </c>
      <c r="C1160" s="328" t="s">
        <v>231</v>
      </c>
      <c r="D1160" s="328" t="s">
        <v>232</v>
      </c>
      <c r="E1160" s="328" t="s">
        <v>726</v>
      </c>
      <c r="F1160" s="328">
        <v>3</v>
      </c>
      <c r="G1160" s="328" t="s">
        <v>6</v>
      </c>
      <c r="H1160" s="329">
        <v>68497.94</v>
      </c>
      <c r="I1160" s="329">
        <v>119871.4</v>
      </c>
      <c r="J1160" s="329">
        <v>93211.26</v>
      </c>
      <c r="K1160" s="329">
        <v>163119.71</v>
      </c>
      <c r="L1160" s="329">
        <v>117763.32</v>
      </c>
      <c r="M1160" s="329">
        <v>206085.82</v>
      </c>
      <c r="N1160" s="329">
        <v>154963.71</v>
      </c>
      <c r="O1160" s="329">
        <v>271186.5</v>
      </c>
      <c r="P1160" s="329">
        <v>191880.32000000001</v>
      </c>
      <c r="Q1160" s="329">
        <v>335790.56</v>
      </c>
      <c r="R1160" s="329">
        <v>216085.99</v>
      </c>
      <c r="S1160" s="329">
        <v>378150.48</v>
      </c>
      <c r="T1160" s="329">
        <v>239967.33</v>
      </c>
      <c r="U1160" s="329">
        <v>419942.82</v>
      </c>
    </row>
    <row r="1161" spans="1:21" ht="14.4" x14ac:dyDescent="0.3">
      <c r="A1161" s="328">
        <v>6</v>
      </c>
      <c r="B1161" s="328" t="s">
        <v>47</v>
      </c>
      <c r="C1161" s="328" t="s">
        <v>231</v>
      </c>
      <c r="D1161" s="328" t="s">
        <v>232</v>
      </c>
      <c r="E1161" s="328" t="s">
        <v>726</v>
      </c>
      <c r="F1161" s="328">
        <v>4</v>
      </c>
      <c r="G1161" s="328" t="s">
        <v>4</v>
      </c>
      <c r="H1161" s="329">
        <v>76798.09</v>
      </c>
      <c r="I1161" s="329">
        <v>122876.94</v>
      </c>
      <c r="J1161" s="329">
        <v>107517.32</v>
      </c>
      <c r="K1161" s="329">
        <v>172027.71</v>
      </c>
      <c r="L1161" s="329">
        <v>138236.54999999999</v>
      </c>
      <c r="M1161" s="329">
        <v>221178.49</v>
      </c>
      <c r="N1161" s="329">
        <v>184315.41</v>
      </c>
      <c r="O1161" s="329">
        <v>294904.65000000002</v>
      </c>
      <c r="P1161" s="329">
        <v>230394.26</v>
      </c>
      <c r="Q1161" s="329">
        <v>368630.82</v>
      </c>
      <c r="R1161" s="329">
        <v>261113.49</v>
      </c>
      <c r="S1161" s="329">
        <v>417781.59</v>
      </c>
      <c r="T1161" s="329">
        <v>291832.73</v>
      </c>
      <c r="U1161" s="329">
        <v>466932.37</v>
      </c>
    </row>
    <row r="1162" spans="1:21" ht="14.4" x14ac:dyDescent="0.3">
      <c r="A1162" s="328">
        <v>6</v>
      </c>
      <c r="B1162" s="328" t="s">
        <v>47</v>
      </c>
      <c r="C1162" s="328" t="s">
        <v>231</v>
      </c>
      <c r="D1162" s="328" t="s">
        <v>232</v>
      </c>
      <c r="E1162" s="328" t="s">
        <v>727</v>
      </c>
      <c r="F1162" s="328">
        <v>1</v>
      </c>
      <c r="G1162" s="328" t="s">
        <v>11</v>
      </c>
      <c r="H1162" s="329">
        <v>88086.74</v>
      </c>
      <c r="I1162" s="329">
        <v>154151.79</v>
      </c>
      <c r="J1162" s="329">
        <v>114061.62</v>
      </c>
      <c r="K1162" s="329">
        <v>199607.83</v>
      </c>
      <c r="L1162" s="329">
        <v>136496.54999999999</v>
      </c>
      <c r="M1162" s="329">
        <v>238868.96</v>
      </c>
      <c r="N1162" s="329">
        <v>162831.54</v>
      </c>
      <c r="O1162" s="329">
        <v>284955.2</v>
      </c>
      <c r="P1162" s="329">
        <v>191468.19</v>
      </c>
      <c r="Q1162" s="329">
        <v>335069.33</v>
      </c>
      <c r="R1162" s="329">
        <v>209783.93</v>
      </c>
      <c r="S1162" s="329">
        <v>367121.88</v>
      </c>
      <c r="T1162" s="329">
        <v>227114.05</v>
      </c>
      <c r="U1162" s="329">
        <v>397449.59</v>
      </c>
    </row>
    <row r="1163" spans="1:21" ht="14.4" x14ac:dyDescent="0.3">
      <c r="A1163" s="328">
        <v>6</v>
      </c>
      <c r="B1163" s="328" t="s">
        <v>47</v>
      </c>
      <c r="C1163" s="328" t="s">
        <v>231</v>
      </c>
      <c r="D1163" s="328" t="s">
        <v>232</v>
      </c>
      <c r="E1163" s="328" t="s">
        <v>727</v>
      </c>
      <c r="F1163" s="328">
        <v>2</v>
      </c>
      <c r="G1163" s="328" t="s">
        <v>5</v>
      </c>
      <c r="H1163" s="329">
        <v>77157.899999999994</v>
      </c>
      <c r="I1163" s="329">
        <v>135026.32999999999</v>
      </c>
      <c r="J1163" s="329">
        <v>101024.56</v>
      </c>
      <c r="K1163" s="329">
        <v>176792.97</v>
      </c>
      <c r="L1163" s="329">
        <v>122646.39999999999</v>
      </c>
      <c r="M1163" s="329">
        <v>214631.2</v>
      </c>
      <c r="N1163" s="329">
        <v>150188.25</v>
      </c>
      <c r="O1163" s="329">
        <v>262829.44</v>
      </c>
      <c r="P1163" s="329">
        <v>178036.29</v>
      </c>
      <c r="Q1163" s="329">
        <v>311563.51</v>
      </c>
      <c r="R1163" s="329">
        <v>196096.78</v>
      </c>
      <c r="S1163" s="329">
        <v>343169.37</v>
      </c>
      <c r="T1163" s="329">
        <v>212807.47</v>
      </c>
      <c r="U1163" s="329">
        <v>372413.07</v>
      </c>
    </row>
    <row r="1164" spans="1:21" ht="14.4" x14ac:dyDescent="0.3">
      <c r="A1164" s="328">
        <v>6</v>
      </c>
      <c r="B1164" s="328" t="s">
        <v>47</v>
      </c>
      <c r="C1164" s="328" t="s">
        <v>231</v>
      </c>
      <c r="D1164" s="328" t="s">
        <v>232</v>
      </c>
      <c r="E1164" s="328" t="s">
        <v>727</v>
      </c>
      <c r="F1164" s="328">
        <v>3</v>
      </c>
      <c r="G1164" s="328" t="s">
        <v>6</v>
      </c>
      <c r="H1164" s="329">
        <v>67159.61</v>
      </c>
      <c r="I1164" s="329">
        <v>117529.31</v>
      </c>
      <c r="J1164" s="329">
        <v>91485.17</v>
      </c>
      <c r="K1164" s="329">
        <v>160099.04999999999</v>
      </c>
      <c r="L1164" s="329">
        <v>115658.34</v>
      </c>
      <c r="M1164" s="329">
        <v>202402.09</v>
      </c>
      <c r="N1164" s="329">
        <v>152269.92000000001</v>
      </c>
      <c r="O1164" s="329">
        <v>266472.37</v>
      </c>
      <c r="P1164" s="329">
        <v>188613.32</v>
      </c>
      <c r="Q1164" s="329">
        <v>330073.31</v>
      </c>
      <c r="R1164" s="329">
        <v>212459.12</v>
      </c>
      <c r="S1164" s="329">
        <v>371803.46</v>
      </c>
      <c r="T1164" s="329">
        <v>235998.42</v>
      </c>
      <c r="U1164" s="329">
        <v>412997.23</v>
      </c>
    </row>
    <row r="1165" spans="1:21" ht="14.4" x14ac:dyDescent="0.3">
      <c r="A1165" s="328">
        <v>6</v>
      </c>
      <c r="B1165" s="328" t="s">
        <v>47</v>
      </c>
      <c r="C1165" s="328" t="s">
        <v>231</v>
      </c>
      <c r="D1165" s="328" t="s">
        <v>232</v>
      </c>
      <c r="E1165" s="328" t="s">
        <v>727</v>
      </c>
      <c r="F1165" s="328">
        <v>4</v>
      </c>
      <c r="G1165" s="328" t="s">
        <v>4</v>
      </c>
      <c r="H1165" s="329">
        <v>74664.28</v>
      </c>
      <c r="I1165" s="329">
        <v>119462.85</v>
      </c>
      <c r="J1165" s="329">
        <v>104529.99</v>
      </c>
      <c r="K1165" s="329">
        <v>167247.99</v>
      </c>
      <c r="L1165" s="329">
        <v>134395.71</v>
      </c>
      <c r="M1165" s="329">
        <v>215033.13</v>
      </c>
      <c r="N1165" s="329">
        <v>179194.27</v>
      </c>
      <c r="O1165" s="329">
        <v>286710.84000000003</v>
      </c>
      <c r="P1165" s="329">
        <v>223992.84</v>
      </c>
      <c r="Q1165" s="329">
        <v>358388.55</v>
      </c>
      <c r="R1165" s="329">
        <v>253858.56</v>
      </c>
      <c r="S1165" s="329">
        <v>406173.7</v>
      </c>
      <c r="T1165" s="329">
        <v>283724.27</v>
      </c>
      <c r="U1165" s="329">
        <v>453958.84</v>
      </c>
    </row>
    <row r="1166" spans="1:21" ht="14.4" x14ac:dyDescent="0.3">
      <c r="A1166" s="328">
        <v>6</v>
      </c>
      <c r="B1166" s="328" t="s">
        <v>47</v>
      </c>
      <c r="C1166" s="328" t="s">
        <v>231</v>
      </c>
      <c r="D1166" s="328" t="s">
        <v>232</v>
      </c>
      <c r="E1166" s="328" t="s">
        <v>728</v>
      </c>
      <c r="F1166" s="328">
        <v>1</v>
      </c>
      <c r="G1166" s="328" t="s">
        <v>11</v>
      </c>
      <c r="H1166" s="329">
        <v>87436.92</v>
      </c>
      <c r="I1166" s="329">
        <v>153014.60999999999</v>
      </c>
      <c r="J1166" s="329">
        <v>113324.25</v>
      </c>
      <c r="K1166" s="329">
        <v>198317.43</v>
      </c>
      <c r="L1166" s="329">
        <v>135688.66</v>
      </c>
      <c r="M1166" s="329">
        <v>237455.16</v>
      </c>
      <c r="N1166" s="329">
        <v>161981.46</v>
      </c>
      <c r="O1166" s="329">
        <v>283467.56</v>
      </c>
      <c r="P1166" s="329">
        <v>190551.76</v>
      </c>
      <c r="Q1166" s="329">
        <v>333465.59000000003</v>
      </c>
      <c r="R1166" s="329">
        <v>208826.23999999999</v>
      </c>
      <c r="S1166" s="329">
        <v>365445.91</v>
      </c>
      <c r="T1166" s="329">
        <v>226166.66</v>
      </c>
      <c r="U1166" s="329">
        <v>395791.65</v>
      </c>
    </row>
    <row r="1167" spans="1:21" ht="14.4" x14ac:dyDescent="0.3">
      <c r="A1167" s="328">
        <v>6</v>
      </c>
      <c r="B1167" s="328" t="s">
        <v>47</v>
      </c>
      <c r="C1167" s="328" t="s">
        <v>231</v>
      </c>
      <c r="D1167" s="328" t="s">
        <v>232</v>
      </c>
      <c r="E1167" s="328" t="s">
        <v>728</v>
      </c>
      <c r="F1167" s="328">
        <v>2</v>
      </c>
      <c r="G1167" s="328" t="s">
        <v>5</v>
      </c>
      <c r="H1167" s="329">
        <v>76126.759999999995</v>
      </c>
      <c r="I1167" s="329">
        <v>133221.82999999999</v>
      </c>
      <c r="J1167" s="329">
        <v>99832.4</v>
      </c>
      <c r="K1167" s="329">
        <v>174706.71</v>
      </c>
      <c r="L1167" s="329">
        <v>121355.37</v>
      </c>
      <c r="M1167" s="329">
        <v>212371.89</v>
      </c>
      <c r="N1167" s="329">
        <v>148897.13</v>
      </c>
      <c r="O1167" s="329">
        <v>260569.98</v>
      </c>
      <c r="P1167" s="329">
        <v>176651.31</v>
      </c>
      <c r="Q1167" s="329">
        <v>309139.78999999998</v>
      </c>
      <c r="R1167" s="329">
        <v>194661.63</v>
      </c>
      <c r="S1167" s="329">
        <v>340657.85</v>
      </c>
      <c r="T1167" s="329">
        <v>211361.01</v>
      </c>
      <c r="U1167" s="329">
        <v>369881.76</v>
      </c>
    </row>
    <row r="1168" spans="1:21" ht="14.4" x14ac:dyDescent="0.3">
      <c r="A1168" s="328">
        <v>6</v>
      </c>
      <c r="B1168" s="328" t="s">
        <v>47</v>
      </c>
      <c r="C1168" s="328" t="s">
        <v>231</v>
      </c>
      <c r="D1168" s="328" t="s">
        <v>232</v>
      </c>
      <c r="E1168" s="328" t="s">
        <v>728</v>
      </c>
      <c r="F1168" s="328">
        <v>3</v>
      </c>
      <c r="G1168" s="328" t="s">
        <v>6</v>
      </c>
      <c r="H1168" s="329">
        <v>65909.570000000007</v>
      </c>
      <c r="I1168" s="329">
        <v>115341.74</v>
      </c>
      <c r="J1168" s="329">
        <v>89646.57</v>
      </c>
      <c r="K1168" s="329">
        <v>156881.5</v>
      </c>
      <c r="L1168" s="329">
        <v>113225.86</v>
      </c>
      <c r="M1168" s="329">
        <v>198145.25</v>
      </c>
      <c r="N1168" s="329">
        <v>148958.9</v>
      </c>
      <c r="O1168" s="329">
        <v>260678.08</v>
      </c>
      <c r="P1168" s="329">
        <v>184414.4</v>
      </c>
      <c r="Q1168" s="329">
        <v>322725.2</v>
      </c>
      <c r="R1168" s="329">
        <v>207654.91</v>
      </c>
      <c r="S1168" s="329">
        <v>363396.09</v>
      </c>
      <c r="T1168" s="329">
        <v>230578.21</v>
      </c>
      <c r="U1168" s="329">
        <v>403511.88</v>
      </c>
    </row>
    <row r="1169" spans="1:21" ht="14.4" x14ac:dyDescent="0.3">
      <c r="A1169" s="328">
        <v>6</v>
      </c>
      <c r="B1169" s="328" t="s">
        <v>47</v>
      </c>
      <c r="C1169" s="328" t="s">
        <v>231</v>
      </c>
      <c r="D1169" s="328" t="s">
        <v>232</v>
      </c>
      <c r="E1169" s="328" t="s">
        <v>728</v>
      </c>
      <c r="F1169" s="328">
        <v>4</v>
      </c>
      <c r="G1169" s="328" t="s">
        <v>4</v>
      </c>
      <c r="H1169" s="329">
        <v>74178.850000000006</v>
      </c>
      <c r="I1169" s="329">
        <v>118686.16</v>
      </c>
      <c r="J1169" s="329">
        <v>103850.39</v>
      </c>
      <c r="K1169" s="329">
        <v>166160.62</v>
      </c>
      <c r="L1169" s="329">
        <v>133521.93</v>
      </c>
      <c r="M1169" s="329">
        <v>213635.08</v>
      </c>
      <c r="N1169" s="329">
        <v>178029.23</v>
      </c>
      <c r="O1169" s="329">
        <v>284846.78000000003</v>
      </c>
      <c r="P1169" s="329">
        <v>222536.54</v>
      </c>
      <c r="Q1169" s="329">
        <v>356058.47</v>
      </c>
      <c r="R1169" s="329">
        <v>252208.08</v>
      </c>
      <c r="S1169" s="329">
        <v>403532.94</v>
      </c>
      <c r="T1169" s="329">
        <v>281879.62</v>
      </c>
      <c r="U1169" s="329">
        <v>451007.4</v>
      </c>
    </row>
    <row r="1170" spans="1:21" ht="14.4" x14ac:dyDescent="0.3">
      <c r="A1170" s="328">
        <v>6</v>
      </c>
      <c r="B1170" s="328" t="s">
        <v>47</v>
      </c>
      <c r="C1170" s="328" t="s">
        <v>231</v>
      </c>
      <c r="D1170" s="328" t="s">
        <v>232</v>
      </c>
      <c r="E1170" s="328" t="s">
        <v>729</v>
      </c>
      <c r="F1170" s="328">
        <v>1</v>
      </c>
      <c r="G1170" s="328" t="s">
        <v>11</v>
      </c>
      <c r="H1170" s="329">
        <v>89446.11</v>
      </c>
      <c r="I1170" s="329">
        <v>156530.70000000001</v>
      </c>
      <c r="J1170" s="329">
        <v>115955.64</v>
      </c>
      <c r="K1170" s="329">
        <v>202922.37</v>
      </c>
      <c r="L1170" s="329">
        <v>138858.92000000001</v>
      </c>
      <c r="M1170" s="329">
        <v>243003.1</v>
      </c>
      <c r="N1170" s="329">
        <v>165795.85</v>
      </c>
      <c r="O1170" s="329">
        <v>290142.74</v>
      </c>
      <c r="P1170" s="329">
        <v>195060.73</v>
      </c>
      <c r="Q1170" s="329">
        <v>341356.29</v>
      </c>
      <c r="R1170" s="329">
        <v>213779.79</v>
      </c>
      <c r="S1170" s="329">
        <v>374114.63</v>
      </c>
      <c r="T1170" s="329">
        <v>231554.97</v>
      </c>
      <c r="U1170" s="329">
        <v>405221.19</v>
      </c>
    </row>
    <row r="1171" spans="1:21" ht="14.4" x14ac:dyDescent="0.3">
      <c r="A1171" s="328">
        <v>6</v>
      </c>
      <c r="B1171" s="328" t="s">
        <v>47</v>
      </c>
      <c r="C1171" s="328" t="s">
        <v>231</v>
      </c>
      <c r="D1171" s="328" t="s">
        <v>232</v>
      </c>
      <c r="E1171" s="328" t="s">
        <v>729</v>
      </c>
      <c r="F1171" s="328">
        <v>2</v>
      </c>
      <c r="G1171" s="328" t="s">
        <v>5</v>
      </c>
      <c r="H1171" s="329">
        <v>77754.69</v>
      </c>
      <c r="I1171" s="329">
        <v>136070.71</v>
      </c>
      <c r="J1171" s="329">
        <v>102009.01</v>
      </c>
      <c r="K1171" s="329">
        <v>178515.77</v>
      </c>
      <c r="L1171" s="329">
        <v>124042.48</v>
      </c>
      <c r="M1171" s="329">
        <v>217074.34</v>
      </c>
      <c r="N1171" s="329">
        <v>152270.47</v>
      </c>
      <c r="O1171" s="329">
        <v>266473.33</v>
      </c>
      <c r="P1171" s="329">
        <v>180691.73</v>
      </c>
      <c r="Q1171" s="329">
        <v>316210.52</v>
      </c>
      <c r="R1171" s="329">
        <v>199137.72</v>
      </c>
      <c r="S1171" s="329">
        <v>348491.01</v>
      </c>
      <c r="T1171" s="329">
        <v>216250.25</v>
      </c>
      <c r="U1171" s="329">
        <v>378437.94</v>
      </c>
    </row>
    <row r="1172" spans="1:21" ht="14.4" x14ac:dyDescent="0.3">
      <c r="A1172" s="328">
        <v>6</v>
      </c>
      <c r="B1172" s="328" t="s">
        <v>47</v>
      </c>
      <c r="C1172" s="328" t="s">
        <v>231</v>
      </c>
      <c r="D1172" s="328" t="s">
        <v>232</v>
      </c>
      <c r="E1172" s="328" t="s">
        <v>729</v>
      </c>
      <c r="F1172" s="328">
        <v>3</v>
      </c>
      <c r="G1172" s="328" t="s">
        <v>6</v>
      </c>
      <c r="H1172" s="329">
        <v>67225.83</v>
      </c>
      <c r="I1172" s="329">
        <v>117645.2</v>
      </c>
      <c r="J1172" s="329">
        <v>91400.79</v>
      </c>
      <c r="K1172" s="329">
        <v>159951.38</v>
      </c>
      <c r="L1172" s="329">
        <v>115412.72</v>
      </c>
      <c r="M1172" s="329">
        <v>201972.26</v>
      </c>
      <c r="N1172" s="329">
        <v>151807</v>
      </c>
      <c r="O1172" s="329">
        <v>265662.25</v>
      </c>
      <c r="P1172" s="329">
        <v>187914.38</v>
      </c>
      <c r="Q1172" s="329">
        <v>328850.17</v>
      </c>
      <c r="R1172" s="329">
        <v>211576.11</v>
      </c>
      <c r="S1172" s="329">
        <v>370258.19</v>
      </c>
      <c r="T1172" s="329">
        <v>234909.95</v>
      </c>
      <c r="U1172" s="329">
        <v>411092.41</v>
      </c>
    </row>
    <row r="1173" spans="1:21" ht="14.4" x14ac:dyDescent="0.3">
      <c r="A1173" s="328">
        <v>6</v>
      </c>
      <c r="B1173" s="328" t="s">
        <v>47</v>
      </c>
      <c r="C1173" s="328" t="s">
        <v>231</v>
      </c>
      <c r="D1173" s="328" t="s">
        <v>232</v>
      </c>
      <c r="E1173" s="328" t="s">
        <v>729</v>
      </c>
      <c r="F1173" s="328">
        <v>4</v>
      </c>
      <c r="G1173" s="328" t="s">
        <v>4</v>
      </c>
      <c r="H1173" s="329">
        <v>75900.56</v>
      </c>
      <c r="I1173" s="329">
        <v>121440.9</v>
      </c>
      <c r="J1173" s="329">
        <v>106260.78</v>
      </c>
      <c r="K1173" s="329">
        <v>170017.25</v>
      </c>
      <c r="L1173" s="329">
        <v>136621.01</v>
      </c>
      <c r="M1173" s="329">
        <v>218593.61</v>
      </c>
      <c r="N1173" s="329">
        <v>182161.34</v>
      </c>
      <c r="O1173" s="329">
        <v>291458.15000000002</v>
      </c>
      <c r="P1173" s="329">
        <v>227701.68</v>
      </c>
      <c r="Q1173" s="329">
        <v>364322.69</v>
      </c>
      <c r="R1173" s="329">
        <v>258061.9</v>
      </c>
      <c r="S1173" s="329">
        <v>412899.05</v>
      </c>
      <c r="T1173" s="329">
        <v>288422.12</v>
      </c>
      <c r="U1173" s="329">
        <v>461475.41</v>
      </c>
    </row>
    <row r="1174" spans="1:21" ht="14.4" x14ac:dyDescent="0.3">
      <c r="A1174" s="328">
        <v>6</v>
      </c>
      <c r="B1174" s="328" t="s">
        <v>47</v>
      </c>
      <c r="C1174" s="328" t="s">
        <v>231</v>
      </c>
      <c r="D1174" s="328" t="s">
        <v>232</v>
      </c>
      <c r="E1174" s="328" t="s">
        <v>235</v>
      </c>
      <c r="F1174" s="328">
        <v>1</v>
      </c>
      <c r="G1174" s="328" t="s">
        <v>11</v>
      </c>
      <c r="H1174" s="329">
        <v>92065.78</v>
      </c>
      <c r="I1174" s="329">
        <v>161115.12</v>
      </c>
      <c r="J1174" s="329">
        <v>119303.19</v>
      </c>
      <c r="K1174" s="329">
        <v>208780.59</v>
      </c>
      <c r="L1174" s="329">
        <v>142832.97</v>
      </c>
      <c r="M1174" s="329">
        <v>249957.69</v>
      </c>
      <c r="N1174" s="329">
        <v>170487.92</v>
      </c>
      <c r="O1174" s="329">
        <v>298353.86</v>
      </c>
      <c r="P1174" s="329">
        <v>200542.34</v>
      </c>
      <c r="Q1174" s="329">
        <v>350949.1</v>
      </c>
      <c r="R1174" s="329">
        <v>219765.88</v>
      </c>
      <c r="S1174" s="329">
        <v>384590.29</v>
      </c>
      <c r="T1174" s="329">
        <v>237997.25</v>
      </c>
      <c r="U1174" s="329">
        <v>416495.18</v>
      </c>
    </row>
    <row r="1175" spans="1:21" ht="14.4" x14ac:dyDescent="0.3">
      <c r="A1175" s="328">
        <v>6</v>
      </c>
      <c r="B1175" s="328" t="s">
        <v>47</v>
      </c>
      <c r="C1175" s="328" t="s">
        <v>231</v>
      </c>
      <c r="D1175" s="328" t="s">
        <v>232</v>
      </c>
      <c r="E1175" s="328" t="s">
        <v>235</v>
      </c>
      <c r="F1175" s="328">
        <v>2</v>
      </c>
      <c r="G1175" s="328" t="s">
        <v>5</v>
      </c>
      <c r="H1175" s="329">
        <v>80247.320000000007</v>
      </c>
      <c r="I1175" s="329">
        <v>140432.79999999999</v>
      </c>
      <c r="J1175" s="329">
        <v>105204.97</v>
      </c>
      <c r="K1175" s="329">
        <v>184108.7</v>
      </c>
      <c r="L1175" s="329">
        <v>127855.48</v>
      </c>
      <c r="M1175" s="329">
        <v>223747.09</v>
      </c>
      <c r="N1175" s="329">
        <v>156815.51999999999</v>
      </c>
      <c r="O1175" s="329">
        <v>274427.17</v>
      </c>
      <c r="P1175" s="329">
        <v>186017.15</v>
      </c>
      <c r="Q1175" s="329">
        <v>325530.01</v>
      </c>
      <c r="R1175" s="329">
        <v>204964.66</v>
      </c>
      <c r="S1175" s="329">
        <v>358688.16</v>
      </c>
      <c r="T1175" s="329">
        <v>222526.17</v>
      </c>
      <c r="U1175" s="329">
        <v>389420.79999999999</v>
      </c>
    </row>
    <row r="1176" spans="1:21" ht="14.4" x14ac:dyDescent="0.3">
      <c r="A1176" s="328">
        <v>6</v>
      </c>
      <c r="B1176" s="328" t="s">
        <v>47</v>
      </c>
      <c r="C1176" s="328" t="s">
        <v>231</v>
      </c>
      <c r="D1176" s="328" t="s">
        <v>232</v>
      </c>
      <c r="E1176" s="328" t="s">
        <v>235</v>
      </c>
      <c r="F1176" s="328">
        <v>3</v>
      </c>
      <c r="G1176" s="328" t="s">
        <v>6</v>
      </c>
      <c r="H1176" s="329">
        <v>69546.53</v>
      </c>
      <c r="I1176" s="329">
        <v>121706.43</v>
      </c>
      <c r="J1176" s="329">
        <v>94620.26</v>
      </c>
      <c r="K1176" s="329">
        <v>165585.46</v>
      </c>
      <c r="L1176" s="329">
        <v>119529.19</v>
      </c>
      <c r="M1176" s="329">
        <v>209176.07</v>
      </c>
      <c r="N1176" s="329">
        <v>157273.04999999999</v>
      </c>
      <c r="O1176" s="329">
        <v>275227.84000000003</v>
      </c>
      <c r="P1176" s="329">
        <v>194726.9</v>
      </c>
      <c r="Q1176" s="329">
        <v>340772.07</v>
      </c>
      <c r="R1176" s="329">
        <v>219281.81</v>
      </c>
      <c r="S1176" s="329">
        <v>383743.17</v>
      </c>
      <c r="T1176" s="329">
        <v>243505.27</v>
      </c>
      <c r="U1176" s="329">
        <v>426134.23</v>
      </c>
    </row>
    <row r="1177" spans="1:21" ht="14.4" x14ac:dyDescent="0.3">
      <c r="A1177" s="328">
        <v>6</v>
      </c>
      <c r="B1177" s="328" t="s">
        <v>47</v>
      </c>
      <c r="C1177" s="328" t="s">
        <v>231</v>
      </c>
      <c r="D1177" s="328" t="s">
        <v>232</v>
      </c>
      <c r="E1177" s="328" t="s">
        <v>235</v>
      </c>
      <c r="F1177" s="328">
        <v>4</v>
      </c>
      <c r="G1177" s="328" t="s">
        <v>4</v>
      </c>
      <c r="H1177" s="329">
        <v>78093.03</v>
      </c>
      <c r="I1177" s="329">
        <v>124948.86</v>
      </c>
      <c r="J1177" s="329">
        <v>109330.25</v>
      </c>
      <c r="K1177" s="329">
        <v>174928.4</v>
      </c>
      <c r="L1177" s="329">
        <v>140567.46</v>
      </c>
      <c r="M1177" s="329">
        <v>224907.94</v>
      </c>
      <c r="N1177" s="329">
        <v>187423.28</v>
      </c>
      <c r="O1177" s="329">
        <v>299877.26</v>
      </c>
      <c r="P1177" s="329">
        <v>234279.1</v>
      </c>
      <c r="Q1177" s="329">
        <v>374846.57</v>
      </c>
      <c r="R1177" s="329">
        <v>265516.32</v>
      </c>
      <c r="S1177" s="329">
        <v>424826.11</v>
      </c>
      <c r="T1177" s="329">
        <v>296753.53000000003</v>
      </c>
      <c r="U1177" s="329">
        <v>474805.66</v>
      </c>
    </row>
    <row r="1178" spans="1:21" ht="14.4" x14ac:dyDescent="0.3">
      <c r="A1178" s="328">
        <v>6</v>
      </c>
      <c r="B1178" s="328" t="s">
        <v>47</v>
      </c>
      <c r="C1178" s="328" t="s">
        <v>236</v>
      </c>
      <c r="D1178" s="328" t="s">
        <v>237</v>
      </c>
      <c r="E1178" s="328" t="s">
        <v>238</v>
      </c>
      <c r="F1178" s="328">
        <v>1</v>
      </c>
      <c r="G1178" s="328" t="s">
        <v>11</v>
      </c>
      <c r="H1178" s="329">
        <v>88835.63</v>
      </c>
      <c r="I1178" s="329">
        <v>155462.35999999999</v>
      </c>
      <c r="J1178" s="329">
        <v>115239.48</v>
      </c>
      <c r="K1178" s="329">
        <v>201669.08</v>
      </c>
      <c r="L1178" s="329">
        <v>138055.12</v>
      </c>
      <c r="M1178" s="329">
        <v>241596.46</v>
      </c>
      <c r="N1178" s="329">
        <v>164918.17000000001</v>
      </c>
      <c r="O1178" s="329">
        <v>288606.8</v>
      </c>
      <c r="P1178" s="329">
        <v>194088.1</v>
      </c>
      <c r="Q1178" s="329">
        <v>339654.17</v>
      </c>
      <c r="R1178" s="329">
        <v>212747.24</v>
      </c>
      <c r="S1178" s="329">
        <v>372307.68</v>
      </c>
      <c r="T1178" s="329">
        <v>230501</v>
      </c>
      <c r="U1178" s="329">
        <v>403376.75</v>
      </c>
    </row>
    <row r="1179" spans="1:21" ht="14.4" x14ac:dyDescent="0.3">
      <c r="A1179" s="328">
        <v>6</v>
      </c>
      <c r="B1179" s="328" t="s">
        <v>47</v>
      </c>
      <c r="C1179" s="328" t="s">
        <v>236</v>
      </c>
      <c r="D1179" s="328" t="s">
        <v>237</v>
      </c>
      <c r="E1179" s="328" t="s">
        <v>238</v>
      </c>
      <c r="F1179" s="328">
        <v>2</v>
      </c>
      <c r="G1179" s="328" t="s">
        <v>5</v>
      </c>
      <c r="H1179" s="329">
        <v>76890</v>
      </c>
      <c r="I1179" s="329">
        <v>134557.49</v>
      </c>
      <c r="J1179" s="329">
        <v>100989.66</v>
      </c>
      <c r="K1179" s="329">
        <v>176731.91</v>
      </c>
      <c r="L1179" s="329">
        <v>122916.59</v>
      </c>
      <c r="M1179" s="329">
        <v>215104.02</v>
      </c>
      <c r="N1179" s="329">
        <v>151098.76</v>
      </c>
      <c r="O1179" s="329">
        <v>264422.84000000003</v>
      </c>
      <c r="P1179" s="329">
        <v>179406.72</v>
      </c>
      <c r="Q1179" s="329">
        <v>313961.76</v>
      </c>
      <c r="R1179" s="329">
        <v>197786.87</v>
      </c>
      <c r="S1179" s="329">
        <v>346127.03</v>
      </c>
      <c r="T1179" s="329">
        <v>214863.57</v>
      </c>
      <c r="U1179" s="329">
        <v>376011.24</v>
      </c>
    </row>
    <row r="1180" spans="1:21" ht="14.4" x14ac:dyDescent="0.3">
      <c r="A1180" s="328">
        <v>6</v>
      </c>
      <c r="B1180" s="328" t="s">
        <v>47</v>
      </c>
      <c r="C1180" s="328" t="s">
        <v>236</v>
      </c>
      <c r="D1180" s="328" t="s">
        <v>237</v>
      </c>
      <c r="E1180" s="328" t="s">
        <v>238</v>
      </c>
      <c r="F1180" s="328">
        <v>3</v>
      </c>
      <c r="G1180" s="328" t="s">
        <v>6</v>
      </c>
      <c r="H1180" s="329">
        <v>66221.38</v>
      </c>
      <c r="I1180" s="329">
        <v>115887.42</v>
      </c>
      <c r="J1180" s="329">
        <v>89935.54</v>
      </c>
      <c r="K1180" s="329">
        <v>157387.19</v>
      </c>
      <c r="L1180" s="329">
        <v>113483.12</v>
      </c>
      <c r="M1180" s="329">
        <v>198595.45</v>
      </c>
      <c r="N1180" s="329">
        <v>149189.04999999999</v>
      </c>
      <c r="O1180" s="329">
        <v>261080.84</v>
      </c>
      <c r="P1180" s="329">
        <v>184601.85</v>
      </c>
      <c r="Q1180" s="329">
        <v>323053.24</v>
      </c>
      <c r="R1180" s="329">
        <v>207791.61</v>
      </c>
      <c r="S1180" s="329">
        <v>363635.32</v>
      </c>
      <c r="T1180" s="329">
        <v>230646.36</v>
      </c>
      <c r="U1180" s="329">
        <v>403631.13</v>
      </c>
    </row>
    <row r="1181" spans="1:21" ht="14.4" x14ac:dyDescent="0.3">
      <c r="A1181" s="328">
        <v>6</v>
      </c>
      <c r="B1181" s="328" t="s">
        <v>47</v>
      </c>
      <c r="C1181" s="328" t="s">
        <v>236</v>
      </c>
      <c r="D1181" s="328" t="s">
        <v>237</v>
      </c>
      <c r="E1181" s="328" t="s">
        <v>238</v>
      </c>
      <c r="F1181" s="328">
        <v>4</v>
      </c>
      <c r="G1181" s="328" t="s">
        <v>4</v>
      </c>
      <c r="H1181" s="329">
        <v>75429.8</v>
      </c>
      <c r="I1181" s="329">
        <v>120687.67</v>
      </c>
      <c r="J1181" s="329">
        <v>105601.71</v>
      </c>
      <c r="K1181" s="329">
        <v>168962.74</v>
      </c>
      <c r="L1181" s="329">
        <v>135773.63</v>
      </c>
      <c r="M1181" s="329">
        <v>217237.81</v>
      </c>
      <c r="N1181" s="329">
        <v>181031.51</v>
      </c>
      <c r="O1181" s="329">
        <v>289650.42</v>
      </c>
      <c r="P1181" s="329">
        <v>226289.39</v>
      </c>
      <c r="Q1181" s="329">
        <v>362063.02</v>
      </c>
      <c r="R1181" s="329">
        <v>256461.3</v>
      </c>
      <c r="S1181" s="329">
        <v>410338.09</v>
      </c>
      <c r="T1181" s="329">
        <v>286633.21999999997</v>
      </c>
      <c r="U1181" s="329">
        <v>458613.16</v>
      </c>
    </row>
    <row r="1182" spans="1:21" ht="14.4" x14ac:dyDescent="0.3">
      <c r="A1182" s="328">
        <v>6</v>
      </c>
      <c r="B1182" s="328" t="s">
        <v>47</v>
      </c>
      <c r="C1182" s="328" t="s">
        <v>236</v>
      </c>
      <c r="D1182" s="328" t="s">
        <v>237</v>
      </c>
      <c r="E1182" s="328" t="s">
        <v>239</v>
      </c>
      <c r="F1182" s="328">
        <v>1</v>
      </c>
      <c r="G1182" s="328" t="s">
        <v>11</v>
      </c>
      <c r="H1182" s="329">
        <v>85920.19</v>
      </c>
      <c r="I1182" s="329">
        <v>150360.34</v>
      </c>
      <c r="J1182" s="329">
        <v>111345.41</v>
      </c>
      <c r="K1182" s="329">
        <v>194854.46</v>
      </c>
      <c r="L1182" s="329">
        <v>133309.95000000001</v>
      </c>
      <c r="M1182" s="329">
        <v>233292.42</v>
      </c>
      <c r="N1182" s="329">
        <v>159127.57999999999</v>
      </c>
      <c r="O1182" s="329">
        <v>278473.26</v>
      </c>
      <c r="P1182" s="329">
        <v>187184.1</v>
      </c>
      <c r="Q1182" s="329">
        <v>327572.17</v>
      </c>
      <c r="R1182" s="329">
        <v>205129.79</v>
      </c>
      <c r="S1182" s="329">
        <v>358977.14</v>
      </c>
      <c r="T1182" s="329">
        <v>222152.08</v>
      </c>
      <c r="U1182" s="329">
        <v>388766.14</v>
      </c>
    </row>
    <row r="1183" spans="1:21" ht="14.4" x14ac:dyDescent="0.3">
      <c r="A1183" s="328">
        <v>6</v>
      </c>
      <c r="B1183" s="328" t="s">
        <v>47</v>
      </c>
      <c r="C1183" s="328" t="s">
        <v>236</v>
      </c>
      <c r="D1183" s="328" t="s">
        <v>237</v>
      </c>
      <c r="E1183" s="328" t="s">
        <v>239</v>
      </c>
      <c r="F1183" s="328">
        <v>2</v>
      </c>
      <c r="G1183" s="328" t="s">
        <v>5</v>
      </c>
      <c r="H1183" s="329">
        <v>74864.210000000006</v>
      </c>
      <c r="I1183" s="329">
        <v>131012.36</v>
      </c>
      <c r="J1183" s="329">
        <v>98156.75</v>
      </c>
      <c r="K1183" s="329">
        <v>171774.31</v>
      </c>
      <c r="L1183" s="329">
        <v>119298.76</v>
      </c>
      <c r="M1183" s="329">
        <v>208772.82</v>
      </c>
      <c r="N1183" s="329">
        <v>146337.26999999999</v>
      </c>
      <c r="O1183" s="329">
        <v>256090.23</v>
      </c>
      <c r="P1183" s="329">
        <v>173596.01</v>
      </c>
      <c r="Q1183" s="329">
        <v>303793.02</v>
      </c>
      <c r="R1183" s="329">
        <v>191283.49</v>
      </c>
      <c r="S1183" s="329">
        <v>334746.11</v>
      </c>
      <c r="T1183" s="329">
        <v>207679.14</v>
      </c>
      <c r="U1183" s="329">
        <v>363438.49</v>
      </c>
    </row>
    <row r="1184" spans="1:21" ht="14.4" x14ac:dyDescent="0.3">
      <c r="A1184" s="328">
        <v>6</v>
      </c>
      <c r="B1184" s="328" t="s">
        <v>47</v>
      </c>
      <c r="C1184" s="328" t="s">
        <v>236</v>
      </c>
      <c r="D1184" s="328" t="s">
        <v>237</v>
      </c>
      <c r="E1184" s="328" t="s">
        <v>239</v>
      </c>
      <c r="F1184" s="328">
        <v>3</v>
      </c>
      <c r="G1184" s="328" t="s">
        <v>6</v>
      </c>
      <c r="H1184" s="329">
        <v>64860.98</v>
      </c>
      <c r="I1184" s="329">
        <v>113506.71</v>
      </c>
      <c r="J1184" s="329">
        <v>88237.57</v>
      </c>
      <c r="K1184" s="329">
        <v>154415.76</v>
      </c>
      <c r="L1184" s="329">
        <v>111460</v>
      </c>
      <c r="M1184" s="329">
        <v>195055</v>
      </c>
      <c r="N1184" s="329">
        <v>146649.57</v>
      </c>
      <c r="O1184" s="329">
        <v>256636.74</v>
      </c>
      <c r="P1184" s="329">
        <v>181567.83</v>
      </c>
      <c r="Q1184" s="329">
        <v>317743.7</v>
      </c>
      <c r="R1184" s="329">
        <v>204459.08</v>
      </c>
      <c r="S1184" s="329">
        <v>357803.39</v>
      </c>
      <c r="T1184" s="329">
        <v>227040.27</v>
      </c>
      <c r="U1184" s="329">
        <v>397320.47</v>
      </c>
    </row>
    <row r="1185" spans="1:21" ht="14.4" x14ac:dyDescent="0.3">
      <c r="A1185" s="328">
        <v>6</v>
      </c>
      <c r="B1185" s="328" t="s">
        <v>47</v>
      </c>
      <c r="C1185" s="328" t="s">
        <v>236</v>
      </c>
      <c r="D1185" s="328" t="s">
        <v>237</v>
      </c>
      <c r="E1185" s="328" t="s">
        <v>239</v>
      </c>
      <c r="F1185" s="328">
        <v>4</v>
      </c>
      <c r="G1185" s="328" t="s">
        <v>4</v>
      </c>
      <c r="H1185" s="329">
        <v>72883.899999999994</v>
      </c>
      <c r="I1185" s="329">
        <v>116614.24</v>
      </c>
      <c r="J1185" s="329">
        <v>102037.46</v>
      </c>
      <c r="K1185" s="329">
        <v>163259.94</v>
      </c>
      <c r="L1185" s="329">
        <v>131191.01999999999</v>
      </c>
      <c r="M1185" s="329">
        <v>209905.63</v>
      </c>
      <c r="N1185" s="329">
        <v>174921.36</v>
      </c>
      <c r="O1185" s="329">
        <v>279874.17</v>
      </c>
      <c r="P1185" s="329">
        <v>218651.7</v>
      </c>
      <c r="Q1185" s="329">
        <v>349842.72</v>
      </c>
      <c r="R1185" s="329">
        <v>247805.25</v>
      </c>
      <c r="S1185" s="329">
        <v>396488.41</v>
      </c>
      <c r="T1185" s="329">
        <v>276958.81</v>
      </c>
      <c r="U1185" s="329">
        <v>443134.11</v>
      </c>
    </row>
    <row r="1186" spans="1:21" ht="14.4" x14ac:dyDescent="0.3">
      <c r="A1186" s="328">
        <v>6</v>
      </c>
      <c r="B1186" s="328" t="s">
        <v>47</v>
      </c>
      <c r="C1186" s="328" t="s">
        <v>236</v>
      </c>
      <c r="D1186" s="328" t="s">
        <v>237</v>
      </c>
      <c r="E1186" s="328" t="s">
        <v>240</v>
      </c>
      <c r="F1186" s="328">
        <v>1</v>
      </c>
      <c r="G1186" s="328" t="s">
        <v>11</v>
      </c>
      <c r="H1186" s="329">
        <v>85467.07</v>
      </c>
      <c r="I1186" s="329">
        <v>149567.37</v>
      </c>
      <c r="J1186" s="329">
        <v>110714.07</v>
      </c>
      <c r="K1186" s="329">
        <v>193749.61</v>
      </c>
      <c r="L1186" s="329">
        <v>132522.5</v>
      </c>
      <c r="M1186" s="329">
        <v>231914.37</v>
      </c>
      <c r="N1186" s="329">
        <v>158139.48000000001</v>
      </c>
      <c r="O1186" s="329">
        <v>276744.08</v>
      </c>
      <c r="P1186" s="329">
        <v>185986.58</v>
      </c>
      <c r="Q1186" s="329">
        <v>325476.52</v>
      </c>
      <c r="R1186" s="329">
        <v>203797.84</v>
      </c>
      <c r="S1186" s="329">
        <v>356646.22</v>
      </c>
      <c r="T1186" s="329">
        <v>220671.77</v>
      </c>
      <c r="U1186" s="329">
        <v>386175.6</v>
      </c>
    </row>
    <row r="1187" spans="1:21" ht="14.4" x14ac:dyDescent="0.3">
      <c r="A1187" s="328">
        <v>6</v>
      </c>
      <c r="B1187" s="328" t="s">
        <v>47</v>
      </c>
      <c r="C1187" s="328" t="s">
        <v>236</v>
      </c>
      <c r="D1187" s="328" t="s">
        <v>237</v>
      </c>
      <c r="E1187" s="328" t="s">
        <v>240</v>
      </c>
      <c r="F1187" s="328">
        <v>2</v>
      </c>
      <c r="G1187" s="328" t="s">
        <v>5</v>
      </c>
      <c r="H1187" s="329">
        <v>74665.279999999999</v>
      </c>
      <c r="I1187" s="329">
        <v>130664.23</v>
      </c>
      <c r="J1187" s="329">
        <v>97828.6</v>
      </c>
      <c r="K1187" s="329">
        <v>171200.04</v>
      </c>
      <c r="L1187" s="329">
        <v>118833.39</v>
      </c>
      <c r="M1187" s="329">
        <v>207958.44</v>
      </c>
      <c r="N1187" s="329">
        <v>145643.20000000001</v>
      </c>
      <c r="O1187" s="329">
        <v>254875.6</v>
      </c>
      <c r="P1187" s="329">
        <v>172710.87</v>
      </c>
      <c r="Q1187" s="329">
        <v>302244.02</v>
      </c>
      <c r="R1187" s="329">
        <v>190269.84</v>
      </c>
      <c r="S1187" s="329">
        <v>332972.23</v>
      </c>
      <c r="T1187" s="329">
        <v>206531.54</v>
      </c>
      <c r="U1187" s="329">
        <v>361430.2</v>
      </c>
    </row>
    <row r="1188" spans="1:21" ht="14.4" x14ac:dyDescent="0.3">
      <c r="A1188" s="328">
        <v>6</v>
      </c>
      <c r="B1188" s="328" t="s">
        <v>47</v>
      </c>
      <c r="C1188" s="328" t="s">
        <v>236</v>
      </c>
      <c r="D1188" s="328" t="s">
        <v>237</v>
      </c>
      <c r="E1188" s="328" t="s">
        <v>240</v>
      </c>
      <c r="F1188" s="328">
        <v>3</v>
      </c>
      <c r="G1188" s="328" t="s">
        <v>6</v>
      </c>
      <c r="H1188" s="329">
        <v>64838.9</v>
      </c>
      <c r="I1188" s="329">
        <v>113468.08</v>
      </c>
      <c r="J1188" s="329">
        <v>88265.7</v>
      </c>
      <c r="K1188" s="329">
        <v>154464.98000000001</v>
      </c>
      <c r="L1188" s="329">
        <v>111541.87</v>
      </c>
      <c r="M1188" s="329">
        <v>195198.27</v>
      </c>
      <c r="N1188" s="329">
        <v>146803.87</v>
      </c>
      <c r="O1188" s="329">
        <v>256906.78</v>
      </c>
      <c r="P1188" s="329">
        <v>181800.8</v>
      </c>
      <c r="Q1188" s="329">
        <v>318151.40999999997</v>
      </c>
      <c r="R1188" s="329">
        <v>204753.42</v>
      </c>
      <c r="S1188" s="329">
        <v>358318.48</v>
      </c>
      <c r="T1188" s="329">
        <v>227403.09</v>
      </c>
      <c r="U1188" s="329">
        <v>397955.41</v>
      </c>
    </row>
    <row r="1189" spans="1:21" ht="14.4" x14ac:dyDescent="0.3">
      <c r="A1189" s="328">
        <v>6</v>
      </c>
      <c r="B1189" s="328" t="s">
        <v>47</v>
      </c>
      <c r="C1189" s="328" t="s">
        <v>236</v>
      </c>
      <c r="D1189" s="328" t="s">
        <v>237</v>
      </c>
      <c r="E1189" s="328" t="s">
        <v>240</v>
      </c>
      <c r="F1189" s="328">
        <v>4</v>
      </c>
      <c r="G1189" s="328" t="s">
        <v>4</v>
      </c>
      <c r="H1189" s="329">
        <v>72471.81</v>
      </c>
      <c r="I1189" s="329">
        <v>115954.89</v>
      </c>
      <c r="J1189" s="329">
        <v>101460.53</v>
      </c>
      <c r="K1189" s="329">
        <v>162336.85</v>
      </c>
      <c r="L1189" s="329">
        <v>130449.25</v>
      </c>
      <c r="M1189" s="329">
        <v>208718.8</v>
      </c>
      <c r="N1189" s="329">
        <v>173932.33</v>
      </c>
      <c r="O1189" s="329">
        <v>278291.74</v>
      </c>
      <c r="P1189" s="329">
        <v>217415.42</v>
      </c>
      <c r="Q1189" s="329">
        <v>347864.67</v>
      </c>
      <c r="R1189" s="329">
        <v>246404.14</v>
      </c>
      <c r="S1189" s="329">
        <v>394246.63</v>
      </c>
      <c r="T1189" s="329">
        <v>275392.86</v>
      </c>
      <c r="U1189" s="329">
        <v>440628.59</v>
      </c>
    </row>
    <row r="1190" spans="1:21" ht="14.4" x14ac:dyDescent="0.3">
      <c r="A1190" s="328">
        <v>6</v>
      </c>
      <c r="B1190" s="328" t="s">
        <v>47</v>
      </c>
      <c r="C1190" s="328" t="s">
        <v>236</v>
      </c>
      <c r="D1190" s="328" t="s">
        <v>237</v>
      </c>
      <c r="E1190" s="328" t="s">
        <v>241</v>
      </c>
      <c r="F1190" s="328">
        <v>1</v>
      </c>
      <c r="G1190" s="328" t="s">
        <v>11</v>
      </c>
      <c r="H1190" s="329">
        <v>90470.37</v>
      </c>
      <c r="I1190" s="329">
        <v>158323.16</v>
      </c>
      <c r="J1190" s="329">
        <v>117281.94</v>
      </c>
      <c r="K1190" s="329">
        <v>205243.39</v>
      </c>
      <c r="L1190" s="329">
        <v>140446.07999999999</v>
      </c>
      <c r="M1190" s="329">
        <v>245780.65</v>
      </c>
      <c r="N1190" s="329">
        <v>167689.24</v>
      </c>
      <c r="O1190" s="329">
        <v>293456.17</v>
      </c>
      <c r="P1190" s="329">
        <v>197287.11</v>
      </c>
      <c r="Q1190" s="329">
        <v>345252.44</v>
      </c>
      <c r="R1190" s="329">
        <v>216219.13</v>
      </c>
      <c r="S1190" s="329">
        <v>378383.48</v>
      </c>
      <c r="T1190" s="329">
        <v>234195.83</v>
      </c>
      <c r="U1190" s="329">
        <v>409842.7</v>
      </c>
    </row>
    <row r="1191" spans="1:21" ht="14.4" x14ac:dyDescent="0.3">
      <c r="A1191" s="328">
        <v>6</v>
      </c>
      <c r="B1191" s="328" t="s">
        <v>47</v>
      </c>
      <c r="C1191" s="328" t="s">
        <v>236</v>
      </c>
      <c r="D1191" s="328" t="s">
        <v>237</v>
      </c>
      <c r="E1191" s="328" t="s">
        <v>241</v>
      </c>
      <c r="F1191" s="328">
        <v>2</v>
      </c>
      <c r="G1191" s="328" t="s">
        <v>5</v>
      </c>
      <c r="H1191" s="329">
        <v>78651.88</v>
      </c>
      <c r="I1191" s="329">
        <v>137640.78</v>
      </c>
      <c r="J1191" s="329">
        <v>103183.72</v>
      </c>
      <c r="K1191" s="329">
        <v>180571.5</v>
      </c>
      <c r="L1191" s="329">
        <v>125468.6</v>
      </c>
      <c r="M1191" s="329">
        <v>219570.05</v>
      </c>
      <c r="N1191" s="329">
        <v>154016.85</v>
      </c>
      <c r="O1191" s="329">
        <v>269529.48</v>
      </c>
      <c r="P1191" s="329">
        <v>182761.91</v>
      </c>
      <c r="Q1191" s="329">
        <v>319833.34999999998</v>
      </c>
      <c r="R1191" s="329">
        <v>201417.91</v>
      </c>
      <c r="S1191" s="329">
        <v>352481.35</v>
      </c>
      <c r="T1191" s="329">
        <v>218724.75</v>
      </c>
      <c r="U1191" s="329">
        <v>382768.32</v>
      </c>
    </row>
    <row r="1192" spans="1:21" ht="14.4" x14ac:dyDescent="0.3">
      <c r="A1192" s="328">
        <v>6</v>
      </c>
      <c r="B1192" s="328" t="s">
        <v>47</v>
      </c>
      <c r="C1192" s="328" t="s">
        <v>236</v>
      </c>
      <c r="D1192" s="328" t="s">
        <v>237</v>
      </c>
      <c r="E1192" s="328" t="s">
        <v>241</v>
      </c>
      <c r="F1192" s="328">
        <v>3</v>
      </c>
      <c r="G1192" s="328" t="s">
        <v>6</v>
      </c>
      <c r="H1192" s="329">
        <v>68006.75</v>
      </c>
      <c r="I1192" s="329">
        <v>119011.82</v>
      </c>
      <c r="J1192" s="329">
        <v>92464.57</v>
      </c>
      <c r="K1192" s="329">
        <v>161813</v>
      </c>
      <c r="L1192" s="329">
        <v>116757.58</v>
      </c>
      <c r="M1192" s="329">
        <v>204325.77</v>
      </c>
      <c r="N1192" s="329">
        <v>153577.57999999999</v>
      </c>
      <c r="O1192" s="329">
        <v>268760.76</v>
      </c>
      <c r="P1192" s="329">
        <v>190107.56</v>
      </c>
      <c r="Q1192" s="329">
        <v>332688.21999999997</v>
      </c>
      <c r="R1192" s="329">
        <v>214046.56</v>
      </c>
      <c r="S1192" s="329">
        <v>374581.48</v>
      </c>
      <c r="T1192" s="329">
        <v>237654.11</v>
      </c>
      <c r="U1192" s="329">
        <v>415894.7</v>
      </c>
    </row>
    <row r="1193" spans="1:21" ht="14.4" x14ac:dyDescent="0.3">
      <c r="A1193" s="328">
        <v>6</v>
      </c>
      <c r="B1193" s="328" t="s">
        <v>47</v>
      </c>
      <c r="C1193" s="328" t="s">
        <v>236</v>
      </c>
      <c r="D1193" s="328" t="s">
        <v>237</v>
      </c>
      <c r="E1193" s="328" t="s">
        <v>241</v>
      </c>
      <c r="F1193" s="328">
        <v>4</v>
      </c>
      <c r="G1193" s="328" t="s">
        <v>4</v>
      </c>
      <c r="H1193" s="329">
        <v>76768.75</v>
      </c>
      <c r="I1193" s="329">
        <v>122830</v>
      </c>
      <c r="J1193" s="329">
        <v>107476.25</v>
      </c>
      <c r="K1193" s="329">
        <v>171962</v>
      </c>
      <c r="L1193" s="329">
        <v>138183.75</v>
      </c>
      <c r="M1193" s="329">
        <v>221094</v>
      </c>
      <c r="N1193" s="329">
        <v>184244.99</v>
      </c>
      <c r="O1193" s="329">
        <v>294792</v>
      </c>
      <c r="P1193" s="329">
        <v>230306.24</v>
      </c>
      <c r="Q1193" s="329">
        <v>368489.99</v>
      </c>
      <c r="R1193" s="329">
        <v>261013.74</v>
      </c>
      <c r="S1193" s="329">
        <v>417621.99</v>
      </c>
      <c r="T1193" s="329">
        <v>291721.24</v>
      </c>
      <c r="U1193" s="329">
        <v>466753.99</v>
      </c>
    </row>
    <row r="1194" spans="1:21" ht="14.4" x14ac:dyDescent="0.3">
      <c r="A1194" s="328">
        <v>6</v>
      </c>
      <c r="B1194" s="328" t="s">
        <v>47</v>
      </c>
      <c r="C1194" s="328" t="s">
        <v>236</v>
      </c>
      <c r="D1194" s="328" t="s">
        <v>237</v>
      </c>
      <c r="E1194" s="328" t="s">
        <v>242</v>
      </c>
      <c r="F1194" s="328">
        <v>1</v>
      </c>
      <c r="G1194" s="328" t="s">
        <v>11</v>
      </c>
      <c r="H1194" s="329">
        <v>86491.33</v>
      </c>
      <c r="I1194" s="329">
        <v>151359.82999999999</v>
      </c>
      <c r="J1194" s="329">
        <v>112040.36</v>
      </c>
      <c r="K1194" s="329">
        <v>196070.63</v>
      </c>
      <c r="L1194" s="329">
        <v>134109.66</v>
      </c>
      <c r="M1194" s="329">
        <v>234691.91</v>
      </c>
      <c r="N1194" s="329">
        <v>160032.85999999999</v>
      </c>
      <c r="O1194" s="329">
        <v>280057.51</v>
      </c>
      <c r="P1194" s="329">
        <v>188212.95</v>
      </c>
      <c r="Q1194" s="329">
        <v>329372.67</v>
      </c>
      <c r="R1194" s="329">
        <v>206237.19</v>
      </c>
      <c r="S1194" s="329">
        <v>360915.08</v>
      </c>
      <c r="T1194" s="329">
        <v>223312.63</v>
      </c>
      <c r="U1194" s="329">
        <v>390797.11</v>
      </c>
    </row>
    <row r="1195" spans="1:21" ht="14.4" x14ac:dyDescent="0.3">
      <c r="A1195" s="328">
        <v>6</v>
      </c>
      <c r="B1195" s="328" t="s">
        <v>47</v>
      </c>
      <c r="C1195" s="328" t="s">
        <v>236</v>
      </c>
      <c r="D1195" s="328" t="s">
        <v>237</v>
      </c>
      <c r="E1195" s="328" t="s">
        <v>242</v>
      </c>
      <c r="F1195" s="328">
        <v>2</v>
      </c>
      <c r="G1195" s="328" t="s">
        <v>5</v>
      </c>
      <c r="H1195" s="329">
        <v>75562.460000000006</v>
      </c>
      <c r="I1195" s="329">
        <v>132234.31</v>
      </c>
      <c r="J1195" s="329">
        <v>99003.3</v>
      </c>
      <c r="K1195" s="329">
        <v>173255.77</v>
      </c>
      <c r="L1195" s="329">
        <v>120259.51</v>
      </c>
      <c r="M1195" s="329">
        <v>210454.15</v>
      </c>
      <c r="N1195" s="329">
        <v>147389.57</v>
      </c>
      <c r="O1195" s="329">
        <v>257931.75</v>
      </c>
      <c r="P1195" s="329">
        <v>174781.05</v>
      </c>
      <c r="Q1195" s="329">
        <v>305866.84000000003</v>
      </c>
      <c r="R1195" s="329">
        <v>192550.04</v>
      </c>
      <c r="S1195" s="329">
        <v>336962.56</v>
      </c>
      <c r="T1195" s="329">
        <v>209006.05</v>
      </c>
      <c r="U1195" s="329">
        <v>365760.58</v>
      </c>
    </row>
    <row r="1196" spans="1:21" ht="14.4" x14ac:dyDescent="0.3">
      <c r="A1196" s="328">
        <v>6</v>
      </c>
      <c r="B1196" s="328" t="s">
        <v>47</v>
      </c>
      <c r="C1196" s="328" t="s">
        <v>236</v>
      </c>
      <c r="D1196" s="328" t="s">
        <v>237</v>
      </c>
      <c r="E1196" s="328" t="s">
        <v>242</v>
      </c>
      <c r="F1196" s="328">
        <v>3</v>
      </c>
      <c r="G1196" s="328" t="s">
        <v>6</v>
      </c>
      <c r="H1196" s="329">
        <v>65619.83</v>
      </c>
      <c r="I1196" s="329">
        <v>114834.7</v>
      </c>
      <c r="J1196" s="329">
        <v>89329.48</v>
      </c>
      <c r="K1196" s="329">
        <v>156326.59</v>
      </c>
      <c r="L1196" s="329">
        <v>112886.73</v>
      </c>
      <c r="M1196" s="329">
        <v>197551.78</v>
      </c>
      <c r="N1196" s="329">
        <v>148574.45000000001</v>
      </c>
      <c r="O1196" s="329">
        <v>260005.29</v>
      </c>
      <c r="P1196" s="329">
        <v>183993.98</v>
      </c>
      <c r="Q1196" s="329">
        <v>321989.46999999997</v>
      </c>
      <c r="R1196" s="329">
        <v>207223.87</v>
      </c>
      <c r="S1196" s="329">
        <v>362641.77</v>
      </c>
      <c r="T1196" s="329">
        <v>230147.25</v>
      </c>
      <c r="U1196" s="329">
        <v>402757.7</v>
      </c>
    </row>
    <row r="1197" spans="1:21" ht="14.4" x14ac:dyDescent="0.3">
      <c r="A1197" s="328">
        <v>6</v>
      </c>
      <c r="B1197" s="328" t="s">
        <v>47</v>
      </c>
      <c r="C1197" s="328" t="s">
        <v>236</v>
      </c>
      <c r="D1197" s="328" t="s">
        <v>237</v>
      </c>
      <c r="E1197" s="328" t="s">
        <v>242</v>
      </c>
      <c r="F1197" s="328">
        <v>4</v>
      </c>
      <c r="G1197" s="328" t="s">
        <v>4</v>
      </c>
      <c r="H1197" s="329">
        <v>73339.990000000005</v>
      </c>
      <c r="I1197" s="329">
        <v>117343.99</v>
      </c>
      <c r="J1197" s="329">
        <v>102675.99</v>
      </c>
      <c r="K1197" s="329">
        <v>164281.59</v>
      </c>
      <c r="L1197" s="329">
        <v>132011.99</v>
      </c>
      <c r="M1197" s="329">
        <v>211219.19</v>
      </c>
      <c r="N1197" s="329">
        <v>176015.99</v>
      </c>
      <c r="O1197" s="329">
        <v>281625.58</v>
      </c>
      <c r="P1197" s="329">
        <v>220019.98</v>
      </c>
      <c r="Q1197" s="329">
        <v>352031.98</v>
      </c>
      <c r="R1197" s="329">
        <v>249355.98</v>
      </c>
      <c r="S1197" s="329">
        <v>398969.57</v>
      </c>
      <c r="T1197" s="329">
        <v>278691.98</v>
      </c>
      <c r="U1197" s="329">
        <v>445907.17</v>
      </c>
    </row>
    <row r="1198" spans="1:21" ht="14.4" x14ac:dyDescent="0.3">
      <c r="A1198" s="328">
        <v>6</v>
      </c>
      <c r="B1198" s="328" t="s">
        <v>47</v>
      </c>
      <c r="C1198" s="328" t="s">
        <v>29</v>
      </c>
      <c r="D1198" s="328" t="s">
        <v>48</v>
      </c>
      <c r="E1198" s="328" t="s">
        <v>28</v>
      </c>
      <c r="F1198" s="328">
        <v>1</v>
      </c>
      <c r="G1198" s="328" t="s">
        <v>11</v>
      </c>
      <c r="H1198" s="329">
        <v>89977.91</v>
      </c>
      <c r="I1198" s="329">
        <v>157461.35</v>
      </c>
      <c r="J1198" s="329">
        <v>116629.39</v>
      </c>
      <c r="K1198" s="329">
        <v>204101.43</v>
      </c>
      <c r="L1198" s="329">
        <v>139654.54</v>
      </c>
      <c r="M1198" s="329">
        <v>244395.45</v>
      </c>
      <c r="N1198" s="329">
        <v>166728.74</v>
      </c>
      <c r="O1198" s="329">
        <v>291775.3</v>
      </c>
      <c r="P1198" s="329">
        <v>196145.81</v>
      </c>
      <c r="Q1198" s="329">
        <v>343255.17</v>
      </c>
      <c r="R1198" s="329">
        <v>214962.03</v>
      </c>
      <c r="S1198" s="329">
        <v>376183.56</v>
      </c>
      <c r="T1198" s="329">
        <v>232822.11</v>
      </c>
      <c r="U1198" s="329">
        <v>407438.68</v>
      </c>
    </row>
    <row r="1199" spans="1:21" ht="14.4" x14ac:dyDescent="0.3">
      <c r="A1199" s="328">
        <v>6</v>
      </c>
      <c r="B1199" s="328" t="s">
        <v>47</v>
      </c>
      <c r="C1199" s="328" t="s">
        <v>29</v>
      </c>
      <c r="D1199" s="328" t="s">
        <v>48</v>
      </c>
      <c r="E1199" s="328" t="s">
        <v>28</v>
      </c>
      <c r="F1199" s="328">
        <v>2</v>
      </c>
      <c r="G1199" s="328" t="s">
        <v>5</v>
      </c>
      <c r="H1199" s="329">
        <v>78286.5</v>
      </c>
      <c r="I1199" s="329">
        <v>137001.38</v>
      </c>
      <c r="J1199" s="329">
        <v>102682.76</v>
      </c>
      <c r="K1199" s="329">
        <v>179694.84</v>
      </c>
      <c r="L1199" s="329">
        <v>124838.1</v>
      </c>
      <c r="M1199" s="329">
        <v>218466.68</v>
      </c>
      <c r="N1199" s="329">
        <v>153203.35999999999</v>
      </c>
      <c r="O1199" s="329">
        <v>268105.89</v>
      </c>
      <c r="P1199" s="329">
        <v>181776.8</v>
      </c>
      <c r="Q1199" s="329">
        <v>318109.40000000002</v>
      </c>
      <c r="R1199" s="329">
        <v>200319.97</v>
      </c>
      <c r="S1199" s="329">
        <v>350559.94</v>
      </c>
      <c r="T1199" s="329">
        <v>217517.39</v>
      </c>
      <c r="U1199" s="329">
        <v>380655.43</v>
      </c>
    </row>
    <row r="1200" spans="1:21" ht="14.4" x14ac:dyDescent="0.3">
      <c r="A1200" s="328">
        <v>6</v>
      </c>
      <c r="B1200" s="328" t="s">
        <v>47</v>
      </c>
      <c r="C1200" s="328" t="s">
        <v>29</v>
      </c>
      <c r="D1200" s="328" t="s">
        <v>48</v>
      </c>
      <c r="E1200" s="328" t="s">
        <v>28</v>
      </c>
      <c r="F1200" s="328">
        <v>3</v>
      </c>
      <c r="G1200" s="328" t="s">
        <v>6</v>
      </c>
      <c r="H1200" s="329">
        <v>67739.09</v>
      </c>
      <c r="I1200" s="329">
        <v>118543.4</v>
      </c>
      <c r="J1200" s="329">
        <v>92119.35</v>
      </c>
      <c r="K1200" s="329">
        <v>161208.87</v>
      </c>
      <c r="L1200" s="329">
        <v>116336.58</v>
      </c>
      <c r="M1200" s="329">
        <v>203589.02</v>
      </c>
      <c r="N1200" s="329">
        <v>153038.82</v>
      </c>
      <c r="O1200" s="329">
        <v>267817.94</v>
      </c>
      <c r="P1200" s="329">
        <v>189454.16</v>
      </c>
      <c r="Q1200" s="329">
        <v>331544.78000000003</v>
      </c>
      <c r="R1200" s="329">
        <v>213321.19</v>
      </c>
      <c r="S1200" s="329">
        <v>373312.08</v>
      </c>
      <c r="T1200" s="329">
        <v>236860.33</v>
      </c>
      <c r="U1200" s="329">
        <v>414505.58</v>
      </c>
    </row>
    <row r="1201" spans="1:21" ht="14.4" x14ac:dyDescent="0.3">
      <c r="A1201" s="328">
        <v>6</v>
      </c>
      <c r="B1201" s="328" t="s">
        <v>47</v>
      </c>
      <c r="C1201" s="328" t="s">
        <v>29</v>
      </c>
      <c r="D1201" s="328" t="s">
        <v>48</v>
      </c>
      <c r="E1201" s="328" t="s">
        <v>28</v>
      </c>
      <c r="F1201" s="328">
        <v>4</v>
      </c>
      <c r="G1201" s="328" t="s">
        <v>4</v>
      </c>
      <c r="H1201" s="329">
        <v>76341.990000000005</v>
      </c>
      <c r="I1201" s="329">
        <v>122147.18</v>
      </c>
      <c r="J1201" s="329">
        <v>106878.78</v>
      </c>
      <c r="K1201" s="329">
        <v>171006.05</v>
      </c>
      <c r="L1201" s="329">
        <v>137415.57999999999</v>
      </c>
      <c r="M1201" s="329">
        <v>219864.93</v>
      </c>
      <c r="N1201" s="329">
        <v>183220.77</v>
      </c>
      <c r="O1201" s="329">
        <v>293153.24</v>
      </c>
      <c r="P1201" s="329">
        <v>229025.96</v>
      </c>
      <c r="Q1201" s="329">
        <v>366441.54</v>
      </c>
      <c r="R1201" s="329">
        <v>259562.76</v>
      </c>
      <c r="S1201" s="329">
        <v>415300.42</v>
      </c>
      <c r="T1201" s="329">
        <v>290099.55</v>
      </c>
      <c r="U1201" s="329">
        <v>464159.29</v>
      </c>
    </row>
    <row r="1202" spans="1:21" ht="14.4" x14ac:dyDescent="0.3">
      <c r="A1202" s="328">
        <v>6</v>
      </c>
      <c r="B1202" s="328" t="s">
        <v>47</v>
      </c>
      <c r="C1202" s="328" t="s">
        <v>29</v>
      </c>
      <c r="D1202" s="328" t="s">
        <v>48</v>
      </c>
      <c r="E1202" s="328" t="s">
        <v>243</v>
      </c>
      <c r="F1202" s="328">
        <v>1</v>
      </c>
      <c r="G1202" s="328" t="s">
        <v>11</v>
      </c>
      <c r="H1202" s="329">
        <v>87968.72</v>
      </c>
      <c r="I1202" s="329">
        <v>153945.26</v>
      </c>
      <c r="J1202" s="329">
        <v>113998</v>
      </c>
      <c r="K1202" s="329">
        <v>199496.5</v>
      </c>
      <c r="L1202" s="329">
        <v>136484.29</v>
      </c>
      <c r="M1202" s="329">
        <v>238847.5</v>
      </c>
      <c r="N1202" s="329">
        <v>162914.35999999999</v>
      </c>
      <c r="O1202" s="329">
        <v>285100.12</v>
      </c>
      <c r="P1202" s="329">
        <v>191636.84</v>
      </c>
      <c r="Q1202" s="329">
        <v>335364.46999999997</v>
      </c>
      <c r="R1202" s="329">
        <v>210008.48</v>
      </c>
      <c r="S1202" s="329">
        <v>367514.85</v>
      </c>
      <c r="T1202" s="329">
        <v>227433.8</v>
      </c>
      <c r="U1202" s="329">
        <v>398009.14</v>
      </c>
    </row>
    <row r="1203" spans="1:21" ht="14.4" x14ac:dyDescent="0.3">
      <c r="A1203" s="328">
        <v>6</v>
      </c>
      <c r="B1203" s="328" t="s">
        <v>47</v>
      </c>
      <c r="C1203" s="328" t="s">
        <v>29</v>
      </c>
      <c r="D1203" s="328" t="s">
        <v>48</v>
      </c>
      <c r="E1203" s="328" t="s">
        <v>243</v>
      </c>
      <c r="F1203" s="328">
        <v>2</v>
      </c>
      <c r="G1203" s="328" t="s">
        <v>5</v>
      </c>
      <c r="H1203" s="329">
        <v>76658.570000000007</v>
      </c>
      <c r="I1203" s="329">
        <v>134152.51</v>
      </c>
      <c r="J1203" s="329">
        <v>100506.16</v>
      </c>
      <c r="K1203" s="329">
        <v>175885.77</v>
      </c>
      <c r="L1203" s="329">
        <v>122150.99</v>
      </c>
      <c r="M1203" s="329">
        <v>213764.24</v>
      </c>
      <c r="N1203" s="329">
        <v>149830.01999999999</v>
      </c>
      <c r="O1203" s="329">
        <v>262202.53999999998</v>
      </c>
      <c r="P1203" s="329">
        <v>177736.39</v>
      </c>
      <c r="Q1203" s="329">
        <v>311038.68</v>
      </c>
      <c r="R1203" s="329">
        <v>195843.88</v>
      </c>
      <c r="S1203" s="329">
        <v>342726.78</v>
      </c>
      <c r="T1203" s="329">
        <v>212628.14</v>
      </c>
      <c r="U1203" s="329">
        <v>372099.25</v>
      </c>
    </row>
    <row r="1204" spans="1:21" ht="14.4" x14ac:dyDescent="0.3">
      <c r="A1204" s="328">
        <v>6</v>
      </c>
      <c r="B1204" s="328" t="s">
        <v>47</v>
      </c>
      <c r="C1204" s="328" t="s">
        <v>29</v>
      </c>
      <c r="D1204" s="328" t="s">
        <v>48</v>
      </c>
      <c r="E1204" s="328" t="s">
        <v>243</v>
      </c>
      <c r="F1204" s="328">
        <v>3</v>
      </c>
      <c r="G1204" s="328" t="s">
        <v>6</v>
      </c>
      <c r="H1204" s="329">
        <v>66422.83</v>
      </c>
      <c r="I1204" s="329">
        <v>116239.95</v>
      </c>
      <c r="J1204" s="329">
        <v>90365.13</v>
      </c>
      <c r="K1204" s="329">
        <v>158138.99</v>
      </c>
      <c r="L1204" s="329">
        <v>114149.72</v>
      </c>
      <c r="M1204" s="329">
        <v>199762.02</v>
      </c>
      <c r="N1204" s="329">
        <v>150190.73000000001</v>
      </c>
      <c r="O1204" s="329">
        <v>262833.77</v>
      </c>
      <c r="P1204" s="329">
        <v>185954.18</v>
      </c>
      <c r="Q1204" s="329">
        <v>325419.81</v>
      </c>
      <c r="R1204" s="329">
        <v>209399.99</v>
      </c>
      <c r="S1204" s="329">
        <v>366449.98</v>
      </c>
      <c r="T1204" s="329">
        <v>232528.6</v>
      </c>
      <c r="U1204" s="329">
        <v>406925.05</v>
      </c>
    </row>
    <row r="1205" spans="1:21" ht="14.4" x14ac:dyDescent="0.3">
      <c r="A1205" s="328">
        <v>6</v>
      </c>
      <c r="B1205" s="328" t="s">
        <v>47</v>
      </c>
      <c r="C1205" s="328" t="s">
        <v>29</v>
      </c>
      <c r="D1205" s="328" t="s">
        <v>48</v>
      </c>
      <c r="E1205" s="328" t="s">
        <v>243</v>
      </c>
      <c r="F1205" s="328">
        <v>4</v>
      </c>
      <c r="G1205" s="328" t="s">
        <v>4</v>
      </c>
      <c r="H1205" s="329">
        <v>74620.28</v>
      </c>
      <c r="I1205" s="329">
        <v>119392.44</v>
      </c>
      <c r="J1205" s="329">
        <v>104468.39</v>
      </c>
      <c r="K1205" s="329">
        <v>167149.42000000001</v>
      </c>
      <c r="L1205" s="329">
        <v>134316.5</v>
      </c>
      <c r="M1205" s="329">
        <v>214906.4</v>
      </c>
      <c r="N1205" s="329">
        <v>179088.66</v>
      </c>
      <c r="O1205" s="329">
        <v>286541.86</v>
      </c>
      <c r="P1205" s="329">
        <v>223860.83</v>
      </c>
      <c r="Q1205" s="329">
        <v>358177.33</v>
      </c>
      <c r="R1205" s="329">
        <v>253708.94</v>
      </c>
      <c r="S1205" s="329">
        <v>405934.3</v>
      </c>
      <c r="T1205" s="329">
        <v>283557.05</v>
      </c>
      <c r="U1205" s="329">
        <v>453691.28</v>
      </c>
    </row>
    <row r="1206" spans="1:21" ht="14.4" x14ac:dyDescent="0.3">
      <c r="A1206" s="328">
        <v>6</v>
      </c>
      <c r="B1206" s="328" t="s">
        <v>47</v>
      </c>
      <c r="C1206" s="328" t="s">
        <v>29</v>
      </c>
      <c r="D1206" s="328" t="s">
        <v>48</v>
      </c>
      <c r="E1206" s="328" t="s">
        <v>244</v>
      </c>
      <c r="F1206" s="328">
        <v>1</v>
      </c>
      <c r="G1206" s="328" t="s">
        <v>11</v>
      </c>
      <c r="H1206" s="329">
        <v>83911</v>
      </c>
      <c r="I1206" s="329">
        <v>146844.25</v>
      </c>
      <c r="J1206" s="329">
        <v>108714.01</v>
      </c>
      <c r="K1206" s="329">
        <v>190249.52</v>
      </c>
      <c r="L1206" s="329">
        <v>130139.7</v>
      </c>
      <c r="M1206" s="329">
        <v>227744.47</v>
      </c>
      <c r="N1206" s="329">
        <v>155313.19</v>
      </c>
      <c r="O1206" s="329">
        <v>271798.08</v>
      </c>
      <c r="P1206" s="329">
        <v>182675.13</v>
      </c>
      <c r="Q1206" s="329">
        <v>319681.46999999997</v>
      </c>
      <c r="R1206" s="329">
        <v>200176.24</v>
      </c>
      <c r="S1206" s="329">
        <v>350308.42</v>
      </c>
      <c r="T1206" s="329">
        <v>216763.77</v>
      </c>
      <c r="U1206" s="329">
        <v>379336.6</v>
      </c>
    </row>
    <row r="1207" spans="1:21" ht="14.4" x14ac:dyDescent="0.3">
      <c r="A1207" s="328">
        <v>6</v>
      </c>
      <c r="B1207" s="328" t="s">
        <v>47</v>
      </c>
      <c r="C1207" s="328" t="s">
        <v>29</v>
      </c>
      <c r="D1207" s="328" t="s">
        <v>48</v>
      </c>
      <c r="E1207" s="328" t="s">
        <v>244</v>
      </c>
      <c r="F1207" s="328">
        <v>2</v>
      </c>
      <c r="G1207" s="328" t="s">
        <v>5</v>
      </c>
      <c r="H1207" s="329">
        <v>73236.28</v>
      </c>
      <c r="I1207" s="329">
        <v>128163.49</v>
      </c>
      <c r="J1207" s="329">
        <v>95980.14</v>
      </c>
      <c r="K1207" s="329">
        <v>167965.24</v>
      </c>
      <c r="L1207" s="329">
        <v>116611.65</v>
      </c>
      <c r="M1207" s="329">
        <v>204070.38</v>
      </c>
      <c r="N1207" s="329">
        <v>142963.93</v>
      </c>
      <c r="O1207" s="329">
        <v>250186.88</v>
      </c>
      <c r="P1207" s="329">
        <v>169555.6</v>
      </c>
      <c r="Q1207" s="329">
        <v>296722.28999999998</v>
      </c>
      <c r="R1207" s="329">
        <v>186807.4</v>
      </c>
      <c r="S1207" s="329">
        <v>326912.95</v>
      </c>
      <c r="T1207" s="329">
        <v>202789.9</v>
      </c>
      <c r="U1207" s="329">
        <v>354882.32</v>
      </c>
    </row>
    <row r="1208" spans="1:21" ht="14.4" x14ac:dyDescent="0.3">
      <c r="A1208" s="328">
        <v>6</v>
      </c>
      <c r="B1208" s="328" t="s">
        <v>47</v>
      </c>
      <c r="C1208" s="328" t="s">
        <v>29</v>
      </c>
      <c r="D1208" s="328" t="s">
        <v>48</v>
      </c>
      <c r="E1208" s="328" t="s">
        <v>244</v>
      </c>
      <c r="F1208" s="328">
        <v>3</v>
      </c>
      <c r="G1208" s="328" t="s">
        <v>6</v>
      </c>
      <c r="H1208" s="329">
        <v>63544.72</v>
      </c>
      <c r="I1208" s="329">
        <v>111203.26</v>
      </c>
      <c r="J1208" s="329">
        <v>86483.36</v>
      </c>
      <c r="K1208" s="329">
        <v>151345.87</v>
      </c>
      <c r="L1208" s="329">
        <v>109273.14</v>
      </c>
      <c r="M1208" s="329">
        <v>191227.99</v>
      </c>
      <c r="N1208" s="329">
        <v>143801.47</v>
      </c>
      <c r="O1208" s="329">
        <v>251652.57</v>
      </c>
      <c r="P1208" s="329">
        <v>178067.85</v>
      </c>
      <c r="Q1208" s="329">
        <v>311618.73</v>
      </c>
      <c r="R1208" s="329">
        <v>200537.88</v>
      </c>
      <c r="S1208" s="329">
        <v>350941.29</v>
      </c>
      <c r="T1208" s="329">
        <v>222708.54</v>
      </c>
      <c r="U1208" s="329">
        <v>389739.94</v>
      </c>
    </row>
    <row r="1209" spans="1:21" ht="14.4" x14ac:dyDescent="0.3">
      <c r="A1209" s="328">
        <v>6</v>
      </c>
      <c r="B1209" s="328" t="s">
        <v>47</v>
      </c>
      <c r="C1209" s="328" t="s">
        <v>29</v>
      </c>
      <c r="D1209" s="328" t="s">
        <v>48</v>
      </c>
      <c r="E1209" s="328" t="s">
        <v>244</v>
      </c>
      <c r="F1209" s="328">
        <v>4</v>
      </c>
      <c r="G1209" s="328" t="s">
        <v>4</v>
      </c>
      <c r="H1209" s="329">
        <v>71162.19</v>
      </c>
      <c r="I1209" s="329">
        <v>113859.5</v>
      </c>
      <c r="J1209" s="329">
        <v>99627.06</v>
      </c>
      <c r="K1209" s="329">
        <v>159403.29999999999</v>
      </c>
      <c r="L1209" s="329">
        <v>128091.94</v>
      </c>
      <c r="M1209" s="329">
        <v>204947.1</v>
      </c>
      <c r="N1209" s="329">
        <v>170789.25</v>
      </c>
      <c r="O1209" s="329">
        <v>273262.8</v>
      </c>
      <c r="P1209" s="329">
        <v>213486.56</v>
      </c>
      <c r="Q1209" s="329">
        <v>341578.5</v>
      </c>
      <c r="R1209" s="329">
        <v>241951.43</v>
      </c>
      <c r="S1209" s="329">
        <v>387122.3</v>
      </c>
      <c r="T1209" s="329">
        <v>270416.31</v>
      </c>
      <c r="U1209" s="329">
        <v>432666.1</v>
      </c>
    </row>
    <row r="1210" spans="1:21" ht="14.4" x14ac:dyDescent="0.3">
      <c r="A1210" s="328">
        <v>6</v>
      </c>
      <c r="B1210" s="328" t="s">
        <v>47</v>
      </c>
      <c r="C1210" s="328" t="s">
        <v>29</v>
      </c>
      <c r="D1210" s="328" t="s">
        <v>48</v>
      </c>
      <c r="E1210" s="328" t="s">
        <v>245</v>
      </c>
      <c r="F1210" s="328">
        <v>1</v>
      </c>
      <c r="G1210" s="328" t="s">
        <v>11</v>
      </c>
      <c r="H1210" s="329">
        <v>89071.66</v>
      </c>
      <c r="I1210" s="329">
        <v>155875.41</v>
      </c>
      <c r="J1210" s="329">
        <v>115366.71</v>
      </c>
      <c r="K1210" s="329">
        <v>201891.74</v>
      </c>
      <c r="L1210" s="329">
        <v>138079.63</v>
      </c>
      <c r="M1210" s="329">
        <v>241639.35</v>
      </c>
      <c r="N1210" s="329">
        <v>164752.54</v>
      </c>
      <c r="O1210" s="329">
        <v>288316.94</v>
      </c>
      <c r="P1210" s="329">
        <v>193750.78</v>
      </c>
      <c r="Q1210" s="329">
        <v>339063.87</v>
      </c>
      <c r="R1210" s="329">
        <v>212298.13</v>
      </c>
      <c r="S1210" s="329">
        <v>371521.73</v>
      </c>
      <c r="T1210" s="329">
        <v>229861.49</v>
      </c>
      <c r="U1210" s="329">
        <v>402257.62</v>
      </c>
    </row>
    <row r="1211" spans="1:21" ht="14.4" x14ac:dyDescent="0.3">
      <c r="A1211" s="328">
        <v>6</v>
      </c>
      <c r="B1211" s="328" t="s">
        <v>47</v>
      </c>
      <c r="C1211" s="328" t="s">
        <v>29</v>
      </c>
      <c r="D1211" s="328" t="s">
        <v>48</v>
      </c>
      <c r="E1211" s="328" t="s">
        <v>245</v>
      </c>
      <c r="F1211" s="328">
        <v>2</v>
      </c>
      <c r="G1211" s="328" t="s">
        <v>5</v>
      </c>
      <c r="H1211" s="329">
        <v>77888.639999999999</v>
      </c>
      <c r="I1211" s="329">
        <v>136305.13</v>
      </c>
      <c r="J1211" s="329">
        <v>102026.46</v>
      </c>
      <c r="K1211" s="329">
        <v>178546.31</v>
      </c>
      <c r="L1211" s="329">
        <v>123907.38</v>
      </c>
      <c r="M1211" s="329">
        <v>216837.92</v>
      </c>
      <c r="N1211" s="329">
        <v>151815.22</v>
      </c>
      <c r="O1211" s="329">
        <v>265676.63</v>
      </c>
      <c r="P1211" s="329">
        <v>180006.51</v>
      </c>
      <c r="Q1211" s="329">
        <v>315011.40000000002</v>
      </c>
      <c r="R1211" s="329">
        <v>198292.68</v>
      </c>
      <c r="S1211" s="329">
        <v>347012.18</v>
      </c>
      <c r="T1211" s="329">
        <v>215222.2</v>
      </c>
      <c r="U1211" s="329">
        <v>376638.85</v>
      </c>
    </row>
    <row r="1212" spans="1:21" ht="14.4" x14ac:dyDescent="0.3">
      <c r="A1212" s="328">
        <v>6</v>
      </c>
      <c r="B1212" s="328" t="s">
        <v>47</v>
      </c>
      <c r="C1212" s="328" t="s">
        <v>29</v>
      </c>
      <c r="D1212" s="328" t="s">
        <v>48</v>
      </c>
      <c r="E1212" s="328" t="s">
        <v>245</v>
      </c>
      <c r="F1212" s="328">
        <v>3</v>
      </c>
      <c r="G1212" s="328" t="s">
        <v>6</v>
      </c>
      <c r="H1212" s="329">
        <v>67694.94</v>
      </c>
      <c r="I1212" s="329">
        <v>118466.15</v>
      </c>
      <c r="J1212" s="329">
        <v>92175.61</v>
      </c>
      <c r="K1212" s="329">
        <v>161307.31</v>
      </c>
      <c r="L1212" s="329">
        <v>116500.33</v>
      </c>
      <c r="M1212" s="329">
        <v>203875.58</v>
      </c>
      <c r="N1212" s="329">
        <v>153347.44</v>
      </c>
      <c r="O1212" s="329">
        <v>268358.02</v>
      </c>
      <c r="P1212" s="329">
        <v>189920.12</v>
      </c>
      <c r="Q1212" s="329">
        <v>332360.21000000002</v>
      </c>
      <c r="R1212" s="329">
        <v>213909.87</v>
      </c>
      <c r="S1212" s="329">
        <v>374342.26</v>
      </c>
      <c r="T1212" s="329">
        <v>237585.98</v>
      </c>
      <c r="U1212" s="329">
        <v>415775.46</v>
      </c>
    </row>
    <row r="1213" spans="1:21" ht="14.4" x14ac:dyDescent="0.3">
      <c r="A1213" s="328">
        <v>6</v>
      </c>
      <c r="B1213" s="328" t="s">
        <v>47</v>
      </c>
      <c r="C1213" s="328" t="s">
        <v>29</v>
      </c>
      <c r="D1213" s="328" t="s">
        <v>48</v>
      </c>
      <c r="E1213" s="328" t="s">
        <v>245</v>
      </c>
      <c r="F1213" s="328">
        <v>4</v>
      </c>
      <c r="G1213" s="328" t="s">
        <v>4</v>
      </c>
      <c r="H1213" s="329">
        <v>75517.8</v>
      </c>
      <c r="I1213" s="329">
        <v>120828.48</v>
      </c>
      <c r="J1213" s="329">
        <v>105724.92</v>
      </c>
      <c r="K1213" s="329">
        <v>169159.88</v>
      </c>
      <c r="L1213" s="329">
        <v>135932.04</v>
      </c>
      <c r="M1213" s="329">
        <v>217491.27</v>
      </c>
      <c r="N1213" s="329">
        <v>181242.72</v>
      </c>
      <c r="O1213" s="329">
        <v>289988.36</v>
      </c>
      <c r="P1213" s="329">
        <v>226553.41</v>
      </c>
      <c r="Q1213" s="329">
        <v>362485.45</v>
      </c>
      <c r="R1213" s="329">
        <v>256760.53</v>
      </c>
      <c r="S1213" s="329">
        <v>410816.85</v>
      </c>
      <c r="T1213" s="329">
        <v>286967.65000000002</v>
      </c>
      <c r="U1213" s="329">
        <v>459148.24</v>
      </c>
    </row>
    <row r="1214" spans="1:21" ht="14.4" x14ac:dyDescent="0.3">
      <c r="A1214" s="328">
        <v>6</v>
      </c>
      <c r="B1214" s="328" t="s">
        <v>47</v>
      </c>
      <c r="C1214" s="328" t="s">
        <v>29</v>
      </c>
      <c r="D1214" s="328" t="s">
        <v>48</v>
      </c>
      <c r="E1214" s="328" t="s">
        <v>246</v>
      </c>
      <c r="F1214" s="328">
        <v>1</v>
      </c>
      <c r="G1214" s="328" t="s">
        <v>11</v>
      </c>
      <c r="H1214" s="329">
        <v>87062.47</v>
      </c>
      <c r="I1214" s="329">
        <v>152359.32999999999</v>
      </c>
      <c r="J1214" s="329">
        <v>112735.32</v>
      </c>
      <c r="K1214" s="329">
        <v>197286.82</v>
      </c>
      <c r="L1214" s="329">
        <v>134909.38</v>
      </c>
      <c r="M1214" s="329">
        <v>236091.41</v>
      </c>
      <c r="N1214" s="329">
        <v>160938.16</v>
      </c>
      <c r="O1214" s="329">
        <v>281641.77</v>
      </c>
      <c r="P1214" s="329">
        <v>189241.82</v>
      </c>
      <c r="Q1214" s="329">
        <v>331173.18</v>
      </c>
      <c r="R1214" s="329">
        <v>207344.59</v>
      </c>
      <c r="S1214" s="329">
        <v>362853.03</v>
      </c>
      <c r="T1214" s="329">
        <v>224473.19</v>
      </c>
      <c r="U1214" s="329">
        <v>392828.09</v>
      </c>
    </row>
    <row r="1215" spans="1:21" ht="14.4" x14ac:dyDescent="0.3">
      <c r="A1215" s="328">
        <v>6</v>
      </c>
      <c r="B1215" s="328" t="s">
        <v>47</v>
      </c>
      <c r="C1215" s="328" t="s">
        <v>29</v>
      </c>
      <c r="D1215" s="328" t="s">
        <v>48</v>
      </c>
      <c r="E1215" s="328" t="s">
        <v>246</v>
      </c>
      <c r="F1215" s="328">
        <v>2</v>
      </c>
      <c r="G1215" s="328" t="s">
        <v>5</v>
      </c>
      <c r="H1215" s="329">
        <v>76260.72</v>
      </c>
      <c r="I1215" s="329">
        <v>133456.25</v>
      </c>
      <c r="J1215" s="329">
        <v>99849.85</v>
      </c>
      <c r="K1215" s="329">
        <v>174737.24</v>
      </c>
      <c r="L1215" s="329">
        <v>121220.28</v>
      </c>
      <c r="M1215" s="329">
        <v>212135.49</v>
      </c>
      <c r="N1215" s="329">
        <v>148441.88</v>
      </c>
      <c r="O1215" s="329">
        <v>259773.29</v>
      </c>
      <c r="P1215" s="329">
        <v>175966.1</v>
      </c>
      <c r="Q1215" s="329">
        <v>307940.68</v>
      </c>
      <c r="R1215" s="329">
        <v>193816.59</v>
      </c>
      <c r="S1215" s="329">
        <v>339179.04</v>
      </c>
      <c r="T1215" s="329">
        <v>210332.96</v>
      </c>
      <c r="U1215" s="329">
        <v>368082.69</v>
      </c>
    </row>
    <row r="1216" spans="1:21" ht="14.4" x14ac:dyDescent="0.3">
      <c r="A1216" s="328">
        <v>6</v>
      </c>
      <c r="B1216" s="328" t="s">
        <v>47</v>
      </c>
      <c r="C1216" s="328" t="s">
        <v>29</v>
      </c>
      <c r="D1216" s="328" t="s">
        <v>48</v>
      </c>
      <c r="E1216" s="328" t="s">
        <v>246</v>
      </c>
      <c r="F1216" s="328">
        <v>3</v>
      </c>
      <c r="G1216" s="328" t="s">
        <v>6</v>
      </c>
      <c r="H1216" s="329">
        <v>66378.679999999993</v>
      </c>
      <c r="I1216" s="329">
        <v>116162.7</v>
      </c>
      <c r="J1216" s="329">
        <v>90421.39</v>
      </c>
      <c r="K1216" s="329">
        <v>158237.44</v>
      </c>
      <c r="L1216" s="329">
        <v>114313.47</v>
      </c>
      <c r="M1216" s="329">
        <v>200048.58</v>
      </c>
      <c r="N1216" s="329">
        <v>150499.35</v>
      </c>
      <c r="O1216" s="329">
        <v>263373.84999999998</v>
      </c>
      <c r="P1216" s="329">
        <v>186420.14</v>
      </c>
      <c r="Q1216" s="329">
        <v>326235.25</v>
      </c>
      <c r="R1216" s="329">
        <v>209988.67</v>
      </c>
      <c r="S1216" s="329">
        <v>367480.17</v>
      </c>
      <c r="T1216" s="329">
        <v>233254.25</v>
      </c>
      <c r="U1216" s="329">
        <v>408194.94</v>
      </c>
    </row>
    <row r="1217" spans="1:21" ht="14.4" x14ac:dyDescent="0.3">
      <c r="A1217" s="328">
        <v>6</v>
      </c>
      <c r="B1217" s="328" t="s">
        <v>47</v>
      </c>
      <c r="C1217" s="328" t="s">
        <v>29</v>
      </c>
      <c r="D1217" s="328" t="s">
        <v>48</v>
      </c>
      <c r="E1217" s="328" t="s">
        <v>246</v>
      </c>
      <c r="F1217" s="328">
        <v>4</v>
      </c>
      <c r="G1217" s="328" t="s">
        <v>4</v>
      </c>
      <c r="H1217" s="329">
        <v>73796.09</v>
      </c>
      <c r="I1217" s="329">
        <v>118073.75</v>
      </c>
      <c r="J1217" s="329">
        <v>103314.53</v>
      </c>
      <c r="K1217" s="329">
        <v>165303.25</v>
      </c>
      <c r="L1217" s="329">
        <v>132832.97</v>
      </c>
      <c r="M1217" s="329">
        <v>212532.75</v>
      </c>
      <c r="N1217" s="329">
        <v>177110.62</v>
      </c>
      <c r="O1217" s="329">
        <v>283377</v>
      </c>
      <c r="P1217" s="329">
        <v>221388.28</v>
      </c>
      <c r="Q1217" s="329">
        <v>354221.25</v>
      </c>
      <c r="R1217" s="329">
        <v>250906.72</v>
      </c>
      <c r="S1217" s="329">
        <v>401450.75</v>
      </c>
      <c r="T1217" s="329">
        <v>280425.15000000002</v>
      </c>
      <c r="U1217" s="329">
        <v>448680.25</v>
      </c>
    </row>
    <row r="1218" spans="1:21" ht="14.4" x14ac:dyDescent="0.3">
      <c r="A1218" s="328">
        <v>6</v>
      </c>
      <c r="B1218" s="328" t="s">
        <v>47</v>
      </c>
      <c r="C1218" s="328" t="s">
        <v>29</v>
      </c>
      <c r="D1218" s="328" t="s">
        <v>48</v>
      </c>
      <c r="E1218" s="328" t="s">
        <v>730</v>
      </c>
      <c r="F1218" s="328">
        <v>1</v>
      </c>
      <c r="G1218" s="328" t="s">
        <v>11</v>
      </c>
      <c r="H1218" s="329">
        <v>87023.13</v>
      </c>
      <c r="I1218" s="329">
        <v>152290.48000000001</v>
      </c>
      <c r="J1218" s="329">
        <v>112714.11</v>
      </c>
      <c r="K1218" s="329">
        <v>197249.7</v>
      </c>
      <c r="L1218" s="329">
        <v>134905.29</v>
      </c>
      <c r="M1218" s="329">
        <v>236084.26</v>
      </c>
      <c r="N1218" s="329">
        <v>160965.76000000001</v>
      </c>
      <c r="O1218" s="329">
        <v>281690.07</v>
      </c>
      <c r="P1218" s="329">
        <v>189298.03</v>
      </c>
      <c r="Q1218" s="329">
        <v>331271.55</v>
      </c>
      <c r="R1218" s="329">
        <v>207419.43</v>
      </c>
      <c r="S1218" s="329">
        <v>362984.01</v>
      </c>
      <c r="T1218" s="329">
        <v>224579.77</v>
      </c>
      <c r="U1218" s="329">
        <v>393014.6</v>
      </c>
    </row>
    <row r="1219" spans="1:21" ht="14.4" x14ac:dyDescent="0.3">
      <c r="A1219" s="328">
        <v>6</v>
      </c>
      <c r="B1219" s="328" t="s">
        <v>47</v>
      </c>
      <c r="C1219" s="328" t="s">
        <v>29</v>
      </c>
      <c r="D1219" s="328" t="s">
        <v>48</v>
      </c>
      <c r="E1219" s="328" t="s">
        <v>730</v>
      </c>
      <c r="F1219" s="328">
        <v>2</v>
      </c>
      <c r="G1219" s="328" t="s">
        <v>5</v>
      </c>
      <c r="H1219" s="329">
        <v>76094.27</v>
      </c>
      <c r="I1219" s="329">
        <v>133164.98000000001</v>
      </c>
      <c r="J1219" s="329">
        <v>99677.05</v>
      </c>
      <c r="K1219" s="329">
        <v>174434.84</v>
      </c>
      <c r="L1219" s="329">
        <v>121055.14</v>
      </c>
      <c r="M1219" s="329">
        <v>211846.5</v>
      </c>
      <c r="N1219" s="329">
        <v>148322.47</v>
      </c>
      <c r="O1219" s="329">
        <v>259564.31</v>
      </c>
      <c r="P1219" s="329">
        <v>175866.13</v>
      </c>
      <c r="Q1219" s="329">
        <v>307765.73</v>
      </c>
      <c r="R1219" s="329">
        <v>193732.28</v>
      </c>
      <c r="S1219" s="329">
        <v>339031.5</v>
      </c>
      <c r="T1219" s="329">
        <v>210273.18</v>
      </c>
      <c r="U1219" s="329">
        <v>367978.07</v>
      </c>
    </row>
    <row r="1220" spans="1:21" ht="14.4" x14ac:dyDescent="0.3">
      <c r="A1220" s="328">
        <v>6</v>
      </c>
      <c r="B1220" s="328" t="s">
        <v>47</v>
      </c>
      <c r="C1220" s="328" t="s">
        <v>29</v>
      </c>
      <c r="D1220" s="328" t="s">
        <v>48</v>
      </c>
      <c r="E1220" s="328" t="s">
        <v>730</v>
      </c>
      <c r="F1220" s="328">
        <v>3</v>
      </c>
      <c r="G1220" s="328" t="s">
        <v>6</v>
      </c>
      <c r="H1220" s="329">
        <v>66133.09</v>
      </c>
      <c r="I1220" s="329">
        <v>115732.9</v>
      </c>
      <c r="J1220" s="329">
        <v>90048.04</v>
      </c>
      <c r="K1220" s="329">
        <v>157584.07999999999</v>
      </c>
      <c r="L1220" s="329">
        <v>113810.6</v>
      </c>
      <c r="M1220" s="329">
        <v>199168.55</v>
      </c>
      <c r="N1220" s="329">
        <v>149806.26999999999</v>
      </c>
      <c r="O1220" s="329">
        <v>262160.98</v>
      </c>
      <c r="P1220" s="329">
        <v>185533.76</v>
      </c>
      <c r="Q1220" s="329">
        <v>324684.08</v>
      </c>
      <c r="R1220" s="329">
        <v>208968.95</v>
      </c>
      <c r="S1220" s="329">
        <v>365695.66</v>
      </c>
      <c r="T1220" s="329">
        <v>232097.64</v>
      </c>
      <c r="U1220" s="329">
        <v>406170.87</v>
      </c>
    </row>
    <row r="1221" spans="1:21" ht="14.4" x14ac:dyDescent="0.3">
      <c r="A1221" s="328">
        <v>6</v>
      </c>
      <c r="B1221" s="328" t="s">
        <v>47</v>
      </c>
      <c r="C1221" s="328" t="s">
        <v>29</v>
      </c>
      <c r="D1221" s="328" t="s">
        <v>48</v>
      </c>
      <c r="E1221" s="328" t="s">
        <v>730</v>
      </c>
      <c r="F1221" s="328">
        <v>4</v>
      </c>
      <c r="G1221" s="328" t="s">
        <v>4</v>
      </c>
      <c r="H1221" s="329">
        <v>73781.42</v>
      </c>
      <c r="I1221" s="329">
        <v>118050.28</v>
      </c>
      <c r="J1221" s="329">
        <v>103293.99</v>
      </c>
      <c r="K1221" s="329">
        <v>165270.39000000001</v>
      </c>
      <c r="L1221" s="329">
        <v>132806.56</v>
      </c>
      <c r="M1221" s="329">
        <v>212490.5</v>
      </c>
      <c r="N1221" s="329">
        <v>177075.41</v>
      </c>
      <c r="O1221" s="329">
        <v>283320.67</v>
      </c>
      <c r="P1221" s="329">
        <v>221344.27</v>
      </c>
      <c r="Q1221" s="329">
        <v>354150.83</v>
      </c>
      <c r="R1221" s="329">
        <v>250856.84</v>
      </c>
      <c r="S1221" s="329">
        <v>401370.94</v>
      </c>
      <c r="T1221" s="329">
        <v>280369.40000000002</v>
      </c>
      <c r="U1221" s="329">
        <v>448591.05</v>
      </c>
    </row>
    <row r="1222" spans="1:21" ht="14.4" x14ac:dyDescent="0.3">
      <c r="A1222" s="328">
        <v>6</v>
      </c>
      <c r="B1222" s="328" t="s">
        <v>47</v>
      </c>
      <c r="C1222" s="328" t="s">
        <v>29</v>
      </c>
      <c r="D1222" s="328" t="s">
        <v>48</v>
      </c>
      <c r="E1222" s="328" t="s">
        <v>247</v>
      </c>
      <c r="F1222" s="328">
        <v>1</v>
      </c>
      <c r="G1222" s="328" t="s">
        <v>11</v>
      </c>
      <c r="H1222" s="329">
        <v>85959.53</v>
      </c>
      <c r="I1222" s="329">
        <v>150429.18</v>
      </c>
      <c r="J1222" s="329">
        <v>111366.61</v>
      </c>
      <c r="K1222" s="329">
        <v>194891.57</v>
      </c>
      <c r="L1222" s="329">
        <v>133314.04</v>
      </c>
      <c r="M1222" s="329">
        <v>233299.57</v>
      </c>
      <c r="N1222" s="329">
        <v>159099.97</v>
      </c>
      <c r="O1222" s="329">
        <v>278424.95</v>
      </c>
      <c r="P1222" s="329">
        <v>187127.88</v>
      </c>
      <c r="Q1222" s="329">
        <v>327473.78000000003</v>
      </c>
      <c r="R1222" s="329">
        <v>205054.94</v>
      </c>
      <c r="S1222" s="329">
        <v>358846.14</v>
      </c>
      <c r="T1222" s="329">
        <v>222045.5</v>
      </c>
      <c r="U1222" s="329">
        <v>388579.62</v>
      </c>
    </row>
    <row r="1223" spans="1:21" ht="14.4" x14ac:dyDescent="0.3">
      <c r="A1223" s="328">
        <v>6</v>
      </c>
      <c r="B1223" s="328" t="s">
        <v>47</v>
      </c>
      <c r="C1223" s="328" t="s">
        <v>29</v>
      </c>
      <c r="D1223" s="328" t="s">
        <v>48</v>
      </c>
      <c r="E1223" s="328" t="s">
        <v>247</v>
      </c>
      <c r="F1223" s="328">
        <v>2</v>
      </c>
      <c r="G1223" s="328" t="s">
        <v>5</v>
      </c>
      <c r="H1223" s="329">
        <v>75030.649999999994</v>
      </c>
      <c r="I1223" s="329">
        <v>131303.63</v>
      </c>
      <c r="J1223" s="329">
        <v>98329.55</v>
      </c>
      <c r="K1223" s="329">
        <v>172076.71</v>
      </c>
      <c r="L1223" s="329">
        <v>119463.89</v>
      </c>
      <c r="M1223" s="329">
        <v>209061.8</v>
      </c>
      <c r="N1223" s="329">
        <v>146456.68</v>
      </c>
      <c r="O1223" s="329">
        <v>256299.2</v>
      </c>
      <c r="P1223" s="329">
        <v>173695.98</v>
      </c>
      <c r="Q1223" s="329">
        <v>303967.96000000002</v>
      </c>
      <c r="R1223" s="329">
        <v>191367.79</v>
      </c>
      <c r="S1223" s="329">
        <v>334893.63</v>
      </c>
      <c r="T1223" s="329">
        <v>207738.91</v>
      </c>
      <c r="U1223" s="329">
        <v>363543.09</v>
      </c>
    </row>
    <row r="1224" spans="1:21" ht="14.4" x14ac:dyDescent="0.3">
      <c r="A1224" s="328">
        <v>6</v>
      </c>
      <c r="B1224" s="328" t="s">
        <v>47</v>
      </c>
      <c r="C1224" s="328" t="s">
        <v>29</v>
      </c>
      <c r="D1224" s="328" t="s">
        <v>48</v>
      </c>
      <c r="E1224" s="328" t="s">
        <v>247</v>
      </c>
      <c r="F1224" s="328">
        <v>3</v>
      </c>
      <c r="G1224" s="328" t="s">
        <v>6</v>
      </c>
      <c r="H1224" s="329">
        <v>65106.57</v>
      </c>
      <c r="I1224" s="329">
        <v>113936.5</v>
      </c>
      <c r="J1224" s="329">
        <v>88610.92</v>
      </c>
      <c r="K1224" s="329">
        <v>155069.10999999999</v>
      </c>
      <c r="L1224" s="329">
        <v>111962.87</v>
      </c>
      <c r="M1224" s="329">
        <v>195935.02</v>
      </c>
      <c r="N1224" s="329">
        <v>147342.63</v>
      </c>
      <c r="O1224" s="329">
        <v>257849.60000000001</v>
      </c>
      <c r="P1224" s="329">
        <v>182454.2</v>
      </c>
      <c r="Q1224" s="329">
        <v>319294.86</v>
      </c>
      <c r="R1224" s="329">
        <v>205478.79</v>
      </c>
      <c r="S1224" s="329">
        <v>359587.88</v>
      </c>
      <c r="T1224" s="329">
        <v>228196.87</v>
      </c>
      <c r="U1224" s="329">
        <v>399344.52</v>
      </c>
    </row>
    <row r="1225" spans="1:21" ht="14.4" x14ac:dyDescent="0.3">
      <c r="A1225" s="328">
        <v>6</v>
      </c>
      <c r="B1225" s="328" t="s">
        <v>47</v>
      </c>
      <c r="C1225" s="328" t="s">
        <v>29</v>
      </c>
      <c r="D1225" s="328" t="s">
        <v>48</v>
      </c>
      <c r="E1225" s="328" t="s">
        <v>247</v>
      </c>
      <c r="F1225" s="328">
        <v>4</v>
      </c>
      <c r="G1225" s="328" t="s">
        <v>4</v>
      </c>
      <c r="H1225" s="329">
        <v>72898.570000000007</v>
      </c>
      <c r="I1225" s="329">
        <v>116637.71</v>
      </c>
      <c r="J1225" s="329">
        <v>102057.99</v>
      </c>
      <c r="K1225" s="329">
        <v>163292.79</v>
      </c>
      <c r="L1225" s="329">
        <v>131217.42000000001</v>
      </c>
      <c r="M1225" s="329">
        <v>209947.87</v>
      </c>
      <c r="N1225" s="329">
        <v>174956.56</v>
      </c>
      <c r="O1225" s="329">
        <v>279930.5</v>
      </c>
      <c r="P1225" s="329">
        <v>218695.7</v>
      </c>
      <c r="Q1225" s="329">
        <v>349913.12</v>
      </c>
      <c r="R1225" s="329">
        <v>247855.12</v>
      </c>
      <c r="S1225" s="329">
        <v>396568.21</v>
      </c>
      <c r="T1225" s="329">
        <v>277014.55</v>
      </c>
      <c r="U1225" s="329">
        <v>443223.29</v>
      </c>
    </row>
    <row r="1226" spans="1:21" ht="14.4" x14ac:dyDescent="0.3">
      <c r="A1226" s="328">
        <v>6</v>
      </c>
      <c r="B1226" s="328" t="s">
        <v>47</v>
      </c>
      <c r="C1226" s="328" t="s">
        <v>29</v>
      </c>
      <c r="D1226" s="328" t="s">
        <v>48</v>
      </c>
      <c r="E1226" s="328" t="s">
        <v>618</v>
      </c>
      <c r="F1226" s="328">
        <v>1</v>
      </c>
      <c r="G1226" s="328" t="s">
        <v>11</v>
      </c>
      <c r="H1226" s="329">
        <v>87476.26</v>
      </c>
      <c r="I1226" s="329">
        <v>153083.45000000001</v>
      </c>
      <c r="J1226" s="329">
        <v>113345.45</v>
      </c>
      <c r="K1226" s="329">
        <v>198354.54</v>
      </c>
      <c r="L1226" s="329">
        <v>135692.75</v>
      </c>
      <c r="M1226" s="329">
        <v>237462.31</v>
      </c>
      <c r="N1226" s="329">
        <v>161953.85999999999</v>
      </c>
      <c r="O1226" s="329">
        <v>283419.25</v>
      </c>
      <c r="P1226" s="329">
        <v>190495.54</v>
      </c>
      <c r="Q1226" s="329">
        <v>333367.2</v>
      </c>
      <c r="R1226" s="329">
        <v>208751.38</v>
      </c>
      <c r="S1226" s="329">
        <v>365314.92</v>
      </c>
      <c r="T1226" s="329">
        <v>226060.08</v>
      </c>
      <c r="U1226" s="329">
        <v>395605.13</v>
      </c>
    </row>
    <row r="1227" spans="1:21" ht="14.4" x14ac:dyDescent="0.3">
      <c r="A1227" s="328">
        <v>6</v>
      </c>
      <c r="B1227" s="328" t="s">
        <v>47</v>
      </c>
      <c r="C1227" s="328" t="s">
        <v>29</v>
      </c>
      <c r="D1227" s="328" t="s">
        <v>48</v>
      </c>
      <c r="E1227" s="328" t="s">
        <v>618</v>
      </c>
      <c r="F1227" s="328">
        <v>2</v>
      </c>
      <c r="G1227" s="328" t="s">
        <v>5</v>
      </c>
      <c r="H1227" s="329">
        <v>76293.2</v>
      </c>
      <c r="I1227" s="329">
        <v>133513.10999999999</v>
      </c>
      <c r="J1227" s="329">
        <v>100005.2</v>
      </c>
      <c r="K1227" s="329">
        <v>175009.11</v>
      </c>
      <c r="L1227" s="329">
        <v>121520.5</v>
      </c>
      <c r="M1227" s="329">
        <v>212660.88</v>
      </c>
      <c r="N1227" s="329">
        <v>149016.54</v>
      </c>
      <c r="O1227" s="329">
        <v>260778.94</v>
      </c>
      <c r="P1227" s="329">
        <v>176751.28</v>
      </c>
      <c r="Q1227" s="329">
        <v>309314.73</v>
      </c>
      <c r="R1227" s="329">
        <v>194745.93</v>
      </c>
      <c r="S1227" s="329">
        <v>340805.38</v>
      </c>
      <c r="T1227" s="329">
        <v>211420.78</v>
      </c>
      <c r="U1227" s="329">
        <v>369986.36</v>
      </c>
    </row>
    <row r="1228" spans="1:21" ht="14.4" x14ac:dyDescent="0.3">
      <c r="A1228" s="328">
        <v>6</v>
      </c>
      <c r="B1228" s="328" t="s">
        <v>47</v>
      </c>
      <c r="C1228" s="328" t="s">
        <v>29</v>
      </c>
      <c r="D1228" s="328" t="s">
        <v>48</v>
      </c>
      <c r="E1228" s="328" t="s">
        <v>618</v>
      </c>
      <c r="F1228" s="328">
        <v>3</v>
      </c>
      <c r="G1228" s="328" t="s">
        <v>6</v>
      </c>
      <c r="H1228" s="329">
        <v>66155.16</v>
      </c>
      <c r="I1228" s="329">
        <v>115771.53</v>
      </c>
      <c r="J1228" s="329">
        <v>90019.92</v>
      </c>
      <c r="K1228" s="329">
        <v>157534.85</v>
      </c>
      <c r="L1228" s="329">
        <v>113728.73</v>
      </c>
      <c r="M1228" s="329">
        <v>199025.27</v>
      </c>
      <c r="N1228" s="329">
        <v>149651.97</v>
      </c>
      <c r="O1228" s="329">
        <v>261890.94</v>
      </c>
      <c r="P1228" s="329">
        <v>185300.78</v>
      </c>
      <c r="Q1228" s="329">
        <v>324276.36</v>
      </c>
      <c r="R1228" s="329">
        <v>208674.61</v>
      </c>
      <c r="S1228" s="329">
        <v>365180.57</v>
      </c>
      <c r="T1228" s="329">
        <v>231734.82</v>
      </c>
      <c r="U1228" s="329">
        <v>405535.93</v>
      </c>
    </row>
    <row r="1229" spans="1:21" ht="14.4" x14ac:dyDescent="0.3">
      <c r="A1229" s="328">
        <v>6</v>
      </c>
      <c r="B1229" s="328" t="s">
        <v>47</v>
      </c>
      <c r="C1229" s="328" t="s">
        <v>29</v>
      </c>
      <c r="D1229" s="328" t="s">
        <v>48</v>
      </c>
      <c r="E1229" s="328" t="s">
        <v>618</v>
      </c>
      <c r="F1229" s="328">
        <v>4</v>
      </c>
      <c r="G1229" s="328" t="s">
        <v>4</v>
      </c>
      <c r="H1229" s="329">
        <v>74193.52</v>
      </c>
      <c r="I1229" s="329">
        <v>118709.63</v>
      </c>
      <c r="J1229" s="329">
        <v>103870.92</v>
      </c>
      <c r="K1229" s="329">
        <v>166193.48000000001</v>
      </c>
      <c r="L1229" s="329">
        <v>133548.32999999999</v>
      </c>
      <c r="M1229" s="329">
        <v>213677.33</v>
      </c>
      <c r="N1229" s="329">
        <v>178064.44</v>
      </c>
      <c r="O1229" s="329">
        <v>284903.09999999998</v>
      </c>
      <c r="P1229" s="329">
        <v>222580.55</v>
      </c>
      <c r="Q1229" s="329">
        <v>356128.88</v>
      </c>
      <c r="R1229" s="329">
        <v>252257.95</v>
      </c>
      <c r="S1229" s="329">
        <v>403612.73</v>
      </c>
      <c r="T1229" s="329">
        <v>281935.35999999999</v>
      </c>
      <c r="U1229" s="329">
        <v>451096.58</v>
      </c>
    </row>
    <row r="1230" spans="1:21" ht="14.4" x14ac:dyDescent="0.3">
      <c r="A1230" s="328">
        <v>6</v>
      </c>
      <c r="B1230" s="328" t="s">
        <v>47</v>
      </c>
      <c r="C1230" s="328" t="s">
        <v>29</v>
      </c>
      <c r="D1230" s="328" t="s">
        <v>48</v>
      </c>
      <c r="E1230" s="328" t="s">
        <v>731</v>
      </c>
      <c r="F1230" s="328">
        <v>1</v>
      </c>
      <c r="G1230" s="328" t="s">
        <v>11</v>
      </c>
      <c r="H1230" s="329">
        <v>85427.73</v>
      </c>
      <c r="I1230" s="329">
        <v>149498.53</v>
      </c>
      <c r="J1230" s="329">
        <v>110692.86</v>
      </c>
      <c r="K1230" s="329">
        <v>193712.51</v>
      </c>
      <c r="L1230" s="329">
        <v>132518.41</v>
      </c>
      <c r="M1230" s="329">
        <v>231907.22</v>
      </c>
      <c r="N1230" s="329">
        <v>158167.07999999999</v>
      </c>
      <c r="O1230" s="329">
        <v>276792.39</v>
      </c>
      <c r="P1230" s="329">
        <v>186042.8</v>
      </c>
      <c r="Q1230" s="329">
        <v>325574.90000000002</v>
      </c>
      <c r="R1230" s="329">
        <v>203872.69</v>
      </c>
      <c r="S1230" s="329">
        <v>356777.21</v>
      </c>
      <c r="T1230" s="329">
        <v>220778.36</v>
      </c>
      <c r="U1230" s="329">
        <v>386362.13</v>
      </c>
    </row>
    <row r="1231" spans="1:21" ht="14.4" x14ac:dyDescent="0.3">
      <c r="A1231" s="328">
        <v>6</v>
      </c>
      <c r="B1231" s="328" t="s">
        <v>47</v>
      </c>
      <c r="C1231" s="328" t="s">
        <v>29</v>
      </c>
      <c r="D1231" s="328" t="s">
        <v>48</v>
      </c>
      <c r="E1231" s="328" t="s">
        <v>731</v>
      </c>
      <c r="F1231" s="328">
        <v>2</v>
      </c>
      <c r="G1231" s="328" t="s">
        <v>5</v>
      </c>
      <c r="H1231" s="329">
        <v>74498.84</v>
      </c>
      <c r="I1231" s="329">
        <v>130372.96</v>
      </c>
      <c r="J1231" s="329">
        <v>97655.8</v>
      </c>
      <c r="K1231" s="329">
        <v>170897.65</v>
      </c>
      <c r="L1231" s="329">
        <v>118668.26</v>
      </c>
      <c r="M1231" s="329">
        <v>207669.46</v>
      </c>
      <c r="N1231" s="329">
        <v>145523.79</v>
      </c>
      <c r="O1231" s="329">
        <v>254666.64</v>
      </c>
      <c r="P1231" s="329">
        <v>172610.9</v>
      </c>
      <c r="Q1231" s="329">
        <v>302069.08</v>
      </c>
      <c r="R1231" s="329">
        <v>190185.54</v>
      </c>
      <c r="S1231" s="329">
        <v>332824.7</v>
      </c>
      <c r="T1231" s="329">
        <v>206471.77</v>
      </c>
      <c r="U1231" s="329">
        <v>361325.6</v>
      </c>
    </row>
    <row r="1232" spans="1:21" ht="14.4" x14ac:dyDescent="0.3">
      <c r="A1232" s="328">
        <v>6</v>
      </c>
      <c r="B1232" s="328" t="s">
        <v>47</v>
      </c>
      <c r="C1232" s="328" t="s">
        <v>29</v>
      </c>
      <c r="D1232" s="328" t="s">
        <v>48</v>
      </c>
      <c r="E1232" s="328" t="s">
        <v>731</v>
      </c>
      <c r="F1232" s="328">
        <v>3</v>
      </c>
      <c r="G1232" s="328" t="s">
        <v>6</v>
      </c>
      <c r="H1232" s="329">
        <v>64593.31</v>
      </c>
      <c r="I1232" s="329">
        <v>113038.29</v>
      </c>
      <c r="J1232" s="329">
        <v>87892.36</v>
      </c>
      <c r="K1232" s="329">
        <v>153811.62</v>
      </c>
      <c r="L1232" s="329">
        <v>111039</v>
      </c>
      <c r="M1232" s="329">
        <v>194318.25</v>
      </c>
      <c r="N1232" s="329">
        <v>146110.81</v>
      </c>
      <c r="O1232" s="329">
        <v>255693.92</v>
      </c>
      <c r="P1232" s="329">
        <v>180914.43</v>
      </c>
      <c r="Q1232" s="329">
        <v>316600.25</v>
      </c>
      <c r="R1232" s="329">
        <v>203733.71</v>
      </c>
      <c r="S1232" s="329">
        <v>356533.99</v>
      </c>
      <c r="T1232" s="329">
        <v>226246.49</v>
      </c>
      <c r="U1232" s="329">
        <v>395931.35</v>
      </c>
    </row>
    <row r="1233" spans="1:21" ht="14.4" x14ac:dyDescent="0.3">
      <c r="A1233" s="328">
        <v>6</v>
      </c>
      <c r="B1233" s="328" t="s">
        <v>47</v>
      </c>
      <c r="C1233" s="328" t="s">
        <v>29</v>
      </c>
      <c r="D1233" s="328" t="s">
        <v>48</v>
      </c>
      <c r="E1233" s="328" t="s">
        <v>731</v>
      </c>
      <c r="F1233" s="328">
        <v>4</v>
      </c>
      <c r="G1233" s="328" t="s">
        <v>4</v>
      </c>
      <c r="H1233" s="329">
        <v>72457.14</v>
      </c>
      <c r="I1233" s="329">
        <v>115931.42</v>
      </c>
      <c r="J1233" s="329">
        <v>101439.99</v>
      </c>
      <c r="K1233" s="329">
        <v>162303.99</v>
      </c>
      <c r="L1233" s="329">
        <v>130422.85</v>
      </c>
      <c r="M1233" s="329">
        <v>208676.56</v>
      </c>
      <c r="N1233" s="329">
        <v>173897.13</v>
      </c>
      <c r="O1233" s="329">
        <v>278235.40999999997</v>
      </c>
      <c r="P1233" s="329">
        <v>217371.41</v>
      </c>
      <c r="Q1233" s="329">
        <v>347794.27</v>
      </c>
      <c r="R1233" s="329">
        <v>246354.27</v>
      </c>
      <c r="S1233" s="329">
        <v>394166.84</v>
      </c>
      <c r="T1233" s="329">
        <v>275337.12</v>
      </c>
      <c r="U1233" s="329">
        <v>440539.41</v>
      </c>
    </row>
    <row r="1234" spans="1:21" ht="14.4" x14ac:dyDescent="0.3">
      <c r="A1234" s="328">
        <v>6</v>
      </c>
      <c r="B1234" s="328" t="s">
        <v>47</v>
      </c>
      <c r="C1234" s="328" t="s">
        <v>29</v>
      </c>
      <c r="D1234" s="328" t="s">
        <v>48</v>
      </c>
      <c r="E1234" s="328" t="s">
        <v>248</v>
      </c>
      <c r="F1234" s="328">
        <v>1</v>
      </c>
      <c r="G1234" s="328" t="s">
        <v>11</v>
      </c>
      <c r="H1234" s="329">
        <v>87515.6</v>
      </c>
      <c r="I1234" s="329">
        <v>153152.29</v>
      </c>
      <c r="J1234" s="329">
        <v>113366.66</v>
      </c>
      <c r="K1234" s="329">
        <v>198391.65</v>
      </c>
      <c r="L1234" s="329">
        <v>135696.82999999999</v>
      </c>
      <c r="M1234" s="329">
        <v>237469.46</v>
      </c>
      <c r="N1234" s="329">
        <v>161926.25</v>
      </c>
      <c r="O1234" s="329">
        <v>283370.94</v>
      </c>
      <c r="P1234" s="329">
        <v>190439.33</v>
      </c>
      <c r="Q1234" s="329">
        <v>333268.82</v>
      </c>
      <c r="R1234" s="329">
        <v>208676.53</v>
      </c>
      <c r="S1234" s="329">
        <v>365183.93</v>
      </c>
      <c r="T1234" s="329">
        <v>225953.49</v>
      </c>
      <c r="U1234" s="329">
        <v>395418.61</v>
      </c>
    </row>
    <row r="1235" spans="1:21" ht="14.4" x14ac:dyDescent="0.3">
      <c r="A1235" s="328">
        <v>6</v>
      </c>
      <c r="B1235" s="328" t="s">
        <v>47</v>
      </c>
      <c r="C1235" s="328" t="s">
        <v>29</v>
      </c>
      <c r="D1235" s="328" t="s">
        <v>48</v>
      </c>
      <c r="E1235" s="328" t="s">
        <v>248</v>
      </c>
      <c r="F1235" s="328">
        <v>2</v>
      </c>
      <c r="G1235" s="328" t="s">
        <v>5</v>
      </c>
      <c r="H1235" s="329">
        <v>76459.64</v>
      </c>
      <c r="I1235" s="329">
        <v>133804.38</v>
      </c>
      <c r="J1235" s="329">
        <v>100178</v>
      </c>
      <c r="K1235" s="329">
        <v>175311.5</v>
      </c>
      <c r="L1235" s="329">
        <v>121685.63</v>
      </c>
      <c r="M1235" s="329">
        <v>212949.86</v>
      </c>
      <c r="N1235" s="329">
        <v>149135.95000000001</v>
      </c>
      <c r="O1235" s="329">
        <v>260987.91</v>
      </c>
      <c r="P1235" s="329">
        <v>176851.24</v>
      </c>
      <c r="Q1235" s="329">
        <v>309489.67</v>
      </c>
      <c r="R1235" s="329">
        <v>194830.23</v>
      </c>
      <c r="S1235" s="329">
        <v>340952.9</v>
      </c>
      <c r="T1235" s="329">
        <v>211480.55</v>
      </c>
      <c r="U1235" s="329">
        <v>370090.96</v>
      </c>
    </row>
    <row r="1236" spans="1:21" ht="14.4" x14ac:dyDescent="0.3">
      <c r="A1236" s="328">
        <v>6</v>
      </c>
      <c r="B1236" s="328" t="s">
        <v>47</v>
      </c>
      <c r="C1236" s="328" t="s">
        <v>29</v>
      </c>
      <c r="D1236" s="328" t="s">
        <v>48</v>
      </c>
      <c r="E1236" s="328" t="s">
        <v>248</v>
      </c>
      <c r="F1236" s="328">
        <v>3</v>
      </c>
      <c r="G1236" s="328" t="s">
        <v>6</v>
      </c>
      <c r="H1236" s="329">
        <v>66400.75</v>
      </c>
      <c r="I1236" s="329">
        <v>116201.32</v>
      </c>
      <c r="J1236" s="329">
        <v>90393.26</v>
      </c>
      <c r="K1236" s="329">
        <v>158188.21</v>
      </c>
      <c r="L1236" s="329">
        <v>114231.6</v>
      </c>
      <c r="M1236" s="329">
        <v>199905.29</v>
      </c>
      <c r="N1236" s="329">
        <v>150345.03</v>
      </c>
      <c r="O1236" s="329">
        <v>263103.81</v>
      </c>
      <c r="P1236" s="329">
        <v>186187.16</v>
      </c>
      <c r="Q1236" s="329">
        <v>325827.52</v>
      </c>
      <c r="R1236" s="329">
        <v>209694.32</v>
      </c>
      <c r="S1236" s="329">
        <v>366965.06</v>
      </c>
      <c r="T1236" s="329">
        <v>232891.42</v>
      </c>
      <c r="U1236" s="329">
        <v>407559.98</v>
      </c>
    </row>
    <row r="1237" spans="1:21" ht="14.4" x14ac:dyDescent="0.3">
      <c r="A1237" s="328">
        <v>6</v>
      </c>
      <c r="B1237" s="328" t="s">
        <v>47</v>
      </c>
      <c r="C1237" s="328" t="s">
        <v>29</v>
      </c>
      <c r="D1237" s="328" t="s">
        <v>48</v>
      </c>
      <c r="E1237" s="328" t="s">
        <v>248</v>
      </c>
      <c r="F1237" s="328">
        <v>4</v>
      </c>
      <c r="G1237" s="328" t="s">
        <v>4</v>
      </c>
      <c r="H1237" s="329">
        <v>74208.179999999993</v>
      </c>
      <c r="I1237" s="329">
        <v>118733.09</v>
      </c>
      <c r="J1237" s="329">
        <v>103891.46</v>
      </c>
      <c r="K1237" s="329">
        <v>166226.32999999999</v>
      </c>
      <c r="L1237" s="329">
        <v>133574.73000000001</v>
      </c>
      <c r="M1237" s="329">
        <v>213719.57</v>
      </c>
      <c r="N1237" s="329">
        <v>178099.64</v>
      </c>
      <c r="O1237" s="329">
        <v>284959.43</v>
      </c>
      <c r="P1237" s="329">
        <v>222624.55</v>
      </c>
      <c r="Q1237" s="329">
        <v>356199.28</v>
      </c>
      <c r="R1237" s="329">
        <v>252307.82</v>
      </c>
      <c r="S1237" s="329">
        <v>403692.52</v>
      </c>
      <c r="T1237" s="329">
        <v>281991.09000000003</v>
      </c>
      <c r="U1237" s="329">
        <v>451185.76</v>
      </c>
    </row>
    <row r="1238" spans="1:21" ht="14.4" x14ac:dyDescent="0.3">
      <c r="A1238" s="328">
        <v>6</v>
      </c>
      <c r="B1238" s="328" t="s">
        <v>47</v>
      </c>
      <c r="C1238" s="328" t="s">
        <v>29</v>
      </c>
      <c r="D1238" s="328" t="s">
        <v>48</v>
      </c>
      <c r="E1238" s="328" t="s">
        <v>249</v>
      </c>
      <c r="F1238" s="328">
        <v>1</v>
      </c>
      <c r="G1238" s="328" t="s">
        <v>11</v>
      </c>
      <c r="H1238" s="329">
        <v>80463.759999999995</v>
      </c>
      <c r="I1238" s="329">
        <v>140811.57999999999</v>
      </c>
      <c r="J1238" s="329">
        <v>104146.19</v>
      </c>
      <c r="K1238" s="329">
        <v>182255.84</v>
      </c>
      <c r="L1238" s="329">
        <v>124598.9</v>
      </c>
      <c r="M1238" s="329">
        <v>218048.08</v>
      </c>
      <c r="N1238" s="329">
        <v>148589.71</v>
      </c>
      <c r="O1238" s="329">
        <v>260031.99</v>
      </c>
      <c r="P1238" s="329">
        <v>174686.05</v>
      </c>
      <c r="Q1238" s="329">
        <v>305700.59000000003</v>
      </c>
      <c r="R1238" s="329">
        <v>191376.54</v>
      </c>
      <c r="S1238" s="329">
        <v>334908.95</v>
      </c>
      <c r="T1238" s="329">
        <v>207147.71</v>
      </c>
      <c r="U1238" s="329">
        <v>362508.5</v>
      </c>
    </row>
    <row r="1239" spans="1:21" ht="14.4" x14ac:dyDescent="0.3">
      <c r="A1239" s="328">
        <v>6</v>
      </c>
      <c r="B1239" s="328" t="s">
        <v>47</v>
      </c>
      <c r="C1239" s="328" t="s">
        <v>29</v>
      </c>
      <c r="D1239" s="328" t="s">
        <v>48</v>
      </c>
      <c r="E1239" s="328" t="s">
        <v>249</v>
      </c>
      <c r="F1239" s="328">
        <v>2</v>
      </c>
      <c r="G1239" s="328" t="s">
        <v>5</v>
      </c>
      <c r="H1239" s="329">
        <v>70678.67</v>
      </c>
      <c r="I1239" s="329">
        <v>123687.67999999999</v>
      </c>
      <c r="J1239" s="329">
        <v>92473.47</v>
      </c>
      <c r="K1239" s="329">
        <v>161828.57999999999</v>
      </c>
      <c r="L1239" s="329">
        <v>112198.19</v>
      </c>
      <c r="M1239" s="329">
        <v>196346.83</v>
      </c>
      <c r="N1239" s="329">
        <v>137269.54999999999</v>
      </c>
      <c r="O1239" s="329">
        <v>240221.71</v>
      </c>
      <c r="P1239" s="329">
        <v>162659.81</v>
      </c>
      <c r="Q1239" s="329">
        <v>284654.68</v>
      </c>
      <c r="R1239" s="329">
        <v>179121.77</v>
      </c>
      <c r="S1239" s="329">
        <v>313463.09000000003</v>
      </c>
      <c r="T1239" s="329">
        <v>194338.33</v>
      </c>
      <c r="U1239" s="329">
        <v>340092.08</v>
      </c>
    </row>
    <row r="1240" spans="1:21" ht="14.4" x14ac:dyDescent="0.3">
      <c r="A1240" s="328">
        <v>6</v>
      </c>
      <c r="B1240" s="328" t="s">
        <v>47</v>
      </c>
      <c r="C1240" s="328" t="s">
        <v>29</v>
      </c>
      <c r="D1240" s="328" t="s">
        <v>48</v>
      </c>
      <c r="E1240" s="328" t="s">
        <v>249</v>
      </c>
      <c r="F1240" s="328">
        <v>3</v>
      </c>
      <c r="G1240" s="328" t="s">
        <v>6</v>
      </c>
      <c r="H1240" s="329">
        <v>61671.05</v>
      </c>
      <c r="I1240" s="329">
        <v>107924.35</v>
      </c>
      <c r="J1240" s="329">
        <v>84066.83</v>
      </c>
      <c r="K1240" s="329">
        <v>147116.96</v>
      </c>
      <c r="L1240" s="329">
        <v>106326.16</v>
      </c>
      <c r="M1240" s="329">
        <v>186070.77</v>
      </c>
      <c r="N1240" s="329">
        <v>140030.16</v>
      </c>
      <c r="O1240" s="329">
        <v>245052.79</v>
      </c>
      <c r="P1240" s="329">
        <v>173494.05</v>
      </c>
      <c r="Q1240" s="329">
        <v>303614.59000000003</v>
      </c>
      <c r="R1240" s="329">
        <v>195460.27</v>
      </c>
      <c r="S1240" s="329">
        <v>342055.47</v>
      </c>
      <c r="T1240" s="329">
        <v>217152.06</v>
      </c>
      <c r="U1240" s="329">
        <v>380016.11</v>
      </c>
    </row>
    <row r="1241" spans="1:21" ht="14.4" x14ac:dyDescent="0.3">
      <c r="A1241" s="328">
        <v>6</v>
      </c>
      <c r="B1241" s="328" t="s">
        <v>47</v>
      </c>
      <c r="C1241" s="328" t="s">
        <v>29</v>
      </c>
      <c r="D1241" s="328" t="s">
        <v>48</v>
      </c>
      <c r="E1241" s="328" t="s">
        <v>249</v>
      </c>
      <c r="F1241" s="328">
        <v>4</v>
      </c>
      <c r="G1241" s="328" t="s">
        <v>4</v>
      </c>
      <c r="H1241" s="329">
        <v>68174.86</v>
      </c>
      <c r="I1241" s="329">
        <v>109079.78</v>
      </c>
      <c r="J1241" s="329">
        <v>95444.81</v>
      </c>
      <c r="K1241" s="329">
        <v>152711.69</v>
      </c>
      <c r="L1241" s="329">
        <v>122714.75</v>
      </c>
      <c r="M1241" s="329">
        <v>196343.6</v>
      </c>
      <c r="N1241" s="329">
        <v>163619.67000000001</v>
      </c>
      <c r="O1241" s="329">
        <v>261791.47</v>
      </c>
      <c r="P1241" s="329">
        <v>204524.58</v>
      </c>
      <c r="Q1241" s="329">
        <v>327239.34000000003</v>
      </c>
      <c r="R1241" s="329">
        <v>231794.53</v>
      </c>
      <c r="S1241" s="329">
        <v>370871.25</v>
      </c>
      <c r="T1241" s="329">
        <v>259064.47</v>
      </c>
      <c r="U1241" s="329">
        <v>414503.16</v>
      </c>
    </row>
    <row r="1242" spans="1:21" ht="14.4" x14ac:dyDescent="0.3">
      <c r="A1242" s="328">
        <v>6</v>
      </c>
      <c r="B1242" s="328" t="s">
        <v>47</v>
      </c>
      <c r="C1242" s="328" t="s">
        <v>29</v>
      </c>
      <c r="D1242" s="328" t="s">
        <v>48</v>
      </c>
      <c r="E1242" s="328" t="s">
        <v>363</v>
      </c>
      <c r="F1242" s="328">
        <v>1</v>
      </c>
      <c r="G1242" s="328" t="s">
        <v>11</v>
      </c>
      <c r="H1242" s="329">
        <v>84324.79</v>
      </c>
      <c r="I1242" s="329">
        <v>147568.38</v>
      </c>
      <c r="J1242" s="329">
        <v>109324.15</v>
      </c>
      <c r="K1242" s="329">
        <v>191317.26</v>
      </c>
      <c r="L1242" s="329">
        <v>130923.07</v>
      </c>
      <c r="M1242" s="329">
        <v>229115.37</v>
      </c>
      <c r="N1242" s="329">
        <v>156328.9</v>
      </c>
      <c r="O1242" s="329">
        <v>273575.58</v>
      </c>
      <c r="P1242" s="329">
        <v>183928.86</v>
      </c>
      <c r="Q1242" s="329">
        <v>321875.51</v>
      </c>
      <c r="R1242" s="329">
        <v>201583.04</v>
      </c>
      <c r="S1242" s="329">
        <v>352770.33</v>
      </c>
      <c r="T1242" s="329">
        <v>218350.66</v>
      </c>
      <c r="U1242" s="329">
        <v>382113.65</v>
      </c>
    </row>
    <row r="1243" spans="1:21" ht="14.4" x14ac:dyDescent="0.3">
      <c r="A1243" s="328">
        <v>6</v>
      </c>
      <c r="B1243" s="328" t="s">
        <v>47</v>
      </c>
      <c r="C1243" s="328" t="s">
        <v>29</v>
      </c>
      <c r="D1243" s="328" t="s">
        <v>48</v>
      </c>
      <c r="E1243" s="328" t="s">
        <v>363</v>
      </c>
      <c r="F1243" s="328">
        <v>2</v>
      </c>
      <c r="G1243" s="328" t="s">
        <v>5</v>
      </c>
      <c r="H1243" s="329">
        <v>73268.77</v>
      </c>
      <c r="I1243" s="329">
        <v>128220.34</v>
      </c>
      <c r="J1243" s="329">
        <v>96135.49</v>
      </c>
      <c r="K1243" s="329">
        <v>168237.11</v>
      </c>
      <c r="L1243" s="329">
        <v>116911.87</v>
      </c>
      <c r="M1243" s="329">
        <v>204595.78</v>
      </c>
      <c r="N1243" s="329">
        <v>143538.6</v>
      </c>
      <c r="O1243" s="329">
        <v>251192.54</v>
      </c>
      <c r="P1243" s="329">
        <v>170340.78</v>
      </c>
      <c r="Q1243" s="329">
        <v>298096.36</v>
      </c>
      <c r="R1243" s="329">
        <v>187736.74</v>
      </c>
      <c r="S1243" s="329">
        <v>328539.3</v>
      </c>
      <c r="T1243" s="329">
        <v>203877.72</v>
      </c>
      <c r="U1243" s="329">
        <v>356786.01</v>
      </c>
    </row>
    <row r="1244" spans="1:21" ht="14.4" x14ac:dyDescent="0.3">
      <c r="A1244" s="328">
        <v>6</v>
      </c>
      <c r="B1244" s="328" t="s">
        <v>47</v>
      </c>
      <c r="C1244" s="328" t="s">
        <v>29</v>
      </c>
      <c r="D1244" s="328" t="s">
        <v>48</v>
      </c>
      <c r="E1244" s="328" t="s">
        <v>363</v>
      </c>
      <c r="F1244" s="328">
        <v>3</v>
      </c>
      <c r="G1244" s="328" t="s">
        <v>6</v>
      </c>
      <c r="H1244" s="329">
        <v>63321.2</v>
      </c>
      <c r="I1244" s="329">
        <v>110812.1</v>
      </c>
      <c r="J1244" s="329">
        <v>86081.88</v>
      </c>
      <c r="K1244" s="329">
        <v>150643.29</v>
      </c>
      <c r="L1244" s="329">
        <v>108688.4</v>
      </c>
      <c r="M1244" s="329">
        <v>190204.69</v>
      </c>
      <c r="N1244" s="329">
        <v>142954.1</v>
      </c>
      <c r="O1244" s="329">
        <v>250169.67</v>
      </c>
      <c r="P1244" s="329">
        <v>176948.49</v>
      </c>
      <c r="Q1244" s="329">
        <v>309659.84999999998</v>
      </c>
      <c r="R1244" s="329">
        <v>199223.83</v>
      </c>
      <c r="S1244" s="329">
        <v>348641.7</v>
      </c>
      <c r="T1244" s="329">
        <v>221189.11</v>
      </c>
      <c r="U1244" s="329">
        <v>387080.93</v>
      </c>
    </row>
    <row r="1245" spans="1:21" ht="14.4" x14ac:dyDescent="0.3">
      <c r="A1245" s="328">
        <v>6</v>
      </c>
      <c r="B1245" s="328" t="s">
        <v>47</v>
      </c>
      <c r="C1245" s="328" t="s">
        <v>29</v>
      </c>
      <c r="D1245" s="328" t="s">
        <v>48</v>
      </c>
      <c r="E1245" s="328" t="s">
        <v>363</v>
      </c>
      <c r="F1245" s="328">
        <v>4</v>
      </c>
      <c r="G1245" s="328" t="s">
        <v>4</v>
      </c>
      <c r="H1245" s="329">
        <v>71559.61</v>
      </c>
      <c r="I1245" s="329">
        <v>114495.38</v>
      </c>
      <c r="J1245" s="329">
        <v>100183.46</v>
      </c>
      <c r="K1245" s="329">
        <v>160293.53</v>
      </c>
      <c r="L1245" s="329">
        <v>128807.3</v>
      </c>
      <c r="M1245" s="329">
        <v>206091.68</v>
      </c>
      <c r="N1245" s="329">
        <v>171743.07</v>
      </c>
      <c r="O1245" s="329">
        <v>274788.90999999997</v>
      </c>
      <c r="P1245" s="329">
        <v>214678.83</v>
      </c>
      <c r="Q1245" s="329">
        <v>343486.14</v>
      </c>
      <c r="R1245" s="329">
        <v>243302.68</v>
      </c>
      <c r="S1245" s="329">
        <v>389284.29</v>
      </c>
      <c r="T1245" s="329">
        <v>271926.52</v>
      </c>
      <c r="U1245" s="329">
        <v>435082.44</v>
      </c>
    </row>
    <row r="1246" spans="1:21" ht="14.4" x14ac:dyDescent="0.3">
      <c r="A1246" s="328">
        <v>6</v>
      </c>
      <c r="B1246" s="328" t="s">
        <v>47</v>
      </c>
      <c r="C1246" s="328" t="s">
        <v>29</v>
      </c>
      <c r="D1246" s="328" t="s">
        <v>48</v>
      </c>
      <c r="E1246" s="328" t="s">
        <v>250</v>
      </c>
      <c r="F1246" s="328">
        <v>1</v>
      </c>
      <c r="G1246" s="328" t="s">
        <v>11</v>
      </c>
      <c r="H1246" s="329">
        <v>84974.6</v>
      </c>
      <c r="I1246" s="329">
        <v>148705.56</v>
      </c>
      <c r="J1246" s="329">
        <v>110061.52</v>
      </c>
      <c r="K1246" s="329">
        <v>192607.65</v>
      </c>
      <c r="L1246" s="329">
        <v>131730.95000000001</v>
      </c>
      <c r="M1246" s="329">
        <v>230529.16</v>
      </c>
      <c r="N1246" s="329">
        <v>157178.97</v>
      </c>
      <c r="O1246" s="329">
        <v>275063.2</v>
      </c>
      <c r="P1246" s="329">
        <v>184845.28</v>
      </c>
      <c r="Q1246" s="329">
        <v>323479.24</v>
      </c>
      <c r="R1246" s="329">
        <v>202540.73</v>
      </c>
      <c r="S1246" s="329">
        <v>354446.29</v>
      </c>
      <c r="T1246" s="329">
        <v>219298.04</v>
      </c>
      <c r="U1246" s="329">
        <v>383771.58</v>
      </c>
    </row>
    <row r="1247" spans="1:21" ht="14.4" x14ac:dyDescent="0.3">
      <c r="A1247" s="328">
        <v>6</v>
      </c>
      <c r="B1247" s="328" t="s">
        <v>47</v>
      </c>
      <c r="C1247" s="328" t="s">
        <v>29</v>
      </c>
      <c r="D1247" s="328" t="s">
        <v>48</v>
      </c>
      <c r="E1247" s="328" t="s">
        <v>250</v>
      </c>
      <c r="F1247" s="328">
        <v>2</v>
      </c>
      <c r="G1247" s="328" t="s">
        <v>5</v>
      </c>
      <c r="H1247" s="329">
        <v>74299.899999999994</v>
      </c>
      <c r="I1247" s="329">
        <v>130024.83</v>
      </c>
      <c r="J1247" s="329">
        <v>97327.64</v>
      </c>
      <c r="K1247" s="329">
        <v>170323.37</v>
      </c>
      <c r="L1247" s="329">
        <v>118202.9</v>
      </c>
      <c r="M1247" s="329">
        <v>206855.07</v>
      </c>
      <c r="N1247" s="329">
        <v>144829.71</v>
      </c>
      <c r="O1247" s="329">
        <v>253452</v>
      </c>
      <c r="P1247" s="329">
        <v>171725.75</v>
      </c>
      <c r="Q1247" s="329">
        <v>300520.06</v>
      </c>
      <c r="R1247" s="329">
        <v>189171.89</v>
      </c>
      <c r="S1247" s="329">
        <v>331050.81</v>
      </c>
      <c r="T1247" s="329">
        <v>205324.17</v>
      </c>
      <c r="U1247" s="329">
        <v>359317.3</v>
      </c>
    </row>
    <row r="1248" spans="1:21" ht="14.4" x14ac:dyDescent="0.3">
      <c r="A1248" s="328">
        <v>6</v>
      </c>
      <c r="B1248" s="328" t="s">
        <v>47</v>
      </c>
      <c r="C1248" s="328" t="s">
        <v>29</v>
      </c>
      <c r="D1248" s="328" t="s">
        <v>48</v>
      </c>
      <c r="E1248" s="328" t="s">
        <v>250</v>
      </c>
      <c r="F1248" s="328">
        <v>3</v>
      </c>
      <c r="G1248" s="328" t="s">
        <v>6</v>
      </c>
      <c r="H1248" s="329">
        <v>64571.24</v>
      </c>
      <c r="I1248" s="329">
        <v>112999.66</v>
      </c>
      <c r="J1248" s="329">
        <v>87920.48</v>
      </c>
      <c r="K1248" s="329">
        <v>153860.84</v>
      </c>
      <c r="L1248" s="329">
        <v>111120.87</v>
      </c>
      <c r="M1248" s="329">
        <v>194461.52</v>
      </c>
      <c r="N1248" s="329">
        <v>146265.10999999999</v>
      </c>
      <c r="O1248" s="329">
        <v>255963.95</v>
      </c>
      <c r="P1248" s="329">
        <v>181147.4</v>
      </c>
      <c r="Q1248" s="329">
        <v>317007.95</v>
      </c>
      <c r="R1248" s="329">
        <v>204028.04</v>
      </c>
      <c r="S1248" s="329">
        <v>357049.07</v>
      </c>
      <c r="T1248" s="329">
        <v>226609.3</v>
      </c>
      <c r="U1248" s="329">
        <v>396566.28</v>
      </c>
    </row>
    <row r="1249" spans="1:21" ht="14.4" x14ac:dyDescent="0.3">
      <c r="A1249" s="328">
        <v>6</v>
      </c>
      <c r="B1249" s="328" t="s">
        <v>47</v>
      </c>
      <c r="C1249" s="328" t="s">
        <v>29</v>
      </c>
      <c r="D1249" s="328" t="s">
        <v>48</v>
      </c>
      <c r="E1249" s="328" t="s">
        <v>250</v>
      </c>
      <c r="F1249" s="328">
        <v>4</v>
      </c>
      <c r="G1249" s="328" t="s">
        <v>4</v>
      </c>
      <c r="H1249" s="329">
        <v>72045.039999999994</v>
      </c>
      <c r="I1249" s="329">
        <v>115272.07</v>
      </c>
      <c r="J1249" s="329">
        <v>100863.06</v>
      </c>
      <c r="K1249" s="329">
        <v>161380.9</v>
      </c>
      <c r="L1249" s="329">
        <v>129681.08</v>
      </c>
      <c r="M1249" s="329">
        <v>207489.73</v>
      </c>
      <c r="N1249" s="329">
        <v>172908.1</v>
      </c>
      <c r="O1249" s="329">
        <v>276652.96999999997</v>
      </c>
      <c r="P1249" s="329">
        <v>216135.13</v>
      </c>
      <c r="Q1249" s="329">
        <v>345816.21</v>
      </c>
      <c r="R1249" s="329">
        <v>244953.15</v>
      </c>
      <c r="S1249" s="329">
        <v>391925.04</v>
      </c>
      <c r="T1249" s="329">
        <v>273771.15999999997</v>
      </c>
      <c r="U1249" s="329">
        <v>438033.87</v>
      </c>
    </row>
    <row r="1250" spans="1:21" ht="14.4" x14ac:dyDescent="0.3">
      <c r="A1250" s="328">
        <v>6</v>
      </c>
      <c r="B1250" s="328" t="s">
        <v>47</v>
      </c>
      <c r="C1250" s="328" t="s">
        <v>29</v>
      </c>
      <c r="D1250" s="328" t="s">
        <v>48</v>
      </c>
      <c r="E1250" s="328" t="s">
        <v>251</v>
      </c>
      <c r="F1250" s="328">
        <v>1</v>
      </c>
      <c r="G1250" s="328" t="s">
        <v>11</v>
      </c>
      <c r="H1250" s="329">
        <v>87594.28</v>
      </c>
      <c r="I1250" s="329">
        <v>153289.98000000001</v>
      </c>
      <c r="J1250" s="329">
        <v>113409.07</v>
      </c>
      <c r="K1250" s="329">
        <v>198465.88</v>
      </c>
      <c r="L1250" s="329">
        <v>135705.01</v>
      </c>
      <c r="M1250" s="329">
        <v>237483.76</v>
      </c>
      <c r="N1250" s="329">
        <v>161871.04999999999</v>
      </c>
      <c r="O1250" s="329">
        <v>283274.33</v>
      </c>
      <c r="P1250" s="329">
        <v>190326.89</v>
      </c>
      <c r="Q1250" s="329">
        <v>333072.06</v>
      </c>
      <c r="R1250" s="329">
        <v>208526.84</v>
      </c>
      <c r="S1250" s="329">
        <v>364921.96</v>
      </c>
      <c r="T1250" s="329">
        <v>225740.33</v>
      </c>
      <c r="U1250" s="329">
        <v>395045.58</v>
      </c>
    </row>
    <row r="1251" spans="1:21" ht="14.4" x14ac:dyDescent="0.3">
      <c r="A1251" s="328">
        <v>6</v>
      </c>
      <c r="B1251" s="328" t="s">
        <v>47</v>
      </c>
      <c r="C1251" s="328" t="s">
        <v>29</v>
      </c>
      <c r="D1251" s="328" t="s">
        <v>48</v>
      </c>
      <c r="E1251" s="328" t="s">
        <v>251</v>
      </c>
      <c r="F1251" s="328">
        <v>2</v>
      </c>
      <c r="G1251" s="328" t="s">
        <v>5</v>
      </c>
      <c r="H1251" s="329">
        <v>76792.53</v>
      </c>
      <c r="I1251" s="329">
        <v>134386.93</v>
      </c>
      <c r="J1251" s="329">
        <v>100523.6</v>
      </c>
      <c r="K1251" s="329">
        <v>175916.31</v>
      </c>
      <c r="L1251" s="329">
        <v>122015.9</v>
      </c>
      <c r="M1251" s="329">
        <v>213527.83</v>
      </c>
      <c r="N1251" s="329">
        <v>149374.76999999999</v>
      </c>
      <c r="O1251" s="329">
        <v>261405.85</v>
      </c>
      <c r="P1251" s="329">
        <v>177051.18</v>
      </c>
      <c r="Q1251" s="329">
        <v>309839.56</v>
      </c>
      <c r="R1251" s="329">
        <v>194998.84</v>
      </c>
      <c r="S1251" s="329">
        <v>341247.97</v>
      </c>
      <c r="T1251" s="329">
        <v>211600.1</v>
      </c>
      <c r="U1251" s="329">
        <v>370300.18</v>
      </c>
    </row>
    <row r="1252" spans="1:21" ht="14.4" x14ac:dyDescent="0.3">
      <c r="A1252" s="328">
        <v>6</v>
      </c>
      <c r="B1252" s="328" t="s">
        <v>47</v>
      </c>
      <c r="C1252" s="328" t="s">
        <v>29</v>
      </c>
      <c r="D1252" s="328" t="s">
        <v>48</v>
      </c>
      <c r="E1252" s="328" t="s">
        <v>251</v>
      </c>
      <c r="F1252" s="328">
        <v>3</v>
      </c>
      <c r="G1252" s="328" t="s">
        <v>6</v>
      </c>
      <c r="H1252" s="329">
        <v>66891.94</v>
      </c>
      <c r="I1252" s="329">
        <v>117060.9</v>
      </c>
      <c r="J1252" s="329">
        <v>91139.96</v>
      </c>
      <c r="K1252" s="329">
        <v>159494.92000000001</v>
      </c>
      <c r="L1252" s="329">
        <v>115237.34</v>
      </c>
      <c r="M1252" s="329">
        <v>201665.34</v>
      </c>
      <c r="N1252" s="329">
        <v>151731.17000000001</v>
      </c>
      <c r="O1252" s="329">
        <v>265529.53999999998</v>
      </c>
      <c r="P1252" s="329">
        <v>187959.92</v>
      </c>
      <c r="Q1252" s="329">
        <v>328929.86</v>
      </c>
      <c r="R1252" s="329">
        <v>211733.75</v>
      </c>
      <c r="S1252" s="329">
        <v>370534.06</v>
      </c>
      <c r="T1252" s="329">
        <v>235204.64</v>
      </c>
      <c r="U1252" s="329">
        <v>411608.11</v>
      </c>
    </row>
    <row r="1253" spans="1:21" ht="14.4" x14ac:dyDescent="0.3">
      <c r="A1253" s="328">
        <v>6</v>
      </c>
      <c r="B1253" s="328" t="s">
        <v>47</v>
      </c>
      <c r="C1253" s="328" t="s">
        <v>29</v>
      </c>
      <c r="D1253" s="328" t="s">
        <v>48</v>
      </c>
      <c r="E1253" s="328" t="s">
        <v>251</v>
      </c>
      <c r="F1253" s="328">
        <v>4</v>
      </c>
      <c r="G1253" s="328" t="s">
        <v>4</v>
      </c>
      <c r="H1253" s="329">
        <v>74237.52</v>
      </c>
      <c r="I1253" s="329">
        <v>118780.04</v>
      </c>
      <c r="J1253" s="329">
        <v>103932.53</v>
      </c>
      <c r="K1253" s="329">
        <v>166292.04999999999</v>
      </c>
      <c r="L1253" s="329">
        <v>133627.54</v>
      </c>
      <c r="M1253" s="329">
        <v>213804.06</v>
      </c>
      <c r="N1253" s="329">
        <v>178170.05</v>
      </c>
      <c r="O1253" s="329">
        <v>285072.08</v>
      </c>
      <c r="P1253" s="329">
        <v>222712.56</v>
      </c>
      <c r="Q1253" s="329">
        <v>356340.11</v>
      </c>
      <c r="R1253" s="329">
        <v>252407.57</v>
      </c>
      <c r="S1253" s="329">
        <v>403852.12</v>
      </c>
      <c r="T1253" s="329">
        <v>282102.58</v>
      </c>
      <c r="U1253" s="329">
        <v>451364.13</v>
      </c>
    </row>
    <row r="1254" spans="1:21" ht="14.4" x14ac:dyDescent="0.3">
      <c r="A1254" s="328">
        <v>6</v>
      </c>
      <c r="B1254" s="328" t="s">
        <v>47</v>
      </c>
      <c r="C1254" s="328" t="s">
        <v>29</v>
      </c>
      <c r="D1254" s="328" t="s">
        <v>48</v>
      </c>
      <c r="E1254" s="328" t="s">
        <v>252</v>
      </c>
      <c r="F1254" s="328">
        <v>1</v>
      </c>
      <c r="G1254" s="328" t="s">
        <v>11</v>
      </c>
      <c r="H1254" s="329">
        <v>83339.86</v>
      </c>
      <c r="I1254" s="329">
        <v>145844.76</v>
      </c>
      <c r="J1254" s="329">
        <v>108019.06</v>
      </c>
      <c r="K1254" s="329">
        <v>189033.35</v>
      </c>
      <c r="L1254" s="329">
        <v>129339.99</v>
      </c>
      <c r="M1254" s="329">
        <v>226344.98</v>
      </c>
      <c r="N1254" s="329">
        <v>154407.91</v>
      </c>
      <c r="O1254" s="329">
        <v>270213.84000000003</v>
      </c>
      <c r="P1254" s="329">
        <v>181646.27</v>
      </c>
      <c r="Q1254" s="329">
        <v>317880.96999999997</v>
      </c>
      <c r="R1254" s="329">
        <v>199068.85</v>
      </c>
      <c r="S1254" s="329">
        <v>348370.48</v>
      </c>
      <c r="T1254" s="329">
        <v>215603.22</v>
      </c>
      <c r="U1254" s="329">
        <v>377305.63</v>
      </c>
    </row>
    <row r="1255" spans="1:21" ht="14.4" x14ac:dyDescent="0.3">
      <c r="A1255" s="328">
        <v>6</v>
      </c>
      <c r="B1255" s="328" t="s">
        <v>47</v>
      </c>
      <c r="C1255" s="328" t="s">
        <v>29</v>
      </c>
      <c r="D1255" s="328" t="s">
        <v>48</v>
      </c>
      <c r="E1255" s="328" t="s">
        <v>252</v>
      </c>
      <c r="F1255" s="328">
        <v>2</v>
      </c>
      <c r="G1255" s="328" t="s">
        <v>5</v>
      </c>
      <c r="H1255" s="329">
        <v>72538.02</v>
      </c>
      <c r="I1255" s="329">
        <v>126941.54</v>
      </c>
      <c r="J1255" s="329">
        <v>95133.59</v>
      </c>
      <c r="K1255" s="329">
        <v>166483.78</v>
      </c>
      <c r="L1255" s="329">
        <v>115650.89</v>
      </c>
      <c r="M1255" s="329">
        <v>202389.05</v>
      </c>
      <c r="N1255" s="329">
        <v>141911.63</v>
      </c>
      <c r="O1255" s="329">
        <v>248345.35</v>
      </c>
      <c r="P1255" s="329">
        <v>168370.55</v>
      </c>
      <c r="Q1255" s="329">
        <v>294648.46999999997</v>
      </c>
      <c r="R1255" s="329">
        <v>185540.85</v>
      </c>
      <c r="S1255" s="329">
        <v>324696.49</v>
      </c>
      <c r="T1255" s="329">
        <v>201462.99</v>
      </c>
      <c r="U1255" s="329">
        <v>352560.23</v>
      </c>
    </row>
    <row r="1256" spans="1:21" ht="14.4" x14ac:dyDescent="0.3">
      <c r="A1256" s="328">
        <v>6</v>
      </c>
      <c r="B1256" s="328" t="s">
        <v>47</v>
      </c>
      <c r="C1256" s="328" t="s">
        <v>29</v>
      </c>
      <c r="D1256" s="328" t="s">
        <v>48</v>
      </c>
      <c r="E1256" s="328" t="s">
        <v>252</v>
      </c>
      <c r="F1256" s="328">
        <v>3</v>
      </c>
      <c r="G1256" s="328" t="s">
        <v>6</v>
      </c>
      <c r="H1256" s="329">
        <v>62785.87</v>
      </c>
      <c r="I1256" s="329">
        <v>109875.26</v>
      </c>
      <c r="J1256" s="329">
        <v>85391.45</v>
      </c>
      <c r="K1256" s="329">
        <v>149435.03</v>
      </c>
      <c r="L1256" s="329">
        <v>107846.39999999999</v>
      </c>
      <c r="M1256" s="329">
        <v>188731.2</v>
      </c>
      <c r="N1256" s="329">
        <v>141876.57999999999</v>
      </c>
      <c r="O1256" s="329">
        <v>248284.02</v>
      </c>
      <c r="P1256" s="329">
        <v>175641.69</v>
      </c>
      <c r="Q1256" s="329">
        <v>307372.96000000002</v>
      </c>
      <c r="R1256" s="329">
        <v>197773.09</v>
      </c>
      <c r="S1256" s="329">
        <v>346102.9</v>
      </c>
      <c r="T1256" s="329">
        <v>219601.54</v>
      </c>
      <c r="U1256" s="329">
        <v>384302.7</v>
      </c>
    </row>
    <row r="1257" spans="1:21" ht="14.4" x14ac:dyDescent="0.3">
      <c r="A1257" s="328">
        <v>6</v>
      </c>
      <c r="B1257" s="328" t="s">
        <v>47</v>
      </c>
      <c r="C1257" s="328" t="s">
        <v>29</v>
      </c>
      <c r="D1257" s="328" t="s">
        <v>48</v>
      </c>
      <c r="E1257" s="328" t="s">
        <v>252</v>
      </c>
      <c r="F1257" s="328">
        <v>4</v>
      </c>
      <c r="G1257" s="328" t="s">
        <v>4</v>
      </c>
      <c r="H1257" s="329">
        <v>70706.09</v>
      </c>
      <c r="I1257" s="329">
        <v>113129.75</v>
      </c>
      <c r="J1257" s="329">
        <v>98988.53</v>
      </c>
      <c r="K1257" s="329">
        <v>158381.65</v>
      </c>
      <c r="L1257" s="329">
        <v>127270.96</v>
      </c>
      <c r="M1257" s="329">
        <v>203633.54</v>
      </c>
      <c r="N1257" s="329">
        <v>169694.62</v>
      </c>
      <c r="O1257" s="329">
        <v>271511.39</v>
      </c>
      <c r="P1257" s="329">
        <v>212118.27</v>
      </c>
      <c r="Q1257" s="329">
        <v>339389.24</v>
      </c>
      <c r="R1257" s="329">
        <v>240400.71</v>
      </c>
      <c r="S1257" s="329">
        <v>384641.14</v>
      </c>
      <c r="T1257" s="329">
        <v>268683.14</v>
      </c>
      <c r="U1257" s="329">
        <v>429893.04</v>
      </c>
    </row>
    <row r="1258" spans="1:21" ht="14.4" x14ac:dyDescent="0.3">
      <c r="A1258" s="328">
        <v>6</v>
      </c>
      <c r="B1258" s="328" t="s">
        <v>47</v>
      </c>
      <c r="C1258" s="328" t="s">
        <v>29</v>
      </c>
      <c r="D1258" s="328" t="s">
        <v>48</v>
      </c>
      <c r="E1258" s="328" t="s">
        <v>253</v>
      </c>
      <c r="F1258" s="328">
        <v>1</v>
      </c>
      <c r="G1258" s="328" t="s">
        <v>11</v>
      </c>
      <c r="H1258" s="329">
        <v>85506.4</v>
      </c>
      <c r="I1258" s="329">
        <v>149636.21</v>
      </c>
      <c r="J1258" s="329">
        <v>110735.27</v>
      </c>
      <c r="K1258" s="329">
        <v>193786.72</v>
      </c>
      <c r="L1258" s="329">
        <v>132526.57999999999</v>
      </c>
      <c r="M1258" s="329">
        <v>231921.51</v>
      </c>
      <c r="N1258" s="329">
        <v>158111.85999999999</v>
      </c>
      <c r="O1258" s="329">
        <v>276695.76</v>
      </c>
      <c r="P1258" s="329">
        <v>185930.36</v>
      </c>
      <c r="Q1258" s="329">
        <v>325378.12</v>
      </c>
      <c r="R1258" s="329">
        <v>203722.98</v>
      </c>
      <c r="S1258" s="329">
        <v>356515.22</v>
      </c>
      <c r="T1258" s="329">
        <v>220565.18</v>
      </c>
      <c r="U1258" s="329">
        <v>385989.07</v>
      </c>
    </row>
    <row r="1259" spans="1:21" ht="14.4" x14ac:dyDescent="0.3">
      <c r="A1259" s="328">
        <v>6</v>
      </c>
      <c r="B1259" s="328" t="s">
        <v>47</v>
      </c>
      <c r="C1259" s="328" t="s">
        <v>29</v>
      </c>
      <c r="D1259" s="328" t="s">
        <v>48</v>
      </c>
      <c r="E1259" s="328" t="s">
        <v>253</v>
      </c>
      <c r="F1259" s="328">
        <v>2</v>
      </c>
      <c r="G1259" s="328" t="s">
        <v>5</v>
      </c>
      <c r="H1259" s="329">
        <v>74831.710000000006</v>
      </c>
      <c r="I1259" s="329">
        <v>130955.5</v>
      </c>
      <c r="J1259" s="329">
        <v>98001.39</v>
      </c>
      <c r="K1259" s="329">
        <v>171502.44</v>
      </c>
      <c r="L1259" s="329">
        <v>118998.52</v>
      </c>
      <c r="M1259" s="329">
        <v>208247.42</v>
      </c>
      <c r="N1259" s="329">
        <v>145762.6</v>
      </c>
      <c r="O1259" s="329">
        <v>255084.56</v>
      </c>
      <c r="P1259" s="329">
        <v>172810.83</v>
      </c>
      <c r="Q1259" s="329">
        <v>302418.95</v>
      </c>
      <c r="R1259" s="329">
        <v>190354.14</v>
      </c>
      <c r="S1259" s="329">
        <v>333119.74</v>
      </c>
      <c r="T1259" s="329">
        <v>206591.31</v>
      </c>
      <c r="U1259" s="329">
        <v>361534.79</v>
      </c>
    </row>
    <row r="1260" spans="1:21" ht="14.4" x14ac:dyDescent="0.3">
      <c r="A1260" s="328">
        <v>6</v>
      </c>
      <c r="B1260" s="328" t="s">
        <v>47</v>
      </c>
      <c r="C1260" s="328" t="s">
        <v>29</v>
      </c>
      <c r="D1260" s="328" t="s">
        <v>48</v>
      </c>
      <c r="E1260" s="328" t="s">
        <v>253</v>
      </c>
      <c r="F1260" s="328">
        <v>3</v>
      </c>
      <c r="G1260" s="328" t="s">
        <v>6</v>
      </c>
      <c r="H1260" s="329">
        <v>65084.5</v>
      </c>
      <c r="I1260" s="329">
        <v>113897.87</v>
      </c>
      <c r="J1260" s="329">
        <v>88639.039999999994</v>
      </c>
      <c r="K1260" s="329">
        <v>155118.32999999999</v>
      </c>
      <c r="L1260" s="329">
        <v>112044.74</v>
      </c>
      <c r="M1260" s="329">
        <v>196078.29</v>
      </c>
      <c r="N1260" s="329">
        <v>147496.93</v>
      </c>
      <c r="O1260" s="329">
        <v>258119.64</v>
      </c>
      <c r="P1260" s="329">
        <v>182687.18</v>
      </c>
      <c r="Q1260" s="329">
        <v>319702.56</v>
      </c>
      <c r="R1260" s="329">
        <v>205773.12</v>
      </c>
      <c r="S1260" s="329">
        <v>360102.96</v>
      </c>
      <c r="T1260" s="329">
        <v>228559.69</v>
      </c>
      <c r="U1260" s="329">
        <v>399979.45</v>
      </c>
    </row>
    <row r="1261" spans="1:21" ht="14.4" x14ac:dyDescent="0.3">
      <c r="A1261" s="328">
        <v>6</v>
      </c>
      <c r="B1261" s="328" t="s">
        <v>47</v>
      </c>
      <c r="C1261" s="328" t="s">
        <v>29</v>
      </c>
      <c r="D1261" s="328" t="s">
        <v>48</v>
      </c>
      <c r="E1261" s="328" t="s">
        <v>253</v>
      </c>
      <c r="F1261" s="328">
        <v>4</v>
      </c>
      <c r="G1261" s="328" t="s">
        <v>4</v>
      </c>
      <c r="H1261" s="329">
        <v>72486.47</v>
      </c>
      <c r="I1261" s="329">
        <v>115978.36</v>
      </c>
      <c r="J1261" s="329">
        <v>101481.06</v>
      </c>
      <c r="K1261" s="329">
        <v>162369.70000000001</v>
      </c>
      <c r="L1261" s="329">
        <v>130475.65</v>
      </c>
      <c r="M1261" s="329">
        <v>208761.04</v>
      </c>
      <c r="N1261" s="329">
        <v>173967.53</v>
      </c>
      <c r="O1261" s="329">
        <v>278348.05</v>
      </c>
      <c r="P1261" s="329">
        <v>217459.41</v>
      </c>
      <c r="Q1261" s="329">
        <v>347935.07</v>
      </c>
      <c r="R1261" s="329">
        <v>246454</v>
      </c>
      <c r="S1261" s="329">
        <v>394326.41</v>
      </c>
      <c r="T1261" s="329">
        <v>275448.59000000003</v>
      </c>
      <c r="U1261" s="329">
        <v>440717.75</v>
      </c>
    </row>
    <row r="1262" spans="1:21" ht="14.4" x14ac:dyDescent="0.3">
      <c r="A1262" s="328">
        <v>6</v>
      </c>
      <c r="B1262" s="328" t="s">
        <v>47</v>
      </c>
      <c r="C1262" s="328" t="s">
        <v>29</v>
      </c>
      <c r="D1262" s="328" t="s">
        <v>48</v>
      </c>
      <c r="E1262" s="328" t="s">
        <v>254</v>
      </c>
      <c r="F1262" s="328">
        <v>1</v>
      </c>
      <c r="G1262" s="328" t="s">
        <v>11</v>
      </c>
      <c r="H1262" s="329">
        <v>83911</v>
      </c>
      <c r="I1262" s="329">
        <v>146844.25</v>
      </c>
      <c r="J1262" s="329">
        <v>108714.01</v>
      </c>
      <c r="K1262" s="329">
        <v>190249.52</v>
      </c>
      <c r="L1262" s="329">
        <v>130139.7</v>
      </c>
      <c r="M1262" s="329">
        <v>227744.47</v>
      </c>
      <c r="N1262" s="329">
        <v>155313.19</v>
      </c>
      <c r="O1262" s="329">
        <v>271798.08</v>
      </c>
      <c r="P1262" s="329">
        <v>182675.13</v>
      </c>
      <c r="Q1262" s="329">
        <v>319681.46999999997</v>
      </c>
      <c r="R1262" s="329">
        <v>200176.24</v>
      </c>
      <c r="S1262" s="329">
        <v>350308.42</v>
      </c>
      <c r="T1262" s="329">
        <v>216763.77</v>
      </c>
      <c r="U1262" s="329">
        <v>379336.6</v>
      </c>
    </row>
    <row r="1263" spans="1:21" ht="14.4" x14ac:dyDescent="0.3">
      <c r="A1263" s="328">
        <v>6</v>
      </c>
      <c r="B1263" s="328" t="s">
        <v>47</v>
      </c>
      <c r="C1263" s="328" t="s">
        <v>29</v>
      </c>
      <c r="D1263" s="328" t="s">
        <v>48</v>
      </c>
      <c r="E1263" s="328" t="s">
        <v>254</v>
      </c>
      <c r="F1263" s="328">
        <v>2</v>
      </c>
      <c r="G1263" s="328" t="s">
        <v>5</v>
      </c>
      <c r="H1263" s="329">
        <v>73236.28</v>
      </c>
      <c r="I1263" s="329">
        <v>128163.49</v>
      </c>
      <c r="J1263" s="329">
        <v>95980.14</v>
      </c>
      <c r="K1263" s="329">
        <v>167965.24</v>
      </c>
      <c r="L1263" s="329">
        <v>116611.65</v>
      </c>
      <c r="M1263" s="329">
        <v>204070.38</v>
      </c>
      <c r="N1263" s="329">
        <v>142963.93</v>
      </c>
      <c r="O1263" s="329">
        <v>250186.88</v>
      </c>
      <c r="P1263" s="329">
        <v>169555.6</v>
      </c>
      <c r="Q1263" s="329">
        <v>296722.28999999998</v>
      </c>
      <c r="R1263" s="329">
        <v>186807.4</v>
      </c>
      <c r="S1263" s="329">
        <v>326912.95</v>
      </c>
      <c r="T1263" s="329">
        <v>202789.9</v>
      </c>
      <c r="U1263" s="329">
        <v>354882.32</v>
      </c>
    </row>
    <row r="1264" spans="1:21" ht="14.4" x14ac:dyDescent="0.3">
      <c r="A1264" s="328">
        <v>6</v>
      </c>
      <c r="B1264" s="328" t="s">
        <v>47</v>
      </c>
      <c r="C1264" s="328" t="s">
        <v>29</v>
      </c>
      <c r="D1264" s="328" t="s">
        <v>48</v>
      </c>
      <c r="E1264" s="328" t="s">
        <v>254</v>
      </c>
      <c r="F1264" s="328">
        <v>3</v>
      </c>
      <c r="G1264" s="328" t="s">
        <v>6</v>
      </c>
      <c r="H1264" s="329">
        <v>63544.72</v>
      </c>
      <c r="I1264" s="329">
        <v>111203.26</v>
      </c>
      <c r="J1264" s="329">
        <v>86483.36</v>
      </c>
      <c r="K1264" s="329">
        <v>151345.87</v>
      </c>
      <c r="L1264" s="329">
        <v>109273.14</v>
      </c>
      <c r="M1264" s="329">
        <v>191227.99</v>
      </c>
      <c r="N1264" s="329">
        <v>143801.47</v>
      </c>
      <c r="O1264" s="329">
        <v>251652.57</v>
      </c>
      <c r="P1264" s="329">
        <v>178067.85</v>
      </c>
      <c r="Q1264" s="329">
        <v>311618.73</v>
      </c>
      <c r="R1264" s="329">
        <v>200537.88</v>
      </c>
      <c r="S1264" s="329">
        <v>350941.29</v>
      </c>
      <c r="T1264" s="329">
        <v>222708.54</v>
      </c>
      <c r="U1264" s="329">
        <v>389739.94</v>
      </c>
    </row>
    <row r="1265" spans="1:21" ht="14.4" x14ac:dyDescent="0.3">
      <c r="A1265" s="328">
        <v>6</v>
      </c>
      <c r="B1265" s="328" t="s">
        <v>47</v>
      </c>
      <c r="C1265" s="328" t="s">
        <v>29</v>
      </c>
      <c r="D1265" s="328" t="s">
        <v>48</v>
      </c>
      <c r="E1265" s="328" t="s">
        <v>254</v>
      </c>
      <c r="F1265" s="328">
        <v>4</v>
      </c>
      <c r="G1265" s="328" t="s">
        <v>4</v>
      </c>
      <c r="H1265" s="329">
        <v>71162.19</v>
      </c>
      <c r="I1265" s="329">
        <v>113859.5</v>
      </c>
      <c r="J1265" s="329">
        <v>99627.06</v>
      </c>
      <c r="K1265" s="329">
        <v>159403.29999999999</v>
      </c>
      <c r="L1265" s="329">
        <v>128091.94</v>
      </c>
      <c r="M1265" s="329">
        <v>204947.1</v>
      </c>
      <c r="N1265" s="329">
        <v>170789.25</v>
      </c>
      <c r="O1265" s="329">
        <v>273262.8</v>
      </c>
      <c r="P1265" s="329">
        <v>213486.56</v>
      </c>
      <c r="Q1265" s="329">
        <v>341578.5</v>
      </c>
      <c r="R1265" s="329">
        <v>241951.43</v>
      </c>
      <c r="S1265" s="329">
        <v>387122.3</v>
      </c>
      <c r="T1265" s="329">
        <v>270416.31</v>
      </c>
      <c r="U1265" s="329">
        <v>432666.1</v>
      </c>
    </row>
    <row r="1266" spans="1:21" ht="14.4" x14ac:dyDescent="0.3">
      <c r="A1266" s="328">
        <v>6</v>
      </c>
      <c r="B1266" s="328" t="s">
        <v>47</v>
      </c>
      <c r="C1266" s="328" t="s">
        <v>29</v>
      </c>
      <c r="D1266" s="328" t="s">
        <v>48</v>
      </c>
      <c r="E1266" s="328" t="s">
        <v>255</v>
      </c>
      <c r="F1266" s="328">
        <v>1</v>
      </c>
      <c r="G1266" s="328" t="s">
        <v>11</v>
      </c>
      <c r="H1266" s="329">
        <v>81941.149999999994</v>
      </c>
      <c r="I1266" s="329">
        <v>143397.01999999999</v>
      </c>
      <c r="J1266" s="329">
        <v>106103.83</v>
      </c>
      <c r="K1266" s="329">
        <v>185681.71</v>
      </c>
      <c r="L1266" s="329">
        <v>126973.53</v>
      </c>
      <c r="M1266" s="329">
        <v>222203.68</v>
      </c>
      <c r="N1266" s="329">
        <v>151471.20000000001</v>
      </c>
      <c r="O1266" s="329">
        <v>265074.61</v>
      </c>
      <c r="P1266" s="329">
        <v>178109.94</v>
      </c>
      <c r="Q1266" s="329">
        <v>311692.40000000002</v>
      </c>
      <c r="R1266" s="329">
        <v>195147.85</v>
      </c>
      <c r="S1266" s="329">
        <v>341508.73</v>
      </c>
      <c r="T1266" s="329">
        <v>211268.89</v>
      </c>
      <c r="U1266" s="329">
        <v>369720.55</v>
      </c>
    </row>
    <row r="1267" spans="1:21" ht="14.4" x14ac:dyDescent="0.3">
      <c r="A1267" s="328">
        <v>6</v>
      </c>
      <c r="B1267" s="328" t="s">
        <v>47</v>
      </c>
      <c r="C1267" s="328" t="s">
        <v>29</v>
      </c>
      <c r="D1267" s="328" t="s">
        <v>48</v>
      </c>
      <c r="E1267" s="328" t="s">
        <v>255</v>
      </c>
      <c r="F1267" s="328">
        <v>2</v>
      </c>
      <c r="G1267" s="328" t="s">
        <v>5</v>
      </c>
      <c r="H1267" s="329">
        <v>71774.789999999994</v>
      </c>
      <c r="I1267" s="329">
        <v>125605.88</v>
      </c>
      <c r="J1267" s="329">
        <v>93976.33</v>
      </c>
      <c r="K1267" s="329">
        <v>164458.57999999999</v>
      </c>
      <c r="L1267" s="329">
        <v>114089.67</v>
      </c>
      <c r="M1267" s="329">
        <v>199656.93</v>
      </c>
      <c r="N1267" s="329">
        <v>139710</v>
      </c>
      <c r="O1267" s="329">
        <v>244492.5</v>
      </c>
      <c r="P1267" s="329">
        <v>165615.15</v>
      </c>
      <c r="Q1267" s="329">
        <v>289826.52</v>
      </c>
      <c r="R1267" s="329">
        <v>182415.61</v>
      </c>
      <c r="S1267" s="329">
        <v>319227.32</v>
      </c>
      <c r="T1267" s="329">
        <v>197960.43</v>
      </c>
      <c r="U1267" s="329">
        <v>346430.76</v>
      </c>
    </row>
    <row r="1268" spans="1:21" ht="14.4" x14ac:dyDescent="0.3">
      <c r="A1268" s="328">
        <v>6</v>
      </c>
      <c r="B1268" s="328" t="s">
        <v>47</v>
      </c>
      <c r="C1268" s="328" t="s">
        <v>29</v>
      </c>
      <c r="D1268" s="328" t="s">
        <v>48</v>
      </c>
      <c r="E1268" s="328" t="s">
        <v>255</v>
      </c>
      <c r="F1268" s="328">
        <v>3</v>
      </c>
      <c r="G1268" s="328" t="s">
        <v>6</v>
      </c>
      <c r="H1268" s="329">
        <v>62474.05</v>
      </c>
      <c r="I1268" s="329">
        <v>109329.60000000001</v>
      </c>
      <c r="J1268" s="329">
        <v>85102.49</v>
      </c>
      <c r="K1268" s="329">
        <v>148929.35</v>
      </c>
      <c r="L1268" s="329">
        <v>107589.15</v>
      </c>
      <c r="M1268" s="329">
        <v>188281.01</v>
      </c>
      <c r="N1268" s="329">
        <v>141646.44</v>
      </c>
      <c r="O1268" s="329">
        <v>247881.27</v>
      </c>
      <c r="P1268" s="329">
        <v>175454.25</v>
      </c>
      <c r="Q1268" s="329">
        <v>307044.94</v>
      </c>
      <c r="R1268" s="329">
        <v>197636.39</v>
      </c>
      <c r="S1268" s="329">
        <v>345863.67999999999</v>
      </c>
      <c r="T1268" s="329">
        <v>219533.41</v>
      </c>
      <c r="U1268" s="329">
        <v>384183.47</v>
      </c>
    </row>
    <row r="1269" spans="1:21" ht="14.4" x14ac:dyDescent="0.3">
      <c r="A1269" s="328">
        <v>6</v>
      </c>
      <c r="B1269" s="328" t="s">
        <v>47</v>
      </c>
      <c r="C1269" s="328" t="s">
        <v>29</v>
      </c>
      <c r="D1269" s="328" t="s">
        <v>48</v>
      </c>
      <c r="E1269" s="328" t="s">
        <v>255</v>
      </c>
      <c r="F1269" s="328">
        <v>4</v>
      </c>
      <c r="G1269" s="328" t="s">
        <v>4</v>
      </c>
      <c r="H1269" s="329">
        <v>69455.149999999994</v>
      </c>
      <c r="I1269" s="329">
        <v>111128.23</v>
      </c>
      <c r="J1269" s="329">
        <v>97237.2</v>
      </c>
      <c r="K1269" s="329">
        <v>155579.53</v>
      </c>
      <c r="L1269" s="329">
        <v>125019.26</v>
      </c>
      <c r="M1269" s="329">
        <v>200030.82</v>
      </c>
      <c r="N1269" s="329">
        <v>166692.35</v>
      </c>
      <c r="O1269" s="329">
        <v>266707.76</v>
      </c>
      <c r="P1269" s="329">
        <v>208365.44</v>
      </c>
      <c r="Q1269" s="329">
        <v>333384.7</v>
      </c>
      <c r="R1269" s="329">
        <v>236147.49</v>
      </c>
      <c r="S1269" s="329">
        <v>377836</v>
      </c>
      <c r="T1269" s="329">
        <v>263929.55</v>
      </c>
      <c r="U1269" s="329">
        <v>422287.29</v>
      </c>
    </row>
    <row r="1270" spans="1:21" ht="14.4" x14ac:dyDescent="0.3">
      <c r="A1270" s="328">
        <v>6</v>
      </c>
      <c r="B1270" s="328" t="s">
        <v>47</v>
      </c>
      <c r="C1270" s="328" t="s">
        <v>29</v>
      </c>
      <c r="D1270" s="328" t="s">
        <v>48</v>
      </c>
      <c r="E1270" s="328" t="s">
        <v>256</v>
      </c>
      <c r="F1270" s="328">
        <v>1</v>
      </c>
      <c r="G1270" s="328" t="s">
        <v>11</v>
      </c>
      <c r="H1270" s="329">
        <v>86038.21</v>
      </c>
      <c r="I1270" s="329">
        <v>150566.85999999999</v>
      </c>
      <c r="J1270" s="329">
        <v>111409.02</v>
      </c>
      <c r="K1270" s="329">
        <v>194965.78</v>
      </c>
      <c r="L1270" s="329">
        <v>133322.20000000001</v>
      </c>
      <c r="M1270" s="329">
        <v>233313.85</v>
      </c>
      <c r="N1270" s="329">
        <v>159044.76</v>
      </c>
      <c r="O1270" s="329">
        <v>278328.32000000001</v>
      </c>
      <c r="P1270" s="329">
        <v>187015.43</v>
      </c>
      <c r="Q1270" s="329">
        <v>327277.01</v>
      </c>
      <c r="R1270" s="329">
        <v>204905.23</v>
      </c>
      <c r="S1270" s="329">
        <v>358584.15</v>
      </c>
      <c r="T1270" s="329">
        <v>221832.32000000001</v>
      </c>
      <c r="U1270" s="329">
        <v>388206.56</v>
      </c>
    </row>
    <row r="1271" spans="1:21" ht="14.4" x14ac:dyDescent="0.3">
      <c r="A1271" s="328">
        <v>6</v>
      </c>
      <c r="B1271" s="328" t="s">
        <v>47</v>
      </c>
      <c r="C1271" s="328" t="s">
        <v>29</v>
      </c>
      <c r="D1271" s="328" t="s">
        <v>48</v>
      </c>
      <c r="E1271" s="328" t="s">
        <v>256</v>
      </c>
      <c r="F1271" s="328">
        <v>2</v>
      </c>
      <c r="G1271" s="328" t="s">
        <v>5</v>
      </c>
      <c r="H1271" s="329">
        <v>75363.53</v>
      </c>
      <c r="I1271" s="329">
        <v>131886.17000000001</v>
      </c>
      <c r="J1271" s="329">
        <v>98675.14</v>
      </c>
      <c r="K1271" s="329">
        <v>172681.5</v>
      </c>
      <c r="L1271" s="329">
        <v>119794.15</v>
      </c>
      <c r="M1271" s="329">
        <v>209639.76</v>
      </c>
      <c r="N1271" s="329">
        <v>146695.5</v>
      </c>
      <c r="O1271" s="329">
        <v>256717.12</v>
      </c>
      <c r="P1271" s="329">
        <v>173895.9</v>
      </c>
      <c r="Q1271" s="329">
        <v>304317.83</v>
      </c>
      <c r="R1271" s="329">
        <v>191536.39</v>
      </c>
      <c r="S1271" s="329">
        <v>335188.67</v>
      </c>
      <c r="T1271" s="329">
        <v>207858.45</v>
      </c>
      <c r="U1271" s="329">
        <v>363752.28</v>
      </c>
    </row>
    <row r="1272" spans="1:21" ht="14.4" x14ac:dyDescent="0.3">
      <c r="A1272" s="328">
        <v>6</v>
      </c>
      <c r="B1272" s="328" t="s">
        <v>47</v>
      </c>
      <c r="C1272" s="328" t="s">
        <v>29</v>
      </c>
      <c r="D1272" s="328" t="s">
        <v>48</v>
      </c>
      <c r="E1272" s="328" t="s">
        <v>256</v>
      </c>
      <c r="F1272" s="328">
        <v>3</v>
      </c>
      <c r="G1272" s="328" t="s">
        <v>6</v>
      </c>
      <c r="H1272" s="329">
        <v>65597.75</v>
      </c>
      <c r="I1272" s="329">
        <v>114796.07</v>
      </c>
      <c r="J1272" s="329">
        <v>89357.61</v>
      </c>
      <c r="K1272" s="329">
        <v>156375.81</v>
      </c>
      <c r="L1272" s="329">
        <v>112968.6</v>
      </c>
      <c r="M1272" s="329">
        <v>197695.05</v>
      </c>
      <c r="N1272" s="329">
        <v>148728.76</v>
      </c>
      <c r="O1272" s="329">
        <v>260275.32</v>
      </c>
      <c r="P1272" s="329">
        <v>184226.95</v>
      </c>
      <c r="Q1272" s="329">
        <v>322397.17</v>
      </c>
      <c r="R1272" s="329">
        <v>207518.2</v>
      </c>
      <c r="S1272" s="329">
        <v>363156.85</v>
      </c>
      <c r="T1272" s="329">
        <v>230510.07</v>
      </c>
      <c r="U1272" s="329">
        <v>403392.62</v>
      </c>
    </row>
    <row r="1273" spans="1:21" ht="14.4" x14ac:dyDescent="0.3">
      <c r="A1273" s="328">
        <v>6</v>
      </c>
      <c r="B1273" s="328" t="s">
        <v>47</v>
      </c>
      <c r="C1273" s="328" t="s">
        <v>29</v>
      </c>
      <c r="D1273" s="328" t="s">
        <v>48</v>
      </c>
      <c r="E1273" s="328" t="s">
        <v>256</v>
      </c>
      <c r="F1273" s="328">
        <v>4</v>
      </c>
      <c r="G1273" s="328" t="s">
        <v>4</v>
      </c>
      <c r="H1273" s="329">
        <v>72927.899999999994</v>
      </c>
      <c r="I1273" s="329">
        <v>116684.64</v>
      </c>
      <c r="J1273" s="329">
        <v>102099.06</v>
      </c>
      <c r="K1273" s="329">
        <v>163358.5</v>
      </c>
      <c r="L1273" s="329">
        <v>131270.22</v>
      </c>
      <c r="M1273" s="329">
        <v>210032.35</v>
      </c>
      <c r="N1273" s="329">
        <v>175026.96</v>
      </c>
      <c r="O1273" s="329">
        <v>280043.14</v>
      </c>
      <c r="P1273" s="329">
        <v>218783.7</v>
      </c>
      <c r="Q1273" s="329">
        <v>350053.92</v>
      </c>
      <c r="R1273" s="329">
        <v>247954.86</v>
      </c>
      <c r="S1273" s="329">
        <v>396727.78</v>
      </c>
      <c r="T1273" s="329">
        <v>277126.02</v>
      </c>
      <c r="U1273" s="329">
        <v>443401.63</v>
      </c>
    </row>
    <row r="1274" spans="1:21" ht="14.4" x14ac:dyDescent="0.3">
      <c r="A1274" s="328">
        <v>6</v>
      </c>
      <c r="B1274" s="328" t="s">
        <v>47</v>
      </c>
      <c r="C1274" s="328" t="s">
        <v>29</v>
      </c>
      <c r="D1274" s="328" t="s">
        <v>48</v>
      </c>
      <c r="E1274" s="328" t="s">
        <v>257</v>
      </c>
      <c r="F1274" s="328">
        <v>1</v>
      </c>
      <c r="G1274" s="328" t="s">
        <v>11</v>
      </c>
      <c r="H1274" s="329">
        <v>88992.98</v>
      </c>
      <c r="I1274" s="329">
        <v>155737.72</v>
      </c>
      <c r="J1274" s="329">
        <v>115324.3</v>
      </c>
      <c r="K1274" s="329">
        <v>201817.52</v>
      </c>
      <c r="L1274" s="329">
        <v>138071.46</v>
      </c>
      <c r="M1274" s="329">
        <v>241625.05</v>
      </c>
      <c r="N1274" s="329">
        <v>164807.74</v>
      </c>
      <c r="O1274" s="329">
        <v>288413.55</v>
      </c>
      <c r="P1274" s="329">
        <v>193863.21</v>
      </c>
      <c r="Q1274" s="329">
        <v>339260.62</v>
      </c>
      <c r="R1274" s="329">
        <v>212447.83</v>
      </c>
      <c r="S1274" s="329">
        <v>371783.7</v>
      </c>
      <c r="T1274" s="329">
        <v>230074.65</v>
      </c>
      <c r="U1274" s="329">
        <v>402630.65</v>
      </c>
    </row>
    <row r="1275" spans="1:21" ht="14.4" x14ac:dyDescent="0.3">
      <c r="A1275" s="328">
        <v>6</v>
      </c>
      <c r="B1275" s="328" t="s">
        <v>47</v>
      </c>
      <c r="C1275" s="328" t="s">
        <v>29</v>
      </c>
      <c r="D1275" s="328" t="s">
        <v>48</v>
      </c>
      <c r="E1275" s="328" t="s">
        <v>257</v>
      </c>
      <c r="F1275" s="328">
        <v>2</v>
      </c>
      <c r="G1275" s="328" t="s">
        <v>5</v>
      </c>
      <c r="H1275" s="329">
        <v>77555.759999999995</v>
      </c>
      <c r="I1275" s="329">
        <v>135722.57999999999</v>
      </c>
      <c r="J1275" s="329">
        <v>101680.86</v>
      </c>
      <c r="K1275" s="329">
        <v>177941.5</v>
      </c>
      <c r="L1275" s="329">
        <v>123577.11</v>
      </c>
      <c r="M1275" s="329">
        <v>216259.95</v>
      </c>
      <c r="N1275" s="329">
        <v>151576.39000000001</v>
      </c>
      <c r="O1275" s="329">
        <v>265258.69</v>
      </c>
      <c r="P1275" s="329">
        <v>179806.57</v>
      </c>
      <c r="Q1275" s="329">
        <v>314661.5</v>
      </c>
      <c r="R1275" s="329">
        <v>198124.07</v>
      </c>
      <c r="S1275" s="329">
        <v>346717.12</v>
      </c>
      <c r="T1275" s="329">
        <v>215102.65</v>
      </c>
      <c r="U1275" s="329">
        <v>376429.63</v>
      </c>
    </row>
    <row r="1276" spans="1:21" ht="14.4" x14ac:dyDescent="0.3">
      <c r="A1276" s="328">
        <v>6</v>
      </c>
      <c r="B1276" s="328" t="s">
        <v>47</v>
      </c>
      <c r="C1276" s="328" t="s">
        <v>29</v>
      </c>
      <c r="D1276" s="328" t="s">
        <v>48</v>
      </c>
      <c r="E1276" s="328" t="s">
        <v>257</v>
      </c>
      <c r="F1276" s="328">
        <v>3</v>
      </c>
      <c r="G1276" s="328" t="s">
        <v>6</v>
      </c>
      <c r="H1276" s="329">
        <v>67203.75</v>
      </c>
      <c r="I1276" s="329">
        <v>117606.57</v>
      </c>
      <c r="J1276" s="329">
        <v>91428.91</v>
      </c>
      <c r="K1276" s="329">
        <v>160000.6</v>
      </c>
      <c r="L1276" s="329">
        <v>115494.59</v>
      </c>
      <c r="M1276" s="329">
        <v>202115.53</v>
      </c>
      <c r="N1276" s="329">
        <v>151961.29999999999</v>
      </c>
      <c r="O1276" s="329">
        <v>265932.28000000003</v>
      </c>
      <c r="P1276" s="329">
        <v>188147.36</v>
      </c>
      <c r="Q1276" s="329">
        <v>329257.87</v>
      </c>
      <c r="R1276" s="329">
        <v>211870.44</v>
      </c>
      <c r="S1276" s="329">
        <v>370773.27</v>
      </c>
      <c r="T1276" s="329">
        <v>235272.76</v>
      </c>
      <c r="U1276" s="329">
        <v>411727.34</v>
      </c>
    </row>
    <row r="1277" spans="1:21" ht="14.4" x14ac:dyDescent="0.3">
      <c r="A1277" s="328">
        <v>6</v>
      </c>
      <c r="B1277" s="328" t="s">
        <v>47</v>
      </c>
      <c r="C1277" s="328" t="s">
        <v>29</v>
      </c>
      <c r="D1277" s="328" t="s">
        <v>48</v>
      </c>
      <c r="E1277" s="328" t="s">
        <v>257</v>
      </c>
      <c r="F1277" s="328">
        <v>4</v>
      </c>
      <c r="G1277" s="328" t="s">
        <v>4</v>
      </c>
      <c r="H1277" s="329">
        <v>75488.460000000006</v>
      </c>
      <c r="I1277" s="329">
        <v>120781.54</v>
      </c>
      <c r="J1277" s="329">
        <v>105683.85</v>
      </c>
      <c r="K1277" s="329">
        <v>169094.16</v>
      </c>
      <c r="L1277" s="329">
        <v>135879.23000000001</v>
      </c>
      <c r="M1277" s="329">
        <v>217406.78</v>
      </c>
      <c r="N1277" s="329">
        <v>181172.31</v>
      </c>
      <c r="O1277" s="329">
        <v>289875.71000000002</v>
      </c>
      <c r="P1277" s="329">
        <v>226465.39</v>
      </c>
      <c r="Q1277" s="329">
        <v>362344.63</v>
      </c>
      <c r="R1277" s="329">
        <v>256660.78</v>
      </c>
      <c r="S1277" s="329">
        <v>410657.25</v>
      </c>
      <c r="T1277" s="329">
        <v>286856.15999999997</v>
      </c>
      <c r="U1277" s="329">
        <v>458969.87</v>
      </c>
    </row>
    <row r="1278" spans="1:21" ht="14.4" x14ac:dyDescent="0.3">
      <c r="A1278" s="328">
        <v>7</v>
      </c>
      <c r="B1278" s="328" t="s">
        <v>258</v>
      </c>
      <c r="C1278" s="328" t="s">
        <v>259</v>
      </c>
      <c r="D1278" s="328" t="s">
        <v>260</v>
      </c>
      <c r="E1278" s="328" t="s">
        <v>603</v>
      </c>
      <c r="F1278" s="328">
        <v>1</v>
      </c>
      <c r="G1278" s="328" t="s">
        <v>11</v>
      </c>
      <c r="H1278" s="329">
        <v>96655.3</v>
      </c>
      <c r="I1278" s="329">
        <v>169146.78</v>
      </c>
      <c r="J1278" s="329">
        <v>125260.93</v>
      </c>
      <c r="K1278" s="329">
        <v>219206.63</v>
      </c>
      <c r="L1278" s="329">
        <v>149973.19</v>
      </c>
      <c r="M1278" s="329">
        <v>262453.08</v>
      </c>
      <c r="N1278" s="329">
        <v>179021.98</v>
      </c>
      <c r="O1278" s="329">
        <v>313288.46999999997</v>
      </c>
      <c r="P1278" s="329">
        <v>210589.14</v>
      </c>
      <c r="Q1278" s="329">
        <v>368530.99</v>
      </c>
      <c r="R1278" s="329">
        <v>230780.38</v>
      </c>
      <c r="S1278" s="329">
        <v>403865.66</v>
      </c>
      <c r="T1278" s="329">
        <v>249934.42</v>
      </c>
      <c r="U1278" s="329">
        <v>437385.23</v>
      </c>
    </row>
    <row r="1279" spans="1:21" ht="14.4" x14ac:dyDescent="0.3">
      <c r="A1279" s="328">
        <v>7</v>
      </c>
      <c r="B1279" s="328" t="s">
        <v>258</v>
      </c>
      <c r="C1279" s="328" t="s">
        <v>259</v>
      </c>
      <c r="D1279" s="328" t="s">
        <v>260</v>
      </c>
      <c r="E1279" s="328" t="s">
        <v>603</v>
      </c>
      <c r="F1279" s="328">
        <v>2</v>
      </c>
      <c r="G1279" s="328" t="s">
        <v>5</v>
      </c>
      <c r="H1279" s="329">
        <v>84201.43</v>
      </c>
      <c r="I1279" s="329">
        <v>147352.5</v>
      </c>
      <c r="J1279" s="329">
        <v>110404.75</v>
      </c>
      <c r="K1279" s="329">
        <v>193208.3</v>
      </c>
      <c r="L1279" s="329">
        <v>134190.46</v>
      </c>
      <c r="M1279" s="329">
        <v>234833.31</v>
      </c>
      <c r="N1279" s="329">
        <v>164614.51</v>
      </c>
      <c r="O1279" s="329">
        <v>288075.39</v>
      </c>
      <c r="P1279" s="329">
        <v>195283.02</v>
      </c>
      <c r="Q1279" s="329">
        <v>341745.29</v>
      </c>
      <c r="R1279" s="329">
        <v>215183.39</v>
      </c>
      <c r="S1279" s="329">
        <v>376570.94</v>
      </c>
      <c r="T1279" s="329">
        <v>233631.56</v>
      </c>
      <c r="U1279" s="329">
        <v>408855.24</v>
      </c>
    </row>
    <row r="1280" spans="1:21" ht="14.4" x14ac:dyDescent="0.3">
      <c r="A1280" s="328">
        <v>7</v>
      </c>
      <c r="B1280" s="328" t="s">
        <v>258</v>
      </c>
      <c r="C1280" s="328" t="s">
        <v>259</v>
      </c>
      <c r="D1280" s="328" t="s">
        <v>260</v>
      </c>
      <c r="E1280" s="328" t="s">
        <v>603</v>
      </c>
      <c r="F1280" s="328">
        <v>3</v>
      </c>
      <c r="G1280" s="328" t="s">
        <v>6</v>
      </c>
      <c r="H1280" s="329">
        <v>72937.899999999994</v>
      </c>
      <c r="I1280" s="329">
        <v>127641.33</v>
      </c>
      <c r="J1280" s="329">
        <v>99220.61</v>
      </c>
      <c r="K1280" s="329">
        <v>173636.06</v>
      </c>
      <c r="L1280" s="329">
        <v>125329.64</v>
      </c>
      <c r="M1280" s="329">
        <v>219326.87</v>
      </c>
      <c r="N1280" s="329">
        <v>164894.13</v>
      </c>
      <c r="O1280" s="329">
        <v>288564.73</v>
      </c>
      <c r="P1280" s="329">
        <v>204153.01</v>
      </c>
      <c r="Q1280" s="329">
        <v>357267.77</v>
      </c>
      <c r="R1280" s="329">
        <v>229889.01</v>
      </c>
      <c r="S1280" s="329">
        <v>402305.76</v>
      </c>
      <c r="T1280" s="329">
        <v>255275.73</v>
      </c>
      <c r="U1280" s="329">
        <v>446732.53</v>
      </c>
    </row>
    <row r="1281" spans="1:21" ht="14.4" x14ac:dyDescent="0.3">
      <c r="A1281" s="328">
        <v>7</v>
      </c>
      <c r="B1281" s="328" t="s">
        <v>258</v>
      </c>
      <c r="C1281" s="328" t="s">
        <v>259</v>
      </c>
      <c r="D1281" s="328" t="s">
        <v>260</v>
      </c>
      <c r="E1281" s="328" t="s">
        <v>603</v>
      </c>
      <c r="F1281" s="328">
        <v>4</v>
      </c>
      <c r="G1281" s="328" t="s">
        <v>4</v>
      </c>
      <c r="H1281" s="329">
        <v>81992.55</v>
      </c>
      <c r="I1281" s="329">
        <v>131188.09</v>
      </c>
      <c r="J1281" s="329">
        <v>114789.58</v>
      </c>
      <c r="K1281" s="329">
        <v>183663.32</v>
      </c>
      <c r="L1281" s="329">
        <v>147586.6</v>
      </c>
      <c r="M1281" s="329">
        <v>236138.56</v>
      </c>
      <c r="N1281" s="329">
        <v>196782.13</v>
      </c>
      <c r="O1281" s="329">
        <v>314851.40999999997</v>
      </c>
      <c r="P1281" s="329">
        <v>245977.66</v>
      </c>
      <c r="Q1281" s="329">
        <v>393564.26</v>
      </c>
      <c r="R1281" s="329">
        <v>278774.68</v>
      </c>
      <c r="S1281" s="329">
        <v>446039.5</v>
      </c>
      <c r="T1281" s="329">
        <v>311571.7</v>
      </c>
      <c r="U1281" s="329">
        <v>498514.74</v>
      </c>
    </row>
    <row r="1282" spans="1:21" ht="14.4" x14ac:dyDescent="0.3">
      <c r="A1282" s="328">
        <v>7</v>
      </c>
      <c r="B1282" s="328" t="s">
        <v>258</v>
      </c>
      <c r="C1282" s="328" t="s">
        <v>259</v>
      </c>
      <c r="D1282" s="328" t="s">
        <v>260</v>
      </c>
      <c r="E1282" s="328" t="s">
        <v>261</v>
      </c>
      <c r="F1282" s="328">
        <v>1</v>
      </c>
      <c r="G1282" s="328" t="s">
        <v>11</v>
      </c>
      <c r="H1282" s="329">
        <v>100220.56</v>
      </c>
      <c r="I1282" s="329">
        <v>175385.97</v>
      </c>
      <c r="J1282" s="329">
        <v>129892.37</v>
      </c>
      <c r="K1282" s="329">
        <v>227311.64</v>
      </c>
      <c r="L1282" s="329">
        <v>155526.23000000001</v>
      </c>
      <c r="M1282" s="329">
        <v>272170.90999999997</v>
      </c>
      <c r="N1282" s="329">
        <v>185662.64</v>
      </c>
      <c r="O1282" s="329">
        <v>324909.62</v>
      </c>
      <c r="P1282" s="329">
        <v>218409.55</v>
      </c>
      <c r="Q1282" s="329">
        <v>382216.72</v>
      </c>
      <c r="R1282" s="329">
        <v>239355.51</v>
      </c>
      <c r="S1282" s="329">
        <v>418872.15</v>
      </c>
      <c r="T1282" s="329">
        <v>259230.71</v>
      </c>
      <c r="U1282" s="329">
        <v>453653.75</v>
      </c>
    </row>
    <row r="1283" spans="1:21" ht="14.4" x14ac:dyDescent="0.3">
      <c r="A1283" s="328">
        <v>7</v>
      </c>
      <c r="B1283" s="328" t="s">
        <v>258</v>
      </c>
      <c r="C1283" s="328" t="s">
        <v>259</v>
      </c>
      <c r="D1283" s="328" t="s">
        <v>260</v>
      </c>
      <c r="E1283" s="328" t="s">
        <v>261</v>
      </c>
      <c r="F1283" s="328">
        <v>2</v>
      </c>
      <c r="G1283" s="328" t="s">
        <v>5</v>
      </c>
      <c r="H1283" s="329">
        <v>87258.35</v>
      </c>
      <c r="I1283" s="329">
        <v>152702.12</v>
      </c>
      <c r="J1283" s="329">
        <v>114429.81</v>
      </c>
      <c r="K1283" s="329">
        <v>200252.16</v>
      </c>
      <c r="L1283" s="329">
        <v>139099.31</v>
      </c>
      <c r="M1283" s="329">
        <v>243423.8</v>
      </c>
      <c r="N1283" s="329">
        <v>170667.11</v>
      </c>
      <c r="O1283" s="329">
        <v>298667.45</v>
      </c>
      <c r="P1283" s="329">
        <v>202478.69</v>
      </c>
      <c r="Q1283" s="329">
        <v>354337.72</v>
      </c>
      <c r="R1283" s="329">
        <v>223121.92000000001</v>
      </c>
      <c r="S1283" s="329">
        <v>390463.36</v>
      </c>
      <c r="T1283" s="329">
        <v>242262.44</v>
      </c>
      <c r="U1283" s="329">
        <v>423959.27</v>
      </c>
    </row>
    <row r="1284" spans="1:21" ht="14.4" x14ac:dyDescent="0.3">
      <c r="A1284" s="328">
        <v>7</v>
      </c>
      <c r="B1284" s="328" t="s">
        <v>258</v>
      </c>
      <c r="C1284" s="328" t="s">
        <v>259</v>
      </c>
      <c r="D1284" s="328" t="s">
        <v>260</v>
      </c>
      <c r="E1284" s="328" t="s">
        <v>261</v>
      </c>
      <c r="F1284" s="328">
        <v>3</v>
      </c>
      <c r="G1284" s="328" t="s">
        <v>6</v>
      </c>
      <c r="H1284" s="329">
        <v>75548.34</v>
      </c>
      <c r="I1284" s="329">
        <v>132209.60000000001</v>
      </c>
      <c r="J1284" s="329">
        <v>102757.16</v>
      </c>
      <c r="K1284" s="329">
        <v>179825.04</v>
      </c>
      <c r="L1284" s="329">
        <v>129785.23</v>
      </c>
      <c r="M1284" s="329">
        <v>227124.15</v>
      </c>
      <c r="N1284" s="329">
        <v>170744.63</v>
      </c>
      <c r="O1284" s="329">
        <v>298803.09999999998</v>
      </c>
      <c r="P1284" s="329">
        <v>211385.94</v>
      </c>
      <c r="Q1284" s="329">
        <v>369925.39</v>
      </c>
      <c r="R1284" s="329">
        <v>238025.74</v>
      </c>
      <c r="S1284" s="329">
        <v>416545.04</v>
      </c>
      <c r="T1284" s="329">
        <v>264302.01</v>
      </c>
      <c r="U1284" s="329">
        <v>462528.51</v>
      </c>
    </row>
    <row r="1285" spans="1:21" ht="14.4" x14ac:dyDescent="0.3">
      <c r="A1285" s="328">
        <v>7</v>
      </c>
      <c r="B1285" s="328" t="s">
        <v>258</v>
      </c>
      <c r="C1285" s="328" t="s">
        <v>259</v>
      </c>
      <c r="D1285" s="328" t="s">
        <v>260</v>
      </c>
      <c r="E1285" s="328" t="s">
        <v>261</v>
      </c>
      <c r="F1285" s="328">
        <v>4</v>
      </c>
      <c r="G1285" s="328" t="s">
        <v>4</v>
      </c>
      <c r="H1285" s="329">
        <v>85023.88</v>
      </c>
      <c r="I1285" s="329">
        <v>136038.21</v>
      </c>
      <c r="J1285" s="329">
        <v>119033.43</v>
      </c>
      <c r="K1285" s="329">
        <v>190453.49</v>
      </c>
      <c r="L1285" s="329">
        <v>153042.98000000001</v>
      </c>
      <c r="M1285" s="329">
        <v>244868.78</v>
      </c>
      <c r="N1285" s="329">
        <v>204057.31</v>
      </c>
      <c r="O1285" s="329">
        <v>326491.7</v>
      </c>
      <c r="P1285" s="329">
        <v>255071.64</v>
      </c>
      <c r="Q1285" s="329">
        <v>408114.63</v>
      </c>
      <c r="R1285" s="329">
        <v>289081.19</v>
      </c>
      <c r="S1285" s="329">
        <v>462529.91</v>
      </c>
      <c r="T1285" s="329">
        <v>323090.74</v>
      </c>
      <c r="U1285" s="329">
        <v>516945.2</v>
      </c>
    </row>
    <row r="1286" spans="1:21" ht="14.4" x14ac:dyDescent="0.3">
      <c r="A1286" s="328">
        <v>7</v>
      </c>
      <c r="B1286" s="328" t="s">
        <v>258</v>
      </c>
      <c r="C1286" s="328" t="s">
        <v>259</v>
      </c>
      <c r="D1286" s="328" t="s">
        <v>260</v>
      </c>
      <c r="E1286" s="328" t="s">
        <v>262</v>
      </c>
      <c r="F1286" s="328">
        <v>1</v>
      </c>
      <c r="G1286" s="328" t="s">
        <v>11</v>
      </c>
      <c r="H1286" s="329">
        <v>91533.98</v>
      </c>
      <c r="I1286" s="329">
        <v>160184.46</v>
      </c>
      <c r="J1286" s="329">
        <v>118629.44</v>
      </c>
      <c r="K1286" s="329">
        <v>207601.52</v>
      </c>
      <c r="L1286" s="329">
        <v>142037.34</v>
      </c>
      <c r="M1286" s="329">
        <v>248565.35</v>
      </c>
      <c r="N1286" s="329">
        <v>169555.03</v>
      </c>
      <c r="O1286" s="329">
        <v>296721.3</v>
      </c>
      <c r="P1286" s="329">
        <v>199457.27</v>
      </c>
      <c r="Q1286" s="329">
        <v>349050.22</v>
      </c>
      <c r="R1286" s="329">
        <v>218583.63</v>
      </c>
      <c r="S1286" s="329">
        <v>382521.36</v>
      </c>
      <c r="T1286" s="329">
        <v>236730.11</v>
      </c>
      <c r="U1286" s="329">
        <v>414277.69</v>
      </c>
    </row>
    <row r="1287" spans="1:21" ht="14.4" x14ac:dyDescent="0.3">
      <c r="A1287" s="328">
        <v>7</v>
      </c>
      <c r="B1287" s="328" t="s">
        <v>258</v>
      </c>
      <c r="C1287" s="328" t="s">
        <v>259</v>
      </c>
      <c r="D1287" s="328" t="s">
        <v>260</v>
      </c>
      <c r="E1287" s="328" t="s">
        <v>262</v>
      </c>
      <c r="F1287" s="328">
        <v>2</v>
      </c>
      <c r="G1287" s="328" t="s">
        <v>5</v>
      </c>
      <c r="H1287" s="329">
        <v>79715.5</v>
      </c>
      <c r="I1287" s="329">
        <v>139502.13</v>
      </c>
      <c r="J1287" s="329">
        <v>104531.22</v>
      </c>
      <c r="K1287" s="329">
        <v>182929.64</v>
      </c>
      <c r="L1287" s="329">
        <v>127059.85</v>
      </c>
      <c r="M1287" s="329">
        <v>222354.75</v>
      </c>
      <c r="N1287" s="329">
        <v>155882.63</v>
      </c>
      <c r="O1287" s="329">
        <v>272794.61</v>
      </c>
      <c r="P1287" s="329">
        <v>184932.07</v>
      </c>
      <c r="Q1287" s="329">
        <v>323631.13</v>
      </c>
      <c r="R1287" s="329">
        <v>203782.41</v>
      </c>
      <c r="S1287" s="329">
        <v>356619.22</v>
      </c>
      <c r="T1287" s="329">
        <v>221259.03</v>
      </c>
      <c r="U1287" s="329">
        <v>387203.31</v>
      </c>
    </row>
    <row r="1288" spans="1:21" ht="14.4" x14ac:dyDescent="0.3">
      <c r="A1288" s="328">
        <v>7</v>
      </c>
      <c r="B1288" s="328" t="s">
        <v>258</v>
      </c>
      <c r="C1288" s="328" t="s">
        <v>259</v>
      </c>
      <c r="D1288" s="328" t="s">
        <v>260</v>
      </c>
      <c r="E1288" s="328" t="s">
        <v>262</v>
      </c>
      <c r="F1288" s="328">
        <v>3</v>
      </c>
      <c r="G1288" s="328" t="s">
        <v>6</v>
      </c>
      <c r="H1288" s="329">
        <v>69033.27</v>
      </c>
      <c r="I1288" s="329">
        <v>120808.23</v>
      </c>
      <c r="J1288" s="329">
        <v>93901.7</v>
      </c>
      <c r="K1288" s="329">
        <v>164327.97</v>
      </c>
      <c r="L1288" s="329">
        <v>118605.32</v>
      </c>
      <c r="M1288" s="329">
        <v>207559.31</v>
      </c>
      <c r="N1288" s="329">
        <v>156041.23000000001</v>
      </c>
      <c r="O1288" s="329">
        <v>273072.15000000002</v>
      </c>
      <c r="P1288" s="329">
        <v>193187.12</v>
      </c>
      <c r="Q1288" s="329">
        <v>338077.46</v>
      </c>
      <c r="R1288" s="329">
        <v>217536.73</v>
      </c>
      <c r="S1288" s="329">
        <v>380689.28</v>
      </c>
      <c r="T1288" s="329">
        <v>241554.89</v>
      </c>
      <c r="U1288" s="329">
        <v>422721.06</v>
      </c>
    </row>
    <row r="1289" spans="1:21" ht="14.4" x14ac:dyDescent="0.3">
      <c r="A1289" s="328">
        <v>7</v>
      </c>
      <c r="B1289" s="328" t="s">
        <v>258</v>
      </c>
      <c r="C1289" s="328" t="s">
        <v>259</v>
      </c>
      <c r="D1289" s="328" t="s">
        <v>260</v>
      </c>
      <c r="E1289" s="328" t="s">
        <v>262</v>
      </c>
      <c r="F1289" s="328">
        <v>4</v>
      </c>
      <c r="G1289" s="328" t="s">
        <v>4</v>
      </c>
      <c r="H1289" s="329">
        <v>77651.61</v>
      </c>
      <c r="I1289" s="329">
        <v>124242.57</v>
      </c>
      <c r="J1289" s="329">
        <v>108712.25</v>
      </c>
      <c r="K1289" s="329">
        <v>173939.6</v>
      </c>
      <c r="L1289" s="329">
        <v>139772.89000000001</v>
      </c>
      <c r="M1289" s="329">
        <v>223636.63</v>
      </c>
      <c r="N1289" s="329">
        <v>186363.86</v>
      </c>
      <c r="O1289" s="329">
        <v>298182.17</v>
      </c>
      <c r="P1289" s="329">
        <v>232954.82</v>
      </c>
      <c r="Q1289" s="329">
        <v>372727.72</v>
      </c>
      <c r="R1289" s="329">
        <v>264015.46000000002</v>
      </c>
      <c r="S1289" s="329">
        <v>422424.74</v>
      </c>
      <c r="T1289" s="329">
        <v>295076.09999999998</v>
      </c>
      <c r="U1289" s="329">
        <v>472121.77</v>
      </c>
    </row>
    <row r="1290" spans="1:21" ht="14.4" x14ac:dyDescent="0.3">
      <c r="A1290" s="328">
        <v>7</v>
      </c>
      <c r="B1290" s="328" t="s">
        <v>258</v>
      </c>
      <c r="C1290" s="328" t="s">
        <v>259</v>
      </c>
      <c r="D1290" s="328" t="s">
        <v>260</v>
      </c>
      <c r="E1290" s="328" t="s">
        <v>263</v>
      </c>
      <c r="F1290" s="328">
        <v>1</v>
      </c>
      <c r="G1290" s="328" t="s">
        <v>11</v>
      </c>
      <c r="H1290" s="329">
        <v>104356.95</v>
      </c>
      <c r="I1290" s="329">
        <v>182624.66</v>
      </c>
      <c r="J1290" s="329">
        <v>135218.76</v>
      </c>
      <c r="K1290" s="329">
        <v>236632.84</v>
      </c>
      <c r="L1290" s="329">
        <v>161878.99</v>
      </c>
      <c r="M1290" s="329">
        <v>283288.24</v>
      </c>
      <c r="N1290" s="329">
        <v>193208.6</v>
      </c>
      <c r="O1290" s="329">
        <v>338115.04</v>
      </c>
      <c r="P1290" s="329">
        <v>227258.83</v>
      </c>
      <c r="Q1290" s="329">
        <v>397702.95</v>
      </c>
      <c r="R1290" s="329">
        <v>249038.05</v>
      </c>
      <c r="S1290" s="329">
        <v>435816.59</v>
      </c>
      <c r="T1290" s="329">
        <v>269687.57</v>
      </c>
      <c r="U1290" s="329">
        <v>471953.25</v>
      </c>
    </row>
    <row r="1291" spans="1:21" ht="14.4" x14ac:dyDescent="0.3">
      <c r="A1291" s="328">
        <v>7</v>
      </c>
      <c r="B1291" s="328" t="s">
        <v>258</v>
      </c>
      <c r="C1291" s="328" t="s">
        <v>259</v>
      </c>
      <c r="D1291" s="328" t="s">
        <v>260</v>
      </c>
      <c r="E1291" s="328" t="s">
        <v>263</v>
      </c>
      <c r="F1291" s="328">
        <v>2</v>
      </c>
      <c r="G1291" s="328" t="s">
        <v>5</v>
      </c>
      <c r="H1291" s="329">
        <v>91013.53</v>
      </c>
      <c r="I1291" s="329">
        <v>159273.68</v>
      </c>
      <c r="J1291" s="329">
        <v>119301.42</v>
      </c>
      <c r="K1291" s="329">
        <v>208777.49</v>
      </c>
      <c r="L1291" s="329">
        <v>144968.93</v>
      </c>
      <c r="M1291" s="329">
        <v>253695.62</v>
      </c>
      <c r="N1291" s="329">
        <v>177772.02</v>
      </c>
      <c r="O1291" s="329">
        <v>311101.03999999998</v>
      </c>
      <c r="P1291" s="329">
        <v>210859.42</v>
      </c>
      <c r="Q1291" s="329">
        <v>369003.98</v>
      </c>
      <c r="R1291" s="329">
        <v>232327</v>
      </c>
      <c r="S1291" s="329">
        <v>406572.24</v>
      </c>
      <c r="T1291" s="329">
        <v>252220.23</v>
      </c>
      <c r="U1291" s="329">
        <v>441385.4</v>
      </c>
    </row>
    <row r="1292" spans="1:21" ht="14.4" x14ac:dyDescent="0.3">
      <c r="A1292" s="328">
        <v>7</v>
      </c>
      <c r="B1292" s="328" t="s">
        <v>258</v>
      </c>
      <c r="C1292" s="328" t="s">
        <v>259</v>
      </c>
      <c r="D1292" s="328" t="s">
        <v>260</v>
      </c>
      <c r="E1292" s="328" t="s">
        <v>263</v>
      </c>
      <c r="F1292" s="328">
        <v>3</v>
      </c>
      <c r="G1292" s="328" t="s">
        <v>6</v>
      </c>
      <c r="H1292" s="329">
        <v>78917.64</v>
      </c>
      <c r="I1292" s="329">
        <v>138105.87</v>
      </c>
      <c r="J1292" s="329">
        <v>107385.63</v>
      </c>
      <c r="K1292" s="329">
        <v>187924.86</v>
      </c>
      <c r="L1292" s="329">
        <v>135667.56</v>
      </c>
      <c r="M1292" s="329">
        <v>237418.22</v>
      </c>
      <c r="N1292" s="329">
        <v>178520.01</v>
      </c>
      <c r="O1292" s="329">
        <v>312410.02</v>
      </c>
      <c r="P1292" s="329">
        <v>221045.03</v>
      </c>
      <c r="Q1292" s="329">
        <v>386828.79999999999</v>
      </c>
      <c r="R1292" s="329">
        <v>248927.27</v>
      </c>
      <c r="S1292" s="329">
        <v>435622.72</v>
      </c>
      <c r="T1292" s="329">
        <v>276435.28000000003</v>
      </c>
      <c r="U1292" s="329">
        <v>483761.74</v>
      </c>
    </row>
    <row r="1293" spans="1:21" ht="14.4" x14ac:dyDescent="0.3">
      <c r="A1293" s="328">
        <v>7</v>
      </c>
      <c r="B1293" s="328" t="s">
        <v>258</v>
      </c>
      <c r="C1293" s="328" t="s">
        <v>259</v>
      </c>
      <c r="D1293" s="328" t="s">
        <v>260</v>
      </c>
      <c r="E1293" s="328" t="s">
        <v>263</v>
      </c>
      <c r="F1293" s="328">
        <v>4</v>
      </c>
      <c r="G1293" s="328" t="s">
        <v>4</v>
      </c>
      <c r="H1293" s="329">
        <v>88511.3</v>
      </c>
      <c r="I1293" s="329">
        <v>141618.09</v>
      </c>
      <c r="J1293" s="329">
        <v>123915.83</v>
      </c>
      <c r="K1293" s="329">
        <v>198265.32</v>
      </c>
      <c r="L1293" s="329">
        <v>159320.35</v>
      </c>
      <c r="M1293" s="329">
        <v>254912.56</v>
      </c>
      <c r="N1293" s="329">
        <v>212427.13</v>
      </c>
      <c r="O1293" s="329">
        <v>339883.41</v>
      </c>
      <c r="P1293" s="329">
        <v>265533.90999999997</v>
      </c>
      <c r="Q1293" s="329">
        <v>424854.27</v>
      </c>
      <c r="R1293" s="329">
        <v>300938.43</v>
      </c>
      <c r="S1293" s="329">
        <v>481501.5</v>
      </c>
      <c r="T1293" s="329">
        <v>336342.95</v>
      </c>
      <c r="U1293" s="329">
        <v>538148.74</v>
      </c>
    </row>
    <row r="1294" spans="1:21" ht="14.4" x14ac:dyDescent="0.3">
      <c r="A1294" s="328">
        <v>7</v>
      </c>
      <c r="B1294" s="328" t="s">
        <v>258</v>
      </c>
      <c r="C1294" s="328" t="s">
        <v>259</v>
      </c>
      <c r="D1294" s="328" t="s">
        <v>260</v>
      </c>
      <c r="E1294" s="328" t="s">
        <v>264</v>
      </c>
      <c r="F1294" s="328">
        <v>1</v>
      </c>
      <c r="G1294" s="328" t="s">
        <v>11</v>
      </c>
      <c r="H1294" s="329">
        <v>98172.03</v>
      </c>
      <c r="I1294" s="329">
        <v>171801.05</v>
      </c>
      <c r="J1294" s="329">
        <v>127239.78</v>
      </c>
      <c r="K1294" s="329">
        <v>222669.61</v>
      </c>
      <c r="L1294" s="329">
        <v>152351.9</v>
      </c>
      <c r="M1294" s="329">
        <v>266615.82</v>
      </c>
      <c r="N1294" s="329">
        <v>181875.87</v>
      </c>
      <c r="O1294" s="329">
        <v>318282.77</v>
      </c>
      <c r="P1294" s="329">
        <v>213956.81</v>
      </c>
      <c r="Q1294" s="329">
        <v>374424.41</v>
      </c>
      <c r="R1294" s="329">
        <v>234476.82</v>
      </c>
      <c r="S1294" s="329">
        <v>410334.44</v>
      </c>
      <c r="T1294" s="329">
        <v>253949</v>
      </c>
      <c r="U1294" s="329">
        <v>444410.74</v>
      </c>
    </row>
    <row r="1295" spans="1:21" ht="14.4" x14ac:dyDescent="0.3">
      <c r="A1295" s="328">
        <v>7</v>
      </c>
      <c r="B1295" s="328" t="s">
        <v>258</v>
      </c>
      <c r="C1295" s="328" t="s">
        <v>259</v>
      </c>
      <c r="D1295" s="328" t="s">
        <v>260</v>
      </c>
      <c r="E1295" s="328" t="s">
        <v>264</v>
      </c>
      <c r="F1295" s="328">
        <v>2</v>
      </c>
      <c r="G1295" s="328" t="s">
        <v>5</v>
      </c>
      <c r="H1295" s="329">
        <v>85463.98</v>
      </c>
      <c r="I1295" s="329">
        <v>149561.97</v>
      </c>
      <c r="J1295" s="329">
        <v>112080.4</v>
      </c>
      <c r="K1295" s="329">
        <v>196140.7</v>
      </c>
      <c r="L1295" s="329">
        <v>136247.07</v>
      </c>
      <c r="M1295" s="329">
        <v>238432.38</v>
      </c>
      <c r="N1295" s="329">
        <v>167174.37</v>
      </c>
      <c r="O1295" s="329">
        <v>292555.14</v>
      </c>
      <c r="P1295" s="329">
        <v>198338.32</v>
      </c>
      <c r="Q1295" s="329">
        <v>347092.06</v>
      </c>
      <c r="R1295" s="329">
        <v>218561.53</v>
      </c>
      <c r="S1295" s="329">
        <v>382482.68</v>
      </c>
      <c r="T1295" s="329">
        <v>237313.43</v>
      </c>
      <c r="U1295" s="329">
        <v>415298.51</v>
      </c>
    </row>
    <row r="1296" spans="1:21" ht="14.4" x14ac:dyDescent="0.3">
      <c r="A1296" s="328">
        <v>7</v>
      </c>
      <c r="B1296" s="328" t="s">
        <v>258</v>
      </c>
      <c r="C1296" s="328" t="s">
        <v>259</v>
      </c>
      <c r="D1296" s="328" t="s">
        <v>260</v>
      </c>
      <c r="E1296" s="328" t="s">
        <v>264</v>
      </c>
      <c r="F1296" s="328">
        <v>3</v>
      </c>
      <c r="G1296" s="328" t="s">
        <v>6</v>
      </c>
      <c r="H1296" s="329">
        <v>73986.490000000005</v>
      </c>
      <c r="I1296" s="329">
        <v>129476.36</v>
      </c>
      <c r="J1296" s="329">
        <v>100629.6</v>
      </c>
      <c r="K1296" s="329">
        <v>176101.8</v>
      </c>
      <c r="L1296" s="329">
        <v>127095.5</v>
      </c>
      <c r="M1296" s="329">
        <v>222417.13</v>
      </c>
      <c r="N1296" s="329">
        <v>167203.47</v>
      </c>
      <c r="O1296" s="329">
        <v>292606.07</v>
      </c>
      <c r="P1296" s="329">
        <v>206999.59</v>
      </c>
      <c r="Q1296" s="329">
        <v>362249.28</v>
      </c>
      <c r="R1296" s="329">
        <v>233084.83</v>
      </c>
      <c r="S1296" s="329">
        <v>407898.46</v>
      </c>
      <c r="T1296" s="329">
        <v>258813.68</v>
      </c>
      <c r="U1296" s="329">
        <v>452923.94</v>
      </c>
    </row>
    <row r="1297" spans="1:21" ht="14.4" x14ac:dyDescent="0.3">
      <c r="A1297" s="328">
        <v>7</v>
      </c>
      <c r="B1297" s="328" t="s">
        <v>258</v>
      </c>
      <c r="C1297" s="328" t="s">
        <v>259</v>
      </c>
      <c r="D1297" s="328" t="s">
        <v>260</v>
      </c>
      <c r="E1297" s="328" t="s">
        <v>264</v>
      </c>
      <c r="F1297" s="328">
        <v>4</v>
      </c>
      <c r="G1297" s="328" t="s">
        <v>4</v>
      </c>
      <c r="H1297" s="329">
        <v>83287.5</v>
      </c>
      <c r="I1297" s="329">
        <v>133260.01</v>
      </c>
      <c r="J1297" s="329">
        <v>116602.5</v>
      </c>
      <c r="K1297" s="329">
        <v>186564.01</v>
      </c>
      <c r="L1297" s="329">
        <v>149917.51</v>
      </c>
      <c r="M1297" s="329">
        <v>239868.01</v>
      </c>
      <c r="N1297" s="329">
        <v>199890.01</v>
      </c>
      <c r="O1297" s="329">
        <v>319824.02</v>
      </c>
      <c r="P1297" s="329">
        <v>249862.51</v>
      </c>
      <c r="Q1297" s="329">
        <v>399780.02</v>
      </c>
      <c r="R1297" s="329">
        <v>283177.51</v>
      </c>
      <c r="S1297" s="329">
        <v>453084.02</v>
      </c>
      <c r="T1297" s="329">
        <v>316492.51</v>
      </c>
      <c r="U1297" s="329">
        <v>506388.02</v>
      </c>
    </row>
    <row r="1298" spans="1:21" ht="14.4" x14ac:dyDescent="0.3">
      <c r="A1298" s="328">
        <v>7</v>
      </c>
      <c r="B1298" s="328" t="s">
        <v>258</v>
      </c>
      <c r="C1298" s="328" t="s">
        <v>259</v>
      </c>
      <c r="D1298" s="328" t="s">
        <v>260</v>
      </c>
      <c r="E1298" s="328" t="s">
        <v>265</v>
      </c>
      <c r="F1298" s="328">
        <v>1</v>
      </c>
      <c r="G1298" s="328" t="s">
        <v>11</v>
      </c>
      <c r="H1298" s="329">
        <v>97975.34</v>
      </c>
      <c r="I1298" s="329">
        <v>171456.84</v>
      </c>
      <c r="J1298" s="329">
        <v>127133.74</v>
      </c>
      <c r="K1298" s="329">
        <v>222484.05</v>
      </c>
      <c r="L1298" s="329">
        <v>152331.47</v>
      </c>
      <c r="M1298" s="329">
        <v>266580.07</v>
      </c>
      <c r="N1298" s="329">
        <v>182013.89</v>
      </c>
      <c r="O1298" s="329">
        <v>318524.31</v>
      </c>
      <c r="P1298" s="329">
        <v>214237.9</v>
      </c>
      <c r="Q1298" s="329">
        <v>374916.32</v>
      </c>
      <c r="R1298" s="329">
        <v>234851.07</v>
      </c>
      <c r="S1298" s="329">
        <v>410989.38</v>
      </c>
      <c r="T1298" s="329">
        <v>254481.91</v>
      </c>
      <c r="U1298" s="329">
        <v>445343.34</v>
      </c>
    </row>
    <row r="1299" spans="1:21" ht="14.4" x14ac:dyDescent="0.3">
      <c r="A1299" s="328">
        <v>7</v>
      </c>
      <c r="B1299" s="328" t="s">
        <v>258</v>
      </c>
      <c r="C1299" s="328" t="s">
        <v>259</v>
      </c>
      <c r="D1299" s="328" t="s">
        <v>260</v>
      </c>
      <c r="E1299" s="328" t="s">
        <v>265</v>
      </c>
      <c r="F1299" s="328">
        <v>2</v>
      </c>
      <c r="G1299" s="328" t="s">
        <v>5</v>
      </c>
      <c r="H1299" s="329">
        <v>84631.78</v>
      </c>
      <c r="I1299" s="329">
        <v>148105.60999999999</v>
      </c>
      <c r="J1299" s="329">
        <v>111216.4</v>
      </c>
      <c r="K1299" s="329">
        <v>194628.7</v>
      </c>
      <c r="L1299" s="329">
        <v>135421.4</v>
      </c>
      <c r="M1299" s="329">
        <v>236987.46</v>
      </c>
      <c r="N1299" s="329">
        <v>166577.32</v>
      </c>
      <c r="O1299" s="329">
        <v>291510.3</v>
      </c>
      <c r="P1299" s="329">
        <v>197838.49</v>
      </c>
      <c r="Q1299" s="329">
        <v>346217.35</v>
      </c>
      <c r="R1299" s="329">
        <v>218140.02</v>
      </c>
      <c r="S1299" s="329">
        <v>381745.04</v>
      </c>
      <c r="T1299" s="329">
        <v>237014.57</v>
      </c>
      <c r="U1299" s="329">
        <v>414775.49</v>
      </c>
    </row>
    <row r="1300" spans="1:21" ht="14.4" x14ac:dyDescent="0.3">
      <c r="A1300" s="328">
        <v>7</v>
      </c>
      <c r="B1300" s="328" t="s">
        <v>258</v>
      </c>
      <c r="C1300" s="328" t="s">
        <v>259</v>
      </c>
      <c r="D1300" s="328" t="s">
        <v>260</v>
      </c>
      <c r="E1300" s="328" t="s">
        <v>265</v>
      </c>
      <c r="F1300" s="328">
        <v>3</v>
      </c>
      <c r="G1300" s="328" t="s">
        <v>6</v>
      </c>
      <c r="H1300" s="329">
        <v>72758.53</v>
      </c>
      <c r="I1300" s="329">
        <v>127327.42</v>
      </c>
      <c r="J1300" s="329">
        <v>98762.87</v>
      </c>
      <c r="K1300" s="329">
        <v>172835.03</v>
      </c>
      <c r="L1300" s="329">
        <v>124581.15</v>
      </c>
      <c r="M1300" s="329">
        <v>218017.02</v>
      </c>
      <c r="N1300" s="329">
        <v>163738.14000000001</v>
      </c>
      <c r="O1300" s="329">
        <v>286541.75</v>
      </c>
      <c r="P1300" s="329">
        <v>202567.69</v>
      </c>
      <c r="Q1300" s="329">
        <v>354493.46</v>
      </c>
      <c r="R1300" s="329">
        <v>227986.28</v>
      </c>
      <c r="S1300" s="329">
        <v>398976</v>
      </c>
      <c r="T1300" s="329">
        <v>253030.65</v>
      </c>
      <c r="U1300" s="329">
        <v>442803.64</v>
      </c>
    </row>
    <row r="1301" spans="1:21" ht="14.4" x14ac:dyDescent="0.3">
      <c r="A1301" s="328">
        <v>7</v>
      </c>
      <c r="B1301" s="328" t="s">
        <v>258</v>
      </c>
      <c r="C1301" s="328" t="s">
        <v>259</v>
      </c>
      <c r="D1301" s="328" t="s">
        <v>260</v>
      </c>
      <c r="E1301" s="328" t="s">
        <v>265</v>
      </c>
      <c r="F1301" s="328">
        <v>4</v>
      </c>
      <c r="G1301" s="328" t="s">
        <v>4</v>
      </c>
      <c r="H1301" s="329">
        <v>83214.16</v>
      </c>
      <c r="I1301" s="329">
        <v>133142.66</v>
      </c>
      <c r="J1301" s="329">
        <v>116499.83</v>
      </c>
      <c r="K1301" s="329">
        <v>186399.72</v>
      </c>
      <c r="L1301" s="329">
        <v>149785.49</v>
      </c>
      <c r="M1301" s="329">
        <v>239656.79</v>
      </c>
      <c r="N1301" s="329">
        <v>199713.99</v>
      </c>
      <c r="O1301" s="329">
        <v>319542.39</v>
      </c>
      <c r="P1301" s="329">
        <v>249642.48</v>
      </c>
      <c r="Q1301" s="329">
        <v>399427.98</v>
      </c>
      <c r="R1301" s="329">
        <v>282928.15000000002</v>
      </c>
      <c r="S1301" s="329">
        <v>452685.05</v>
      </c>
      <c r="T1301" s="329">
        <v>316213.81</v>
      </c>
      <c r="U1301" s="329">
        <v>505942.11</v>
      </c>
    </row>
    <row r="1302" spans="1:21" ht="14.4" x14ac:dyDescent="0.3">
      <c r="A1302" s="328">
        <v>7</v>
      </c>
      <c r="B1302" s="328" t="s">
        <v>258</v>
      </c>
      <c r="C1302" s="328" t="s">
        <v>259</v>
      </c>
      <c r="D1302" s="328" t="s">
        <v>260</v>
      </c>
      <c r="E1302" s="328" t="s">
        <v>732</v>
      </c>
      <c r="F1302" s="328">
        <v>1</v>
      </c>
      <c r="G1302" s="328" t="s">
        <v>11</v>
      </c>
      <c r="H1302" s="329">
        <v>93385.82</v>
      </c>
      <c r="I1302" s="329">
        <v>163425.18</v>
      </c>
      <c r="J1302" s="329">
        <v>121176.01</v>
      </c>
      <c r="K1302" s="329">
        <v>212058.01</v>
      </c>
      <c r="L1302" s="329">
        <v>145191.25</v>
      </c>
      <c r="M1302" s="329">
        <v>254084.69</v>
      </c>
      <c r="N1302" s="329">
        <v>173479.84</v>
      </c>
      <c r="O1302" s="329">
        <v>303589.71000000002</v>
      </c>
      <c r="P1302" s="329">
        <v>204191.11</v>
      </c>
      <c r="Q1302" s="329">
        <v>357334.44</v>
      </c>
      <c r="R1302" s="329">
        <v>223836.59</v>
      </c>
      <c r="S1302" s="329">
        <v>391714.02</v>
      </c>
      <c r="T1302" s="329">
        <v>242544.75</v>
      </c>
      <c r="U1302" s="329">
        <v>424453.31</v>
      </c>
    </row>
    <row r="1303" spans="1:21" ht="14.4" x14ac:dyDescent="0.3">
      <c r="A1303" s="328">
        <v>7</v>
      </c>
      <c r="B1303" s="328" t="s">
        <v>258</v>
      </c>
      <c r="C1303" s="328" t="s">
        <v>259</v>
      </c>
      <c r="D1303" s="328" t="s">
        <v>260</v>
      </c>
      <c r="E1303" s="328" t="s">
        <v>732</v>
      </c>
      <c r="F1303" s="328">
        <v>2</v>
      </c>
      <c r="G1303" s="328" t="s">
        <v>5</v>
      </c>
      <c r="H1303" s="329">
        <v>80677.67</v>
      </c>
      <c r="I1303" s="329">
        <v>141185.92000000001</v>
      </c>
      <c r="J1303" s="329">
        <v>106016.63</v>
      </c>
      <c r="K1303" s="329">
        <v>185529.11</v>
      </c>
      <c r="L1303" s="329">
        <v>129086.43</v>
      </c>
      <c r="M1303" s="329">
        <v>225901.25</v>
      </c>
      <c r="N1303" s="329">
        <v>158778.34</v>
      </c>
      <c r="O1303" s="329">
        <v>277862.09000000003</v>
      </c>
      <c r="P1303" s="329">
        <v>188572.62</v>
      </c>
      <c r="Q1303" s="329">
        <v>330002.08</v>
      </c>
      <c r="R1303" s="329">
        <v>207921.3</v>
      </c>
      <c r="S1303" s="329">
        <v>363862.27</v>
      </c>
      <c r="T1303" s="329">
        <v>225909.18</v>
      </c>
      <c r="U1303" s="329">
        <v>395341.07</v>
      </c>
    </row>
    <row r="1304" spans="1:21" ht="14.4" x14ac:dyDescent="0.3">
      <c r="A1304" s="328">
        <v>7</v>
      </c>
      <c r="B1304" s="328" t="s">
        <v>258</v>
      </c>
      <c r="C1304" s="328" t="s">
        <v>259</v>
      </c>
      <c r="D1304" s="328" t="s">
        <v>260</v>
      </c>
      <c r="E1304" s="328" t="s">
        <v>732</v>
      </c>
      <c r="F1304" s="328">
        <v>3</v>
      </c>
      <c r="G1304" s="328" t="s">
        <v>6</v>
      </c>
      <c r="H1304" s="329">
        <v>69367.16</v>
      </c>
      <c r="I1304" s="329">
        <v>121392.52</v>
      </c>
      <c r="J1304" s="329">
        <v>94162.53</v>
      </c>
      <c r="K1304" s="329">
        <v>164784.43</v>
      </c>
      <c r="L1304" s="329">
        <v>118780.7</v>
      </c>
      <c r="M1304" s="329">
        <v>207866.22</v>
      </c>
      <c r="N1304" s="329">
        <v>156117.06</v>
      </c>
      <c r="O1304" s="329">
        <v>273204.86</v>
      </c>
      <c r="P1304" s="329">
        <v>193141.58</v>
      </c>
      <c r="Q1304" s="329">
        <v>337997.76</v>
      </c>
      <c r="R1304" s="329">
        <v>217379.09</v>
      </c>
      <c r="S1304" s="329">
        <v>380413.41</v>
      </c>
      <c r="T1304" s="329">
        <v>241260.2</v>
      </c>
      <c r="U1304" s="329">
        <v>422205.35</v>
      </c>
    </row>
    <row r="1305" spans="1:21" ht="14.4" x14ac:dyDescent="0.3">
      <c r="A1305" s="328">
        <v>7</v>
      </c>
      <c r="B1305" s="328" t="s">
        <v>258</v>
      </c>
      <c r="C1305" s="328" t="s">
        <v>259</v>
      </c>
      <c r="D1305" s="328" t="s">
        <v>260</v>
      </c>
      <c r="E1305" s="328" t="s">
        <v>732</v>
      </c>
      <c r="F1305" s="328">
        <v>4</v>
      </c>
      <c r="G1305" s="328" t="s">
        <v>4</v>
      </c>
      <c r="H1305" s="329">
        <v>79314.64</v>
      </c>
      <c r="I1305" s="329">
        <v>126903.43</v>
      </c>
      <c r="J1305" s="329">
        <v>111040.5</v>
      </c>
      <c r="K1305" s="329">
        <v>177664.81</v>
      </c>
      <c r="L1305" s="329">
        <v>142766.35999999999</v>
      </c>
      <c r="M1305" s="329">
        <v>228426.18</v>
      </c>
      <c r="N1305" s="329">
        <v>190355.15</v>
      </c>
      <c r="O1305" s="329">
        <v>304568.24</v>
      </c>
      <c r="P1305" s="329">
        <v>237943.93</v>
      </c>
      <c r="Q1305" s="329">
        <v>380710.3</v>
      </c>
      <c r="R1305" s="329">
        <v>269669.78999999998</v>
      </c>
      <c r="S1305" s="329">
        <v>431471.67</v>
      </c>
      <c r="T1305" s="329">
        <v>301395.65000000002</v>
      </c>
      <c r="U1305" s="329">
        <v>482233.05</v>
      </c>
    </row>
    <row r="1306" spans="1:21" ht="14.4" x14ac:dyDescent="0.3">
      <c r="A1306" s="328">
        <v>7</v>
      </c>
      <c r="B1306" s="328" t="s">
        <v>258</v>
      </c>
      <c r="C1306" s="328" t="s">
        <v>259</v>
      </c>
      <c r="D1306" s="328" t="s">
        <v>260</v>
      </c>
      <c r="E1306" s="328" t="s">
        <v>266</v>
      </c>
      <c r="F1306" s="328">
        <v>1</v>
      </c>
      <c r="G1306" s="328" t="s">
        <v>11</v>
      </c>
      <c r="H1306" s="329">
        <v>96793.72</v>
      </c>
      <c r="I1306" s="329">
        <v>169389.01</v>
      </c>
      <c r="J1306" s="329">
        <v>125722.63</v>
      </c>
      <c r="K1306" s="329">
        <v>220014.6</v>
      </c>
      <c r="L1306" s="329">
        <v>150727.97</v>
      </c>
      <c r="M1306" s="329">
        <v>263773.94</v>
      </c>
      <c r="N1306" s="329">
        <v>180230.93</v>
      </c>
      <c r="O1306" s="329">
        <v>315404.13</v>
      </c>
      <c r="P1306" s="329">
        <v>212236.41</v>
      </c>
      <c r="Q1306" s="329">
        <v>371413.72</v>
      </c>
      <c r="R1306" s="329">
        <v>232711.14</v>
      </c>
      <c r="S1306" s="329">
        <v>407244.5</v>
      </c>
      <c r="T1306" s="329">
        <v>252267.39</v>
      </c>
      <c r="U1306" s="329">
        <v>441467.94</v>
      </c>
    </row>
    <row r="1307" spans="1:21" ht="14.4" x14ac:dyDescent="0.3">
      <c r="A1307" s="328">
        <v>7</v>
      </c>
      <c r="B1307" s="328" t="s">
        <v>258</v>
      </c>
      <c r="C1307" s="328" t="s">
        <v>259</v>
      </c>
      <c r="D1307" s="328" t="s">
        <v>260</v>
      </c>
      <c r="E1307" s="328" t="s">
        <v>266</v>
      </c>
      <c r="F1307" s="328">
        <v>2</v>
      </c>
      <c r="G1307" s="328" t="s">
        <v>5</v>
      </c>
      <c r="H1307" s="329">
        <v>83068.83</v>
      </c>
      <c r="I1307" s="329">
        <v>145370.45000000001</v>
      </c>
      <c r="J1307" s="329">
        <v>109350.5</v>
      </c>
      <c r="K1307" s="329">
        <v>191363.38</v>
      </c>
      <c r="L1307" s="329">
        <v>133334.76</v>
      </c>
      <c r="M1307" s="329">
        <v>233335.82</v>
      </c>
      <c r="N1307" s="329">
        <v>164353.31</v>
      </c>
      <c r="O1307" s="329">
        <v>287618.3</v>
      </c>
      <c r="P1307" s="329">
        <v>195368.44</v>
      </c>
      <c r="Q1307" s="329">
        <v>341894.77</v>
      </c>
      <c r="R1307" s="329">
        <v>215522.63</v>
      </c>
      <c r="S1307" s="329">
        <v>377164.6</v>
      </c>
      <c r="T1307" s="329">
        <v>234300.98</v>
      </c>
      <c r="U1307" s="329">
        <v>410026.72</v>
      </c>
    </row>
    <row r="1308" spans="1:21" ht="14.4" x14ac:dyDescent="0.3">
      <c r="A1308" s="328">
        <v>7</v>
      </c>
      <c r="B1308" s="328" t="s">
        <v>258</v>
      </c>
      <c r="C1308" s="328" t="s">
        <v>259</v>
      </c>
      <c r="D1308" s="328" t="s">
        <v>260</v>
      </c>
      <c r="E1308" s="328" t="s">
        <v>266</v>
      </c>
      <c r="F1308" s="328">
        <v>3</v>
      </c>
      <c r="G1308" s="328" t="s">
        <v>6</v>
      </c>
      <c r="H1308" s="329">
        <v>70995.23</v>
      </c>
      <c r="I1308" s="329">
        <v>124241.65</v>
      </c>
      <c r="J1308" s="329">
        <v>96205.72</v>
      </c>
      <c r="K1308" s="329">
        <v>168360</v>
      </c>
      <c r="L1308" s="329">
        <v>121224.81</v>
      </c>
      <c r="M1308" s="329">
        <v>212143.42</v>
      </c>
      <c r="N1308" s="329">
        <v>159195.31</v>
      </c>
      <c r="O1308" s="329">
        <v>278591.78999999998</v>
      </c>
      <c r="P1308" s="329">
        <v>196829.01</v>
      </c>
      <c r="Q1308" s="329">
        <v>344450.76</v>
      </c>
      <c r="R1308" s="329">
        <v>221437</v>
      </c>
      <c r="S1308" s="329">
        <v>387514.75</v>
      </c>
      <c r="T1308" s="329">
        <v>245660.08</v>
      </c>
      <c r="U1308" s="329">
        <v>429905.13</v>
      </c>
    </row>
    <row r="1309" spans="1:21" ht="14.4" x14ac:dyDescent="0.3">
      <c r="A1309" s="328">
        <v>7</v>
      </c>
      <c r="B1309" s="328" t="s">
        <v>258</v>
      </c>
      <c r="C1309" s="328" t="s">
        <v>259</v>
      </c>
      <c r="D1309" s="328" t="s">
        <v>260</v>
      </c>
      <c r="E1309" s="328" t="s">
        <v>266</v>
      </c>
      <c r="F1309" s="328">
        <v>4</v>
      </c>
      <c r="G1309" s="328" t="s">
        <v>4</v>
      </c>
      <c r="H1309" s="329">
        <v>82287.3</v>
      </c>
      <c r="I1309" s="329">
        <v>131659.69</v>
      </c>
      <c r="J1309" s="329">
        <v>115202.23</v>
      </c>
      <c r="K1309" s="329">
        <v>184323.57</v>
      </c>
      <c r="L1309" s="329">
        <v>148117.15</v>
      </c>
      <c r="M1309" s="329">
        <v>236987.44</v>
      </c>
      <c r="N1309" s="329">
        <v>197489.53</v>
      </c>
      <c r="O1309" s="329">
        <v>315983.25</v>
      </c>
      <c r="P1309" s="329">
        <v>246861.91</v>
      </c>
      <c r="Q1309" s="329">
        <v>394979.07</v>
      </c>
      <c r="R1309" s="329">
        <v>279776.84000000003</v>
      </c>
      <c r="S1309" s="329">
        <v>447642.94</v>
      </c>
      <c r="T1309" s="329">
        <v>312691.76</v>
      </c>
      <c r="U1309" s="329">
        <v>500306.82</v>
      </c>
    </row>
    <row r="1310" spans="1:21" ht="14.4" x14ac:dyDescent="0.3">
      <c r="A1310" s="328">
        <v>7</v>
      </c>
      <c r="B1310" s="328" t="s">
        <v>258</v>
      </c>
      <c r="C1310" s="328" t="s">
        <v>259</v>
      </c>
      <c r="D1310" s="328" t="s">
        <v>260</v>
      </c>
      <c r="E1310" s="328" t="s">
        <v>267</v>
      </c>
      <c r="F1310" s="328">
        <v>1</v>
      </c>
      <c r="G1310" s="328" t="s">
        <v>11</v>
      </c>
      <c r="H1310" s="329">
        <v>93621.84</v>
      </c>
      <c r="I1310" s="329">
        <v>163838.23000000001</v>
      </c>
      <c r="J1310" s="329">
        <v>121303.24</v>
      </c>
      <c r="K1310" s="329">
        <v>212280.67</v>
      </c>
      <c r="L1310" s="329">
        <v>145215.76</v>
      </c>
      <c r="M1310" s="329">
        <v>254127.58</v>
      </c>
      <c r="N1310" s="329">
        <v>173314.2</v>
      </c>
      <c r="O1310" s="329">
        <v>303299.84999999998</v>
      </c>
      <c r="P1310" s="329">
        <v>203853.79</v>
      </c>
      <c r="Q1310" s="329">
        <v>356744.13</v>
      </c>
      <c r="R1310" s="329">
        <v>223387.47</v>
      </c>
      <c r="S1310" s="329">
        <v>390928.08</v>
      </c>
      <c r="T1310" s="329">
        <v>241905.24</v>
      </c>
      <c r="U1310" s="329">
        <v>423334.17</v>
      </c>
    </row>
    <row r="1311" spans="1:21" ht="14.4" x14ac:dyDescent="0.3">
      <c r="A1311" s="328">
        <v>7</v>
      </c>
      <c r="B1311" s="328" t="s">
        <v>258</v>
      </c>
      <c r="C1311" s="328" t="s">
        <v>259</v>
      </c>
      <c r="D1311" s="328" t="s">
        <v>260</v>
      </c>
      <c r="E1311" s="328" t="s">
        <v>267</v>
      </c>
      <c r="F1311" s="328">
        <v>2</v>
      </c>
      <c r="G1311" s="328" t="s">
        <v>5</v>
      </c>
      <c r="H1311" s="329">
        <v>81676.31</v>
      </c>
      <c r="I1311" s="329">
        <v>142933.54999999999</v>
      </c>
      <c r="J1311" s="329">
        <v>107053.43</v>
      </c>
      <c r="K1311" s="329">
        <v>187343.5</v>
      </c>
      <c r="L1311" s="329">
        <v>130077.23</v>
      </c>
      <c r="M1311" s="329">
        <v>227635.15</v>
      </c>
      <c r="N1311" s="329">
        <v>159494.79</v>
      </c>
      <c r="O1311" s="329">
        <v>279115.88</v>
      </c>
      <c r="P1311" s="329">
        <v>189172.41</v>
      </c>
      <c r="Q1311" s="329">
        <v>331051.71999999997</v>
      </c>
      <c r="R1311" s="329">
        <v>208427.1</v>
      </c>
      <c r="S1311" s="329">
        <v>364747.43</v>
      </c>
      <c r="T1311" s="329">
        <v>226267.81</v>
      </c>
      <c r="U1311" s="329">
        <v>395968.67</v>
      </c>
    </row>
    <row r="1312" spans="1:21" ht="14.4" x14ac:dyDescent="0.3">
      <c r="A1312" s="328">
        <v>7</v>
      </c>
      <c r="B1312" s="328" t="s">
        <v>258</v>
      </c>
      <c r="C1312" s="328" t="s">
        <v>259</v>
      </c>
      <c r="D1312" s="328" t="s">
        <v>260</v>
      </c>
      <c r="E1312" s="328" t="s">
        <v>267</v>
      </c>
      <c r="F1312" s="328">
        <v>3</v>
      </c>
      <c r="G1312" s="328" t="s">
        <v>6</v>
      </c>
      <c r="H1312" s="329">
        <v>70840.72</v>
      </c>
      <c r="I1312" s="329">
        <v>123971.25</v>
      </c>
      <c r="J1312" s="329">
        <v>96402.6</v>
      </c>
      <c r="K1312" s="329">
        <v>168704.56</v>
      </c>
      <c r="L1312" s="329">
        <v>121797.91</v>
      </c>
      <c r="M1312" s="329">
        <v>213146.35</v>
      </c>
      <c r="N1312" s="329">
        <v>160275.45000000001</v>
      </c>
      <c r="O1312" s="329">
        <v>280482.03999999998</v>
      </c>
      <c r="P1312" s="329">
        <v>198459.85</v>
      </c>
      <c r="Q1312" s="329">
        <v>347304.74</v>
      </c>
      <c r="R1312" s="329">
        <v>223497.34</v>
      </c>
      <c r="S1312" s="329">
        <v>391120.35</v>
      </c>
      <c r="T1312" s="329">
        <v>248199.82</v>
      </c>
      <c r="U1312" s="329">
        <v>434349.69</v>
      </c>
    </row>
    <row r="1313" spans="1:21" ht="14.4" x14ac:dyDescent="0.3">
      <c r="A1313" s="328">
        <v>7</v>
      </c>
      <c r="B1313" s="328" t="s">
        <v>258</v>
      </c>
      <c r="C1313" s="328" t="s">
        <v>259</v>
      </c>
      <c r="D1313" s="328" t="s">
        <v>260</v>
      </c>
      <c r="E1313" s="328" t="s">
        <v>267</v>
      </c>
      <c r="F1313" s="328">
        <v>4</v>
      </c>
      <c r="G1313" s="328" t="s">
        <v>4</v>
      </c>
      <c r="H1313" s="329">
        <v>79402.649999999994</v>
      </c>
      <c r="I1313" s="329">
        <v>127044.24</v>
      </c>
      <c r="J1313" s="329">
        <v>111163.71</v>
      </c>
      <c r="K1313" s="329">
        <v>177861.94</v>
      </c>
      <c r="L1313" s="329">
        <v>142924.76999999999</v>
      </c>
      <c r="M1313" s="329">
        <v>228679.64</v>
      </c>
      <c r="N1313" s="329">
        <v>190566.36</v>
      </c>
      <c r="O1313" s="329">
        <v>304906.18</v>
      </c>
      <c r="P1313" s="329">
        <v>238207.95</v>
      </c>
      <c r="Q1313" s="329">
        <v>381132.73</v>
      </c>
      <c r="R1313" s="329">
        <v>269969.01</v>
      </c>
      <c r="S1313" s="329">
        <v>431950.43</v>
      </c>
      <c r="T1313" s="329">
        <v>301730.07</v>
      </c>
      <c r="U1313" s="329">
        <v>482768.13</v>
      </c>
    </row>
    <row r="1314" spans="1:21" ht="14.4" x14ac:dyDescent="0.3">
      <c r="A1314" s="328">
        <v>7</v>
      </c>
      <c r="B1314" s="328" t="s">
        <v>258</v>
      </c>
      <c r="C1314" s="328" t="s">
        <v>259</v>
      </c>
      <c r="D1314" s="328" t="s">
        <v>260</v>
      </c>
      <c r="E1314" s="328" t="s">
        <v>268</v>
      </c>
      <c r="F1314" s="328">
        <v>1</v>
      </c>
      <c r="G1314" s="328" t="s">
        <v>11</v>
      </c>
      <c r="H1314" s="329">
        <v>96990.41</v>
      </c>
      <c r="I1314" s="329">
        <v>169733.22</v>
      </c>
      <c r="J1314" s="329">
        <v>125828.65</v>
      </c>
      <c r="K1314" s="329">
        <v>220200.14</v>
      </c>
      <c r="L1314" s="329">
        <v>150748.39000000001</v>
      </c>
      <c r="M1314" s="329">
        <v>263809.68</v>
      </c>
      <c r="N1314" s="329">
        <v>180092.9</v>
      </c>
      <c r="O1314" s="329">
        <v>315162.57</v>
      </c>
      <c r="P1314" s="329">
        <v>211955.31</v>
      </c>
      <c r="Q1314" s="329">
        <v>370921.79</v>
      </c>
      <c r="R1314" s="329">
        <v>232336.88</v>
      </c>
      <c r="S1314" s="329">
        <v>406589.53</v>
      </c>
      <c r="T1314" s="329">
        <v>251734.47</v>
      </c>
      <c r="U1314" s="329">
        <v>440535.32</v>
      </c>
    </row>
    <row r="1315" spans="1:21" ht="14.4" x14ac:dyDescent="0.3">
      <c r="A1315" s="328">
        <v>7</v>
      </c>
      <c r="B1315" s="328" t="s">
        <v>258</v>
      </c>
      <c r="C1315" s="328" t="s">
        <v>259</v>
      </c>
      <c r="D1315" s="328" t="s">
        <v>260</v>
      </c>
      <c r="E1315" s="328" t="s">
        <v>268</v>
      </c>
      <c r="F1315" s="328">
        <v>2</v>
      </c>
      <c r="G1315" s="328" t="s">
        <v>5</v>
      </c>
      <c r="H1315" s="329">
        <v>83901.03</v>
      </c>
      <c r="I1315" s="329">
        <v>146826.81</v>
      </c>
      <c r="J1315" s="329">
        <v>110214.5</v>
      </c>
      <c r="K1315" s="329">
        <v>192875.37</v>
      </c>
      <c r="L1315" s="329">
        <v>134160.42000000001</v>
      </c>
      <c r="M1315" s="329">
        <v>234780.73</v>
      </c>
      <c r="N1315" s="329">
        <v>164950.35</v>
      </c>
      <c r="O1315" s="329">
        <v>288663.12</v>
      </c>
      <c r="P1315" s="329">
        <v>195868.26</v>
      </c>
      <c r="Q1315" s="329">
        <v>342769.46</v>
      </c>
      <c r="R1315" s="329">
        <v>215944.13</v>
      </c>
      <c r="S1315" s="329">
        <v>377902.22</v>
      </c>
      <c r="T1315" s="329">
        <v>234599.84</v>
      </c>
      <c r="U1315" s="329">
        <v>410549.71</v>
      </c>
    </row>
    <row r="1316" spans="1:21" ht="14.4" x14ac:dyDescent="0.3">
      <c r="A1316" s="328">
        <v>7</v>
      </c>
      <c r="B1316" s="328" t="s">
        <v>258</v>
      </c>
      <c r="C1316" s="328" t="s">
        <v>259</v>
      </c>
      <c r="D1316" s="328" t="s">
        <v>260</v>
      </c>
      <c r="E1316" s="328" t="s">
        <v>268</v>
      </c>
      <c r="F1316" s="328">
        <v>3</v>
      </c>
      <c r="G1316" s="328" t="s">
        <v>6</v>
      </c>
      <c r="H1316" s="329">
        <v>72223.19</v>
      </c>
      <c r="I1316" s="329">
        <v>126390.59</v>
      </c>
      <c r="J1316" s="329">
        <v>98072.44</v>
      </c>
      <c r="K1316" s="329">
        <v>171626.77</v>
      </c>
      <c r="L1316" s="329">
        <v>123739.16</v>
      </c>
      <c r="M1316" s="329">
        <v>216543.53</v>
      </c>
      <c r="N1316" s="329">
        <v>162660.63</v>
      </c>
      <c r="O1316" s="329">
        <v>284656.09999999998</v>
      </c>
      <c r="P1316" s="329">
        <v>201260.89</v>
      </c>
      <c r="Q1316" s="329">
        <v>352206.56</v>
      </c>
      <c r="R1316" s="329">
        <v>226535.54</v>
      </c>
      <c r="S1316" s="329">
        <v>396437.19</v>
      </c>
      <c r="T1316" s="329">
        <v>251443.09</v>
      </c>
      <c r="U1316" s="329">
        <v>440025.41</v>
      </c>
    </row>
    <row r="1317" spans="1:21" ht="14.4" x14ac:dyDescent="0.3">
      <c r="A1317" s="328">
        <v>7</v>
      </c>
      <c r="B1317" s="328" t="s">
        <v>258</v>
      </c>
      <c r="C1317" s="328" t="s">
        <v>259</v>
      </c>
      <c r="D1317" s="328" t="s">
        <v>260</v>
      </c>
      <c r="E1317" s="328" t="s">
        <v>268</v>
      </c>
      <c r="F1317" s="328">
        <v>4</v>
      </c>
      <c r="G1317" s="328" t="s">
        <v>4</v>
      </c>
      <c r="H1317" s="329">
        <v>82360.639999999999</v>
      </c>
      <c r="I1317" s="329">
        <v>131777.03</v>
      </c>
      <c r="J1317" s="329">
        <v>115304.9</v>
      </c>
      <c r="K1317" s="329">
        <v>184487.84</v>
      </c>
      <c r="L1317" s="329">
        <v>148249.15</v>
      </c>
      <c r="M1317" s="329">
        <v>237198.65</v>
      </c>
      <c r="N1317" s="329">
        <v>197665.54</v>
      </c>
      <c r="O1317" s="329">
        <v>316264.87</v>
      </c>
      <c r="P1317" s="329">
        <v>247081.92</v>
      </c>
      <c r="Q1317" s="329">
        <v>395331.08</v>
      </c>
      <c r="R1317" s="329">
        <v>280026.18</v>
      </c>
      <c r="S1317" s="329">
        <v>448041.89</v>
      </c>
      <c r="T1317" s="329">
        <v>312970.44</v>
      </c>
      <c r="U1317" s="329">
        <v>500752.7</v>
      </c>
    </row>
    <row r="1318" spans="1:21" ht="14.4" x14ac:dyDescent="0.3">
      <c r="A1318" s="328">
        <v>7</v>
      </c>
      <c r="B1318" s="328" t="s">
        <v>258</v>
      </c>
      <c r="C1318" s="328" t="s">
        <v>269</v>
      </c>
      <c r="D1318" s="328" t="s">
        <v>733</v>
      </c>
      <c r="E1318" s="328" t="s">
        <v>734</v>
      </c>
      <c r="F1318" s="328">
        <v>1</v>
      </c>
      <c r="G1318" s="328" t="s">
        <v>11</v>
      </c>
      <c r="H1318" s="329">
        <v>90884.160000000003</v>
      </c>
      <c r="I1318" s="329">
        <v>159047.28</v>
      </c>
      <c r="J1318" s="329">
        <v>117892.07</v>
      </c>
      <c r="K1318" s="329">
        <v>206311.12</v>
      </c>
      <c r="L1318" s="329">
        <v>141229.46</v>
      </c>
      <c r="M1318" s="329">
        <v>247151.55</v>
      </c>
      <c r="N1318" s="329">
        <v>168704.95</v>
      </c>
      <c r="O1318" s="329">
        <v>295233.65999999997</v>
      </c>
      <c r="P1318" s="329">
        <v>198540.84</v>
      </c>
      <c r="Q1318" s="329">
        <v>347446.47</v>
      </c>
      <c r="R1318" s="329">
        <v>217625.94</v>
      </c>
      <c r="S1318" s="329">
        <v>380845.39</v>
      </c>
      <c r="T1318" s="329">
        <v>235782.72</v>
      </c>
      <c r="U1318" s="329">
        <v>412619.75</v>
      </c>
    </row>
    <row r="1319" spans="1:21" ht="14.4" x14ac:dyDescent="0.3">
      <c r="A1319" s="328">
        <v>7</v>
      </c>
      <c r="B1319" s="328" t="s">
        <v>258</v>
      </c>
      <c r="C1319" s="328" t="s">
        <v>269</v>
      </c>
      <c r="D1319" s="328" t="s">
        <v>733</v>
      </c>
      <c r="E1319" s="328" t="s">
        <v>734</v>
      </c>
      <c r="F1319" s="328">
        <v>2</v>
      </c>
      <c r="G1319" s="328" t="s">
        <v>5</v>
      </c>
      <c r="H1319" s="329">
        <v>78684.37</v>
      </c>
      <c r="I1319" s="329">
        <v>137697.64000000001</v>
      </c>
      <c r="J1319" s="329">
        <v>103339.07</v>
      </c>
      <c r="K1319" s="329">
        <v>180843.37</v>
      </c>
      <c r="L1319" s="329">
        <v>125768.82</v>
      </c>
      <c r="M1319" s="329">
        <v>220095.44</v>
      </c>
      <c r="N1319" s="329">
        <v>154591.51</v>
      </c>
      <c r="O1319" s="329">
        <v>270535.14</v>
      </c>
      <c r="P1319" s="329">
        <v>183547.09</v>
      </c>
      <c r="Q1319" s="329">
        <v>321207.40999999997</v>
      </c>
      <c r="R1319" s="329">
        <v>202347.26</v>
      </c>
      <c r="S1319" s="329">
        <v>354107.7</v>
      </c>
      <c r="T1319" s="329">
        <v>219812.57</v>
      </c>
      <c r="U1319" s="329">
        <v>384672.01</v>
      </c>
    </row>
    <row r="1320" spans="1:21" ht="14.4" x14ac:dyDescent="0.3">
      <c r="A1320" s="328">
        <v>7</v>
      </c>
      <c r="B1320" s="328" t="s">
        <v>258</v>
      </c>
      <c r="C1320" s="328" t="s">
        <v>269</v>
      </c>
      <c r="D1320" s="328" t="s">
        <v>733</v>
      </c>
      <c r="E1320" s="328" t="s">
        <v>734</v>
      </c>
      <c r="F1320" s="328">
        <v>3</v>
      </c>
      <c r="G1320" s="328" t="s">
        <v>6</v>
      </c>
      <c r="H1320" s="329">
        <v>67783.23</v>
      </c>
      <c r="I1320" s="329">
        <v>118620.66</v>
      </c>
      <c r="J1320" s="329">
        <v>92063.1</v>
      </c>
      <c r="K1320" s="329">
        <v>161110.42000000001</v>
      </c>
      <c r="L1320" s="329">
        <v>116172.84</v>
      </c>
      <c r="M1320" s="329">
        <v>203302.47</v>
      </c>
      <c r="N1320" s="329">
        <v>152730.21</v>
      </c>
      <c r="O1320" s="329">
        <v>267277.87</v>
      </c>
      <c r="P1320" s="329">
        <v>188988.2</v>
      </c>
      <c r="Q1320" s="329">
        <v>330729.34999999998</v>
      </c>
      <c r="R1320" s="329">
        <v>212732.52</v>
      </c>
      <c r="S1320" s="329">
        <v>372281.9</v>
      </c>
      <c r="T1320" s="329">
        <v>236134.69</v>
      </c>
      <c r="U1320" s="329">
        <v>413235.7</v>
      </c>
    </row>
    <row r="1321" spans="1:21" ht="14.4" x14ac:dyDescent="0.3">
      <c r="A1321" s="328">
        <v>7</v>
      </c>
      <c r="B1321" s="328" t="s">
        <v>258</v>
      </c>
      <c r="C1321" s="328" t="s">
        <v>269</v>
      </c>
      <c r="D1321" s="328" t="s">
        <v>733</v>
      </c>
      <c r="E1321" s="328" t="s">
        <v>734</v>
      </c>
      <c r="F1321" s="328">
        <v>4</v>
      </c>
      <c r="G1321" s="328" t="s">
        <v>4</v>
      </c>
      <c r="H1321" s="329">
        <v>77166.17</v>
      </c>
      <c r="I1321" s="329">
        <v>123465.88</v>
      </c>
      <c r="J1321" s="329">
        <v>108032.64</v>
      </c>
      <c r="K1321" s="329">
        <v>172852.23</v>
      </c>
      <c r="L1321" s="329">
        <v>138899.10999999999</v>
      </c>
      <c r="M1321" s="329">
        <v>222238.58</v>
      </c>
      <c r="N1321" s="329">
        <v>185198.81</v>
      </c>
      <c r="O1321" s="329">
        <v>296318.11</v>
      </c>
      <c r="P1321" s="329">
        <v>231498.52</v>
      </c>
      <c r="Q1321" s="329">
        <v>370397.63</v>
      </c>
      <c r="R1321" s="329">
        <v>262364.99</v>
      </c>
      <c r="S1321" s="329">
        <v>419783.98</v>
      </c>
      <c r="T1321" s="329">
        <v>293231.46000000002</v>
      </c>
      <c r="U1321" s="329">
        <v>469170.34</v>
      </c>
    </row>
    <row r="1322" spans="1:21" ht="14.4" x14ac:dyDescent="0.3">
      <c r="A1322" s="328">
        <v>7</v>
      </c>
      <c r="B1322" s="328" t="s">
        <v>258</v>
      </c>
      <c r="C1322" s="328" t="s">
        <v>269</v>
      </c>
      <c r="D1322" s="328" t="s">
        <v>733</v>
      </c>
      <c r="E1322" s="328" t="s">
        <v>735</v>
      </c>
      <c r="F1322" s="328">
        <v>1</v>
      </c>
      <c r="G1322" s="328" t="s">
        <v>11</v>
      </c>
      <c r="H1322" s="329">
        <v>92558.24</v>
      </c>
      <c r="I1322" s="329">
        <v>161976.93</v>
      </c>
      <c r="J1322" s="329">
        <v>119955.74</v>
      </c>
      <c r="K1322" s="329">
        <v>209922.54</v>
      </c>
      <c r="L1322" s="329">
        <v>143624.51</v>
      </c>
      <c r="M1322" s="329">
        <v>251342.89</v>
      </c>
      <c r="N1322" s="329">
        <v>171448.42</v>
      </c>
      <c r="O1322" s="329">
        <v>300034.73</v>
      </c>
      <c r="P1322" s="329">
        <v>201683.64</v>
      </c>
      <c r="Q1322" s="329">
        <v>352946.37</v>
      </c>
      <c r="R1322" s="329">
        <v>221022.98</v>
      </c>
      <c r="S1322" s="329">
        <v>386790.21</v>
      </c>
      <c r="T1322" s="329">
        <v>239370.97</v>
      </c>
      <c r="U1322" s="329">
        <v>418899.19</v>
      </c>
    </row>
    <row r="1323" spans="1:21" ht="14.4" x14ac:dyDescent="0.3">
      <c r="A1323" s="328">
        <v>7</v>
      </c>
      <c r="B1323" s="328" t="s">
        <v>258</v>
      </c>
      <c r="C1323" s="328" t="s">
        <v>269</v>
      </c>
      <c r="D1323" s="328" t="s">
        <v>733</v>
      </c>
      <c r="E1323" s="328" t="s">
        <v>735</v>
      </c>
      <c r="F1323" s="328">
        <v>2</v>
      </c>
      <c r="G1323" s="328" t="s">
        <v>5</v>
      </c>
      <c r="H1323" s="329">
        <v>80612.69</v>
      </c>
      <c r="I1323" s="329">
        <v>141072.20000000001</v>
      </c>
      <c r="J1323" s="329">
        <v>105705.93</v>
      </c>
      <c r="K1323" s="329">
        <v>184985.37</v>
      </c>
      <c r="L1323" s="329">
        <v>128485.97</v>
      </c>
      <c r="M1323" s="329">
        <v>224850.45</v>
      </c>
      <c r="N1323" s="329">
        <v>157629.01</v>
      </c>
      <c r="O1323" s="329">
        <v>275850.76</v>
      </c>
      <c r="P1323" s="329">
        <v>187002.26</v>
      </c>
      <c r="Q1323" s="329">
        <v>327253.95</v>
      </c>
      <c r="R1323" s="329">
        <v>206062.61</v>
      </c>
      <c r="S1323" s="329">
        <v>360609.56</v>
      </c>
      <c r="T1323" s="329">
        <v>223733.54</v>
      </c>
      <c r="U1323" s="329">
        <v>391533.69</v>
      </c>
    </row>
    <row r="1324" spans="1:21" ht="14.4" x14ac:dyDescent="0.3">
      <c r="A1324" s="328">
        <v>7</v>
      </c>
      <c r="B1324" s="328" t="s">
        <v>258</v>
      </c>
      <c r="C1324" s="328" t="s">
        <v>269</v>
      </c>
      <c r="D1324" s="328" t="s">
        <v>733</v>
      </c>
      <c r="E1324" s="328" t="s">
        <v>735</v>
      </c>
      <c r="F1324" s="328">
        <v>3</v>
      </c>
      <c r="G1324" s="328" t="s">
        <v>6</v>
      </c>
      <c r="H1324" s="329">
        <v>69814.2</v>
      </c>
      <c r="I1324" s="329">
        <v>122174.85</v>
      </c>
      <c r="J1324" s="329">
        <v>94965.48</v>
      </c>
      <c r="K1324" s="329">
        <v>166189.59</v>
      </c>
      <c r="L1324" s="329">
        <v>119950.18</v>
      </c>
      <c r="M1324" s="329">
        <v>209912.82</v>
      </c>
      <c r="N1324" s="329">
        <v>157811.81</v>
      </c>
      <c r="O1324" s="329">
        <v>276170.65999999997</v>
      </c>
      <c r="P1324" s="329">
        <v>195380.3</v>
      </c>
      <c r="Q1324" s="329">
        <v>341915.52</v>
      </c>
      <c r="R1324" s="329">
        <v>220007.18</v>
      </c>
      <c r="S1324" s="329">
        <v>385012.57</v>
      </c>
      <c r="T1324" s="329">
        <v>244299.06</v>
      </c>
      <c r="U1324" s="329">
        <v>427523.35</v>
      </c>
    </row>
    <row r="1325" spans="1:21" ht="14.4" x14ac:dyDescent="0.3">
      <c r="A1325" s="328">
        <v>7</v>
      </c>
      <c r="B1325" s="328" t="s">
        <v>258</v>
      </c>
      <c r="C1325" s="328" t="s">
        <v>269</v>
      </c>
      <c r="D1325" s="328" t="s">
        <v>733</v>
      </c>
      <c r="E1325" s="328" t="s">
        <v>735</v>
      </c>
      <c r="F1325" s="328">
        <v>4</v>
      </c>
      <c r="G1325" s="328" t="s">
        <v>4</v>
      </c>
      <c r="H1325" s="329">
        <v>78519.789999999994</v>
      </c>
      <c r="I1325" s="329">
        <v>125631.67</v>
      </c>
      <c r="J1325" s="329">
        <v>109927.71</v>
      </c>
      <c r="K1325" s="329">
        <v>175884.34</v>
      </c>
      <c r="L1325" s="329">
        <v>141335.63</v>
      </c>
      <c r="M1325" s="329">
        <v>226137.01</v>
      </c>
      <c r="N1325" s="329">
        <v>188447.51</v>
      </c>
      <c r="O1325" s="329">
        <v>301516.02</v>
      </c>
      <c r="P1325" s="329">
        <v>235559.38</v>
      </c>
      <c r="Q1325" s="329">
        <v>376895.02</v>
      </c>
      <c r="R1325" s="329">
        <v>266967.3</v>
      </c>
      <c r="S1325" s="329">
        <v>427147.69</v>
      </c>
      <c r="T1325" s="329">
        <v>298375.21999999997</v>
      </c>
      <c r="U1325" s="329">
        <v>477400.36</v>
      </c>
    </row>
    <row r="1326" spans="1:21" ht="14.4" x14ac:dyDescent="0.3">
      <c r="A1326" s="328">
        <v>7</v>
      </c>
      <c r="B1326" s="328" t="s">
        <v>258</v>
      </c>
      <c r="C1326" s="328" t="s">
        <v>269</v>
      </c>
      <c r="D1326" s="328" t="s">
        <v>733</v>
      </c>
      <c r="E1326" s="328" t="s">
        <v>736</v>
      </c>
      <c r="F1326" s="328">
        <v>1</v>
      </c>
      <c r="G1326" s="328" t="s">
        <v>11</v>
      </c>
      <c r="H1326" s="329">
        <v>85427.73</v>
      </c>
      <c r="I1326" s="329">
        <v>149498.53</v>
      </c>
      <c r="J1326" s="329">
        <v>110692.86</v>
      </c>
      <c r="K1326" s="329">
        <v>193712.51</v>
      </c>
      <c r="L1326" s="329">
        <v>132518.41</v>
      </c>
      <c r="M1326" s="329">
        <v>231907.22</v>
      </c>
      <c r="N1326" s="329">
        <v>158167.07999999999</v>
      </c>
      <c r="O1326" s="329">
        <v>276792.39</v>
      </c>
      <c r="P1326" s="329">
        <v>186042.8</v>
      </c>
      <c r="Q1326" s="329">
        <v>325574.90000000002</v>
      </c>
      <c r="R1326" s="329">
        <v>203872.69</v>
      </c>
      <c r="S1326" s="329">
        <v>356777.21</v>
      </c>
      <c r="T1326" s="329">
        <v>220778.36</v>
      </c>
      <c r="U1326" s="329">
        <v>386362.13</v>
      </c>
    </row>
    <row r="1327" spans="1:21" ht="14.4" x14ac:dyDescent="0.3">
      <c r="A1327" s="328">
        <v>7</v>
      </c>
      <c r="B1327" s="328" t="s">
        <v>258</v>
      </c>
      <c r="C1327" s="328" t="s">
        <v>269</v>
      </c>
      <c r="D1327" s="328" t="s">
        <v>733</v>
      </c>
      <c r="E1327" s="328" t="s">
        <v>736</v>
      </c>
      <c r="F1327" s="328">
        <v>2</v>
      </c>
      <c r="G1327" s="328" t="s">
        <v>5</v>
      </c>
      <c r="H1327" s="329">
        <v>74498.84</v>
      </c>
      <c r="I1327" s="329">
        <v>130372.96</v>
      </c>
      <c r="J1327" s="329">
        <v>97655.8</v>
      </c>
      <c r="K1327" s="329">
        <v>170897.65</v>
      </c>
      <c r="L1327" s="329">
        <v>118668.26</v>
      </c>
      <c r="M1327" s="329">
        <v>207669.46</v>
      </c>
      <c r="N1327" s="329">
        <v>145523.79</v>
      </c>
      <c r="O1327" s="329">
        <v>254666.64</v>
      </c>
      <c r="P1327" s="329">
        <v>172610.9</v>
      </c>
      <c r="Q1327" s="329">
        <v>302069.08</v>
      </c>
      <c r="R1327" s="329">
        <v>190185.54</v>
      </c>
      <c r="S1327" s="329">
        <v>332824.7</v>
      </c>
      <c r="T1327" s="329">
        <v>206471.77</v>
      </c>
      <c r="U1327" s="329">
        <v>361325.6</v>
      </c>
    </row>
    <row r="1328" spans="1:21" ht="14.4" x14ac:dyDescent="0.3">
      <c r="A1328" s="328">
        <v>7</v>
      </c>
      <c r="B1328" s="328" t="s">
        <v>258</v>
      </c>
      <c r="C1328" s="328" t="s">
        <v>269</v>
      </c>
      <c r="D1328" s="328" t="s">
        <v>733</v>
      </c>
      <c r="E1328" s="328" t="s">
        <v>736</v>
      </c>
      <c r="F1328" s="328">
        <v>3</v>
      </c>
      <c r="G1328" s="328" t="s">
        <v>6</v>
      </c>
      <c r="H1328" s="329">
        <v>64593.31</v>
      </c>
      <c r="I1328" s="329">
        <v>113038.29</v>
      </c>
      <c r="J1328" s="329">
        <v>87892.36</v>
      </c>
      <c r="K1328" s="329">
        <v>153811.62</v>
      </c>
      <c r="L1328" s="329">
        <v>111039</v>
      </c>
      <c r="M1328" s="329">
        <v>194318.25</v>
      </c>
      <c r="N1328" s="329">
        <v>146110.81</v>
      </c>
      <c r="O1328" s="329">
        <v>255693.92</v>
      </c>
      <c r="P1328" s="329">
        <v>180914.43</v>
      </c>
      <c r="Q1328" s="329">
        <v>316600.25</v>
      </c>
      <c r="R1328" s="329">
        <v>203733.71</v>
      </c>
      <c r="S1328" s="329">
        <v>356533.99</v>
      </c>
      <c r="T1328" s="329">
        <v>226246.49</v>
      </c>
      <c r="U1328" s="329">
        <v>395931.35</v>
      </c>
    </row>
    <row r="1329" spans="1:21" ht="14.4" x14ac:dyDescent="0.3">
      <c r="A1329" s="328">
        <v>7</v>
      </c>
      <c r="B1329" s="328" t="s">
        <v>258</v>
      </c>
      <c r="C1329" s="328" t="s">
        <v>269</v>
      </c>
      <c r="D1329" s="328" t="s">
        <v>733</v>
      </c>
      <c r="E1329" s="328" t="s">
        <v>736</v>
      </c>
      <c r="F1329" s="328">
        <v>4</v>
      </c>
      <c r="G1329" s="328" t="s">
        <v>4</v>
      </c>
      <c r="H1329" s="329">
        <v>72457.14</v>
      </c>
      <c r="I1329" s="329">
        <v>115931.42</v>
      </c>
      <c r="J1329" s="329">
        <v>101439.99</v>
      </c>
      <c r="K1329" s="329">
        <v>162303.99</v>
      </c>
      <c r="L1329" s="329">
        <v>130422.85</v>
      </c>
      <c r="M1329" s="329">
        <v>208676.56</v>
      </c>
      <c r="N1329" s="329">
        <v>173897.13</v>
      </c>
      <c r="O1329" s="329">
        <v>278235.40999999997</v>
      </c>
      <c r="P1329" s="329">
        <v>217371.41</v>
      </c>
      <c r="Q1329" s="329">
        <v>347794.27</v>
      </c>
      <c r="R1329" s="329">
        <v>246354.27</v>
      </c>
      <c r="S1329" s="329">
        <v>394166.84</v>
      </c>
      <c r="T1329" s="329">
        <v>275337.12</v>
      </c>
      <c r="U1329" s="329">
        <v>440539.41</v>
      </c>
    </row>
    <row r="1330" spans="1:21" ht="14.4" x14ac:dyDescent="0.3">
      <c r="A1330" s="328">
        <v>7</v>
      </c>
      <c r="B1330" s="328" t="s">
        <v>258</v>
      </c>
      <c r="C1330" s="328" t="s">
        <v>269</v>
      </c>
      <c r="D1330" s="328" t="s">
        <v>733</v>
      </c>
      <c r="E1330" s="328" t="s">
        <v>270</v>
      </c>
      <c r="F1330" s="328">
        <v>1</v>
      </c>
      <c r="G1330" s="328" t="s">
        <v>11</v>
      </c>
      <c r="H1330" s="329">
        <v>105302.54</v>
      </c>
      <c r="I1330" s="329">
        <v>184279.45</v>
      </c>
      <c r="J1330" s="329">
        <v>136502.66</v>
      </c>
      <c r="K1330" s="329">
        <v>238879.65</v>
      </c>
      <c r="L1330" s="329">
        <v>163458</v>
      </c>
      <c r="M1330" s="329">
        <v>286051.5</v>
      </c>
      <c r="N1330" s="329">
        <v>195157.21</v>
      </c>
      <c r="O1330" s="329">
        <v>341525.11</v>
      </c>
      <c r="P1330" s="329">
        <v>229597.65</v>
      </c>
      <c r="Q1330" s="329">
        <v>401795.89</v>
      </c>
      <c r="R1330" s="329">
        <v>251627.11</v>
      </c>
      <c r="S1330" s="329">
        <v>440347.45</v>
      </c>
      <c r="T1330" s="329">
        <v>272541.61</v>
      </c>
      <c r="U1330" s="329">
        <v>476947.82</v>
      </c>
    </row>
    <row r="1331" spans="1:21" ht="14.4" x14ac:dyDescent="0.3">
      <c r="A1331" s="328">
        <v>7</v>
      </c>
      <c r="B1331" s="328" t="s">
        <v>258</v>
      </c>
      <c r="C1331" s="328" t="s">
        <v>269</v>
      </c>
      <c r="D1331" s="328" t="s">
        <v>733</v>
      </c>
      <c r="E1331" s="328" t="s">
        <v>270</v>
      </c>
      <c r="F1331" s="328">
        <v>2</v>
      </c>
      <c r="G1331" s="328" t="s">
        <v>5</v>
      </c>
      <c r="H1331" s="329">
        <v>91577.84</v>
      </c>
      <c r="I1331" s="329">
        <v>160261.22</v>
      </c>
      <c r="J1331" s="329">
        <v>120130.53</v>
      </c>
      <c r="K1331" s="329">
        <v>210228.43</v>
      </c>
      <c r="L1331" s="329">
        <v>146064.79</v>
      </c>
      <c r="M1331" s="329">
        <v>255613.38</v>
      </c>
      <c r="N1331" s="329">
        <v>179279.59</v>
      </c>
      <c r="O1331" s="329">
        <v>313739.28000000003</v>
      </c>
      <c r="P1331" s="329">
        <v>212729.68</v>
      </c>
      <c r="Q1331" s="329">
        <v>372276.95</v>
      </c>
      <c r="R1331" s="329">
        <v>234438.6</v>
      </c>
      <c r="S1331" s="329">
        <v>410267.55</v>
      </c>
      <c r="T1331" s="329">
        <v>254575.2</v>
      </c>
      <c r="U1331" s="329">
        <v>445506.61</v>
      </c>
    </row>
    <row r="1332" spans="1:21" ht="14.4" x14ac:dyDescent="0.3">
      <c r="A1332" s="328">
        <v>7</v>
      </c>
      <c r="B1332" s="328" t="s">
        <v>258</v>
      </c>
      <c r="C1332" s="328" t="s">
        <v>269</v>
      </c>
      <c r="D1332" s="328" t="s">
        <v>733</v>
      </c>
      <c r="E1332" s="328" t="s">
        <v>270</v>
      </c>
      <c r="F1332" s="328">
        <v>3</v>
      </c>
      <c r="G1332" s="328" t="s">
        <v>6</v>
      </c>
      <c r="H1332" s="329">
        <v>79207.38</v>
      </c>
      <c r="I1332" s="329">
        <v>138612.92000000001</v>
      </c>
      <c r="J1332" s="329">
        <v>107702.73</v>
      </c>
      <c r="K1332" s="329">
        <v>188479.77</v>
      </c>
      <c r="L1332" s="329">
        <v>136006.69</v>
      </c>
      <c r="M1332" s="329">
        <v>238011.7</v>
      </c>
      <c r="N1332" s="329">
        <v>178904.47</v>
      </c>
      <c r="O1332" s="329">
        <v>313082.83</v>
      </c>
      <c r="P1332" s="329">
        <v>221465.46</v>
      </c>
      <c r="Q1332" s="329">
        <v>387564.55</v>
      </c>
      <c r="R1332" s="329">
        <v>249358.31</v>
      </c>
      <c r="S1332" s="329">
        <v>436377.05</v>
      </c>
      <c r="T1332" s="329">
        <v>276866.25</v>
      </c>
      <c r="U1332" s="329">
        <v>484515.94</v>
      </c>
    </row>
    <row r="1333" spans="1:21" ht="14.4" x14ac:dyDescent="0.3">
      <c r="A1333" s="328">
        <v>7</v>
      </c>
      <c r="B1333" s="328" t="s">
        <v>258</v>
      </c>
      <c r="C1333" s="328" t="s">
        <v>269</v>
      </c>
      <c r="D1333" s="328" t="s">
        <v>733</v>
      </c>
      <c r="E1333" s="328" t="s">
        <v>270</v>
      </c>
      <c r="F1333" s="328">
        <v>4</v>
      </c>
      <c r="G1333" s="328" t="s">
        <v>4</v>
      </c>
      <c r="H1333" s="329">
        <v>89350.16</v>
      </c>
      <c r="I1333" s="329">
        <v>142960.26</v>
      </c>
      <c r="J1333" s="329">
        <v>125090.23</v>
      </c>
      <c r="K1333" s="329">
        <v>200144.37</v>
      </c>
      <c r="L1333" s="329">
        <v>160830.29</v>
      </c>
      <c r="M1333" s="329">
        <v>257328.47</v>
      </c>
      <c r="N1333" s="329">
        <v>214440.39</v>
      </c>
      <c r="O1333" s="329">
        <v>343104.63</v>
      </c>
      <c r="P1333" s="329">
        <v>268050.49</v>
      </c>
      <c r="Q1333" s="329">
        <v>428880.78</v>
      </c>
      <c r="R1333" s="329">
        <v>303790.55</v>
      </c>
      <c r="S1333" s="329">
        <v>486064.89</v>
      </c>
      <c r="T1333" s="329">
        <v>339530.62</v>
      </c>
      <c r="U1333" s="329">
        <v>543248.99</v>
      </c>
    </row>
    <row r="1334" spans="1:21" ht="14.4" x14ac:dyDescent="0.3">
      <c r="A1334" s="328">
        <v>7</v>
      </c>
      <c r="B1334" s="328" t="s">
        <v>258</v>
      </c>
      <c r="C1334" s="328" t="s">
        <v>269</v>
      </c>
      <c r="D1334" s="328" t="s">
        <v>733</v>
      </c>
      <c r="E1334" s="328" t="s">
        <v>737</v>
      </c>
      <c r="F1334" s="328">
        <v>1</v>
      </c>
      <c r="G1334" s="328" t="s">
        <v>11</v>
      </c>
      <c r="H1334" s="329">
        <v>84364.13</v>
      </c>
      <c r="I1334" s="329">
        <v>147637.23000000001</v>
      </c>
      <c r="J1334" s="329">
        <v>109345.36</v>
      </c>
      <c r="K1334" s="329">
        <v>191354.38</v>
      </c>
      <c r="L1334" s="329">
        <v>130927.16</v>
      </c>
      <c r="M1334" s="329">
        <v>229122.53</v>
      </c>
      <c r="N1334" s="329">
        <v>156301.29999999999</v>
      </c>
      <c r="O1334" s="329">
        <v>273527.28000000003</v>
      </c>
      <c r="P1334" s="329">
        <v>183872.65</v>
      </c>
      <c r="Q1334" s="329">
        <v>321777.13</v>
      </c>
      <c r="R1334" s="329">
        <v>201508.2</v>
      </c>
      <c r="S1334" s="329">
        <v>352639.35</v>
      </c>
      <c r="T1334" s="329">
        <v>218244.08</v>
      </c>
      <c r="U1334" s="329">
        <v>381927.15</v>
      </c>
    </row>
    <row r="1335" spans="1:21" ht="14.4" x14ac:dyDescent="0.3">
      <c r="A1335" s="328">
        <v>7</v>
      </c>
      <c r="B1335" s="328" t="s">
        <v>258</v>
      </c>
      <c r="C1335" s="328" t="s">
        <v>269</v>
      </c>
      <c r="D1335" s="328" t="s">
        <v>733</v>
      </c>
      <c r="E1335" s="328" t="s">
        <v>737</v>
      </c>
      <c r="F1335" s="328">
        <v>2</v>
      </c>
      <c r="G1335" s="328" t="s">
        <v>5</v>
      </c>
      <c r="H1335" s="329">
        <v>73435.210000000006</v>
      </c>
      <c r="I1335" s="329">
        <v>128511.62</v>
      </c>
      <c r="J1335" s="329">
        <v>96308.3</v>
      </c>
      <c r="K1335" s="329">
        <v>168539.51999999999</v>
      </c>
      <c r="L1335" s="329">
        <v>117077.01</v>
      </c>
      <c r="M1335" s="329">
        <v>204884.77</v>
      </c>
      <c r="N1335" s="329">
        <v>143658.01</v>
      </c>
      <c r="O1335" s="329">
        <v>251401.52</v>
      </c>
      <c r="P1335" s="329">
        <v>170440.75</v>
      </c>
      <c r="Q1335" s="329">
        <v>298271.31</v>
      </c>
      <c r="R1335" s="329">
        <v>187821.05</v>
      </c>
      <c r="S1335" s="329">
        <v>328686.84000000003</v>
      </c>
      <c r="T1335" s="329">
        <v>203937.5</v>
      </c>
      <c r="U1335" s="329">
        <v>356890.62</v>
      </c>
    </row>
    <row r="1336" spans="1:21" ht="14.4" x14ac:dyDescent="0.3">
      <c r="A1336" s="328">
        <v>7</v>
      </c>
      <c r="B1336" s="328" t="s">
        <v>258</v>
      </c>
      <c r="C1336" s="328" t="s">
        <v>269</v>
      </c>
      <c r="D1336" s="328" t="s">
        <v>733</v>
      </c>
      <c r="E1336" s="328" t="s">
        <v>737</v>
      </c>
      <c r="F1336" s="328">
        <v>3</v>
      </c>
      <c r="G1336" s="328" t="s">
        <v>6</v>
      </c>
      <c r="H1336" s="329">
        <v>63566.79</v>
      </c>
      <c r="I1336" s="329">
        <v>111241.89</v>
      </c>
      <c r="J1336" s="329">
        <v>86455.23</v>
      </c>
      <c r="K1336" s="329">
        <v>151296.66</v>
      </c>
      <c r="L1336" s="329">
        <v>109191.27</v>
      </c>
      <c r="M1336" s="329">
        <v>191084.72</v>
      </c>
      <c r="N1336" s="329">
        <v>143647.17000000001</v>
      </c>
      <c r="O1336" s="329">
        <v>251382.54</v>
      </c>
      <c r="P1336" s="329">
        <v>177834.87</v>
      </c>
      <c r="Q1336" s="329">
        <v>311211.03000000003</v>
      </c>
      <c r="R1336" s="329">
        <v>200243.55</v>
      </c>
      <c r="S1336" s="329">
        <v>350426.21</v>
      </c>
      <c r="T1336" s="329">
        <v>222345.72</v>
      </c>
      <c r="U1336" s="329">
        <v>389105.01</v>
      </c>
    </row>
    <row r="1337" spans="1:21" ht="14.4" x14ac:dyDescent="0.3">
      <c r="A1337" s="328">
        <v>7</v>
      </c>
      <c r="B1337" s="328" t="s">
        <v>258</v>
      </c>
      <c r="C1337" s="328" t="s">
        <v>269</v>
      </c>
      <c r="D1337" s="328" t="s">
        <v>733</v>
      </c>
      <c r="E1337" s="328" t="s">
        <v>737</v>
      </c>
      <c r="F1337" s="328">
        <v>4</v>
      </c>
      <c r="G1337" s="328" t="s">
        <v>4</v>
      </c>
      <c r="H1337" s="329">
        <v>71574.28</v>
      </c>
      <c r="I1337" s="329">
        <v>114518.85</v>
      </c>
      <c r="J1337" s="329">
        <v>100203.99</v>
      </c>
      <c r="K1337" s="329">
        <v>160326.39000000001</v>
      </c>
      <c r="L1337" s="329">
        <v>128833.71</v>
      </c>
      <c r="M1337" s="329">
        <v>206133.93</v>
      </c>
      <c r="N1337" s="329">
        <v>171778.28</v>
      </c>
      <c r="O1337" s="329">
        <v>274845.25</v>
      </c>
      <c r="P1337" s="329">
        <v>214722.85</v>
      </c>
      <c r="Q1337" s="329">
        <v>343556.56</v>
      </c>
      <c r="R1337" s="329">
        <v>243352.56</v>
      </c>
      <c r="S1337" s="329">
        <v>389364.1</v>
      </c>
      <c r="T1337" s="329">
        <v>271982.27</v>
      </c>
      <c r="U1337" s="329">
        <v>435171.64</v>
      </c>
    </row>
    <row r="1338" spans="1:21" ht="14.4" x14ac:dyDescent="0.3">
      <c r="A1338" s="328">
        <v>7</v>
      </c>
      <c r="B1338" s="328" t="s">
        <v>258</v>
      </c>
      <c r="C1338" s="328" t="s">
        <v>269</v>
      </c>
      <c r="D1338" s="328" t="s">
        <v>733</v>
      </c>
      <c r="E1338" s="328" t="s">
        <v>271</v>
      </c>
      <c r="F1338" s="328">
        <v>1</v>
      </c>
      <c r="G1338" s="328" t="s">
        <v>11</v>
      </c>
      <c r="H1338" s="329">
        <v>88874.97</v>
      </c>
      <c r="I1338" s="329">
        <v>155531.20000000001</v>
      </c>
      <c r="J1338" s="329">
        <v>115260.68</v>
      </c>
      <c r="K1338" s="329">
        <v>201706.19</v>
      </c>
      <c r="L1338" s="329">
        <v>138059.21</v>
      </c>
      <c r="M1338" s="329">
        <v>241603.61</v>
      </c>
      <c r="N1338" s="329">
        <v>164890.57</v>
      </c>
      <c r="O1338" s="329">
        <v>288558.49</v>
      </c>
      <c r="P1338" s="329">
        <v>194031.88</v>
      </c>
      <c r="Q1338" s="329">
        <v>339555.79</v>
      </c>
      <c r="R1338" s="329">
        <v>212672.39</v>
      </c>
      <c r="S1338" s="329">
        <v>372176.69</v>
      </c>
      <c r="T1338" s="329">
        <v>230394.41</v>
      </c>
      <c r="U1338" s="329">
        <v>403190.23</v>
      </c>
    </row>
    <row r="1339" spans="1:21" ht="14.4" x14ac:dyDescent="0.3">
      <c r="A1339" s="328">
        <v>7</v>
      </c>
      <c r="B1339" s="328" t="s">
        <v>258</v>
      </c>
      <c r="C1339" s="328" t="s">
        <v>269</v>
      </c>
      <c r="D1339" s="328" t="s">
        <v>733</v>
      </c>
      <c r="E1339" s="328" t="s">
        <v>271</v>
      </c>
      <c r="F1339" s="328">
        <v>2</v>
      </c>
      <c r="G1339" s="328" t="s">
        <v>5</v>
      </c>
      <c r="H1339" s="329">
        <v>77056.44</v>
      </c>
      <c r="I1339" s="329">
        <v>134848.76999999999</v>
      </c>
      <c r="J1339" s="329">
        <v>101162.46</v>
      </c>
      <c r="K1339" s="329">
        <v>177034.31</v>
      </c>
      <c r="L1339" s="329">
        <v>123081.72</v>
      </c>
      <c r="M1339" s="329">
        <v>215393.01</v>
      </c>
      <c r="N1339" s="329">
        <v>151218.17000000001</v>
      </c>
      <c r="O1339" s="329">
        <v>264631.8</v>
      </c>
      <c r="P1339" s="329">
        <v>179506.68</v>
      </c>
      <c r="Q1339" s="329">
        <v>314136.7</v>
      </c>
      <c r="R1339" s="329">
        <v>197871.17</v>
      </c>
      <c r="S1339" s="329">
        <v>346274.55</v>
      </c>
      <c r="T1339" s="329">
        <v>214923.34</v>
      </c>
      <c r="U1339" s="329">
        <v>376115.84</v>
      </c>
    </row>
    <row r="1340" spans="1:21" ht="14.4" x14ac:dyDescent="0.3">
      <c r="A1340" s="328">
        <v>7</v>
      </c>
      <c r="B1340" s="328" t="s">
        <v>258</v>
      </c>
      <c r="C1340" s="328" t="s">
        <v>269</v>
      </c>
      <c r="D1340" s="328" t="s">
        <v>733</v>
      </c>
      <c r="E1340" s="328" t="s">
        <v>271</v>
      </c>
      <c r="F1340" s="328">
        <v>3</v>
      </c>
      <c r="G1340" s="328" t="s">
        <v>6</v>
      </c>
      <c r="H1340" s="329">
        <v>66466.98</v>
      </c>
      <c r="I1340" s="329">
        <v>116317.21</v>
      </c>
      <c r="J1340" s="329">
        <v>90308.88</v>
      </c>
      <c r="K1340" s="329">
        <v>158040.54</v>
      </c>
      <c r="L1340" s="329">
        <v>113985.98</v>
      </c>
      <c r="M1340" s="329">
        <v>199475.47</v>
      </c>
      <c r="N1340" s="329">
        <v>149882.12</v>
      </c>
      <c r="O1340" s="329">
        <v>262293.7</v>
      </c>
      <c r="P1340" s="329">
        <v>185488.23</v>
      </c>
      <c r="Q1340" s="329">
        <v>324604.40000000002</v>
      </c>
      <c r="R1340" s="329">
        <v>208811.32</v>
      </c>
      <c r="S1340" s="329">
        <v>365419.81</v>
      </c>
      <c r="T1340" s="329">
        <v>231802.96</v>
      </c>
      <c r="U1340" s="329">
        <v>405655.18</v>
      </c>
    </row>
    <row r="1341" spans="1:21" ht="14.4" x14ac:dyDescent="0.3">
      <c r="A1341" s="328">
        <v>7</v>
      </c>
      <c r="B1341" s="328" t="s">
        <v>258</v>
      </c>
      <c r="C1341" s="328" t="s">
        <v>269</v>
      </c>
      <c r="D1341" s="328" t="s">
        <v>733</v>
      </c>
      <c r="E1341" s="328" t="s">
        <v>271</v>
      </c>
      <c r="F1341" s="328">
        <v>4</v>
      </c>
      <c r="G1341" s="328" t="s">
        <v>4</v>
      </c>
      <c r="H1341" s="329">
        <v>75444.460000000006</v>
      </c>
      <c r="I1341" s="329">
        <v>120711.14</v>
      </c>
      <c r="J1341" s="329">
        <v>105622.25</v>
      </c>
      <c r="K1341" s="329">
        <v>168995.6</v>
      </c>
      <c r="L1341" s="329">
        <v>135800.03</v>
      </c>
      <c r="M1341" s="329">
        <v>217280.06</v>
      </c>
      <c r="N1341" s="329">
        <v>181066.71</v>
      </c>
      <c r="O1341" s="329">
        <v>289706.74</v>
      </c>
      <c r="P1341" s="329">
        <v>226333.39</v>
      </c>
      <c r="Q1341" s="329">
        <v>362133.43</v>
      </c>
      <c r="R1341" s="329">
        <v>256511.18</v>
      </c>
      <c r="S1341" s="329">
        <v>410417.89</v>
      </c>
      <c r="T1341" s="329">
        <v>286688.96000000002</v>
      </c>
      <c r="U1341" s="329">
        <v>458702.34</v>
      </c>
    </row>
    <row r="1342" spans="1:21" ht="14.4" x14ac:dyDescent="0.3">
      <c r="A1342" s="328">
        <v>7</v>
      </c>
      <c r="B1342" s="328" t="s">
        <v>258</v>
      </c>
      <c r="C1342" s="328" t="s">
        <v>269</v>
      </c>
      <c r="D1342" s="328" t="s">
        <v>733</v>
      </c>
      <c r="E1342" s="328" t="s">
        <v>272</v>
      </c>
      <c r="F1342" s="328">
        <v>1</v>
      </c>
      <c r="G1342" s="328" t="s">
        <v>11</v>
      </c>
      <c r="H1342" s="329">
        <v>92518.9</v>
      </c>
      <c r="I1342" s="329">
        <v>161908.07999999999</v>
      </c>
      <c r="J1342" s="329">
        <v>119934.53</v>
      </c>
      <c r="K1342" s="329">
        <v>209885.43</v>
      </c>
      <c r="L1342" s="329">
        <v>143620.42000000001</v>
      </c>
      <c r="M1342" s="329">
        <v>251335.74</v>
      </c>
      <c r="N1342" s="329">
        <v>171476.02</v>
      </c>
      <c r="O1342" s="329">
        <v>300083.03999999998</v>
      </c>
      <c r="P1342" s="329">
        <v>201739.86</v>
      </c>
      <c r="Q1342" s="329">
        <v>353044.75</v>
      </c>
      <c r="R1342" s="329">
        <v>221097.83</v>
      </c>
      <c r="S1342" s="329">
        <v>386921.2</v>
      </c>
      <c r="T1342" s="329">
        <v>239477.55</v>
      </c>
      <c r="U1342" s="329">
        <v>419085.71</v>
      </c>
    </row>
    <row r="1343" spans="1:21" ht="14.4" x14ac:dyDescent="0.3">
      <c r="A1343" s="328">
        <v>7</v>
      </c>
      <c r="B1343" s="328" t="s">
        <v>258</v>
      </c>
      <c r="C1343" s="328" t="s">
        <v>269</v>
      </c>
      <c r="D1343" s="328" t="s">
        <v>733</v>
      </c>
      <c r="E1343" s="328" t="s">
        <v>272</v>
      </c>
      <c r="F1343" s="328">
        <v>2</v>
      </c>
      <c r="G1343" s="328" t="s">
        <v>5</v>
      </c>
      <c r="H1343" s="329">
        <v>80446.25</v>
      </c>
      <c r="I1343" s="329">
        <v>140780.93</v>
      </c>
      <c r="J1343" s="329">
        <v>105533.13</v>
      </c>
      <c r="K1343" s="329">
        <v>184682.97</v>
      </c>
      <c r="L1343" s="329">
        <v>128320.84</v>
      </c>
      <c r="M1343" s="329">
        <v>224561.47</v>
      </c>
      <c r="N1343" s="329">
        <v>157509.6</v>
      </c>
      <c r="O1343" s="329">
        <v>275641.8</v>
      </c>
      <c r="P1343" s="329">
        <v>186902.29</v>
      </c>
      <c r="Q1343" s="329">
        <v>327079.01</v>
      </c>
      <c r="R1343" s="329">
        <v>205978.31</v>
      </c>
      <c r="S1343" s="329">
        <v>360462.04</v>
      </c>
      <c r="T1343" s="329">
        <v>223673.77</v>
      </c>
      <c r="U1343" s="329">
        <v>391429.09</v>
      </c>
    </row>
    <row r="1344" spans="1:21" ht="14.4" x14ac:dyDescent="0.3">
      <c r="A1344" s="328">
        <v>7</v>
      </c>
      <c r="B1344" s="328" t="s">
        <v>258</v>
      </c>
      <c r="C1344" s="328" t="s">
        <v>269</v>
      </c>
      <c r="D1344" s="328" t="s">
        <v>733</v>
      </c>
      <c r="E1344" s="328" t="s">
        <v>272</v>
      </c>
      <c r="F1344" s="328">
        <v>3</v>
      </c>
      <c r="G1344" s="328" t="s">
        <v>6</v>
      </c>
      <c r="H1344" s="329">
        <v>69568.600000000006</v>
      </c>
      <c r="I1344" s="329">
        <v>121745.06</v>
      </c>
      <c r="J1344" s="329">
        <v>94592.13</v>
      </c>
      <c r="K1344" s="329">
        <v>165536.23000000001</v>
      </c>
      <c r="L1344" s="329">
        <v>119447.31</v>
      </c>
      <c r="M1344" s="329">
        <v>209032.8</v>
      </c>
      <c r="N1344" s="329">
        <v>157118.74</v>
      </c>
      <c r="O1344" s="329">
        <v>274957.8</v>
      </c>
      <c r="P1344" s="329">
        <v>194493.92</v>
      </c>
      <c r="Q1344" s="329">
        <v>340364.36</v>
      </c>
      <c r="R1344" s="329">
        <v>218987.48</v>
      </c>
      <c r="S1344" s="329">
        <v>383228.08</v>
      </c>
      <c r="T1344" s="329">
        <v>243142.45</v>
      </c>
      <c r="U1344" s="329">
        <v>425499.29</v>
      </c>
    </row>
    <row r="1345" spans="1:21" ht="14.4" x14ac:dyDescent="0.3">
      <c r="A1345" s="328">
        <v>7</v>
      </c>
      <c r="B1345" s="328" t="s">
        <v>258</v>
      </c>
      <c r="C1345" s="328" t="s">
        <v>269</v>
      </c>
      <c r="D1345" s="328" t="s">
        <v>733</v>
      </c>
      <c r="E1345" s="328" t="s">
        <v>272</v>
      </c>
      <c r="F1345" s="328">
        <v>4</v>
      </c>
      <c r="G1345" s="328" t="s">
        <v>4</v>
      </c>
      <c r="H1345" s="329">
        <v>78505.13</v>
      </c>
      <c r="I1345" s="329">
        <v>125608.21</v>
      </c>
      <c r="J1345" s="329">
        <v>109907.18</v>
      </c>
      <c r="K1345" s="329">
        <v>175851.49</v>
      </c>
      <c r="L1345" s="329">
        <v>141309.23000000001</v>
      </c>
      <c r="M1345" s="329">
        <v>226094.77</v>
      </c>
      <c r="N1345" s="329">
        <v>188412.31</v>
      </c>
      <c r="O1345" s="329">
        <v>301459.69</v>
      </c>
      <c r="P1345" s="329">
        <v>235515.38</v>
      </c>
      <c r="Q1345" s="329">
        <v>376824.62</v>
      </c>
      <c r="R1345" s="329">
        <v>266917.43</v>
      </c>
      <c r="S1345" s="329">
        <v>427067.9</v>
      </c>
      <c r="T1345" s="329">
        <v>298319.48</v>
      </c>
      <c r="U1345" s="329">
        <v>477311.18</v>
      </c>
    </row>
    <row r="1346" spans="1:21" ht="14.4" x14ac:dyDescent="0.3">
      <c r="A1346" s="328">
        <v>7</v>
      </c>
      <c r="B1346" s="328" t="s">
        <v>258</v>
      </c>
      <c r="C1346" s="328" t="s">
        <v>269</v>
      </c>
      <c r="D1346" s="328" t="s">
        <v>733</v>
      </c>
      <c r="E1346" s="328" t="s">
        <v>273</v>
      </c>
      <c r="F1346" s="328">
        <v>1</v>
      </c>
      <c r="G1346" s="328" t="s">
        <v>11</v>
      </c>
      <c r="H1346" s="329">
        <v>86412.66</v>
      </c>
      <c r="I1346" s="329">
        <v>151222.15</v>
      </c>
      <c r="J1346" s="329">
        <v>111997.95</v>
      </c>
      <c r="K1346" s="329">
        <v>195996.41</v>
      </c>
      <c r="L1346" s="329">
        <v>134101.49</v>
      </c>
      <c r="M1346" s="329">
        <v>234677.62</v>
      </c>
      <c r="N1346" s="329">
        <v>160088.07999999999</v>
      </c>
      <c r="O1346" s="329">
        <v>280154.13</v>
      </c>
      <c r="P1346" s="329">
        <v>188325.39</v>
      </c>
      <c r="Q1346" s="329">
        <v>329569.44</v>
      </c>
      <c r="R1346" s="329">
        <v>206386.89</v>
      </c>
      <c r="S1346" s="329">
        <v>361177.06</v>
      </c>
      <c r="T1346" s="329">
        <v>223525.8</v>
      </c>
      <c r="U1346" s="329">
        <v>391170.15</v>
      </c>
    </row>
    <row r="1347" spans="1:21" ht="14.4" x14ac:dyDescent="0.3">
      <c r="A1347" s="328">
        <v>7</v>
      </c>
      <c r="B1347" s="328" t="s">
        <v>258</v>
      </c>
      <c r="C1347" s="328" t="s">
        <v>269</v>
      </c>
      <c r="D1347" s="328" t="s">
        <v>733</v>
      </c>
      <c r="E1347" s="328" t="s">
        <v>273</v>
      </c>
      <c r="F1347" s="328">
        <v>2</v>
      </c>
      <c r="G1347" s="328" t="s">
        <v>5</v>
      </c>
      <c r="H1347" s="329">
        <v>75229.58</v>
      </c>
      <c r="I1347" s="329">
        <v>131651.76</v>
      </c>
      <c r="J1347" s="329">
        <v>98657.7</v>
      </c>
      <c r="K1347" s="329">
        <v>172650.98</v>
      </c>
      <c r="L1347" s="329">
        <v>119929.25</v>
      </c>
      <c r="M1347" s="329">
        <v>209876.18</v>
      </c>
      <c r="N1347" s="329">
        <v>147150.76</v>
      </c>
      <c r="O1347" s="329">
        <v>257513.82</v>
      </c>
      <c r="P1347" s="329">
        <v>174581.12</v>
      </c>
      <c r="Q1347" s="329">
        <v>305516.96999999997</v>
      </c>
      <c r="R1347" s="329">
        <v>192381.44</v>
      </c>
      <c r="S1347" s="329">
        <v>336667.51</v>
      </c>
      <c r="T1347" s="329">
        <v>208886.5</v>
      </c>
      <c r="U1347" s="329">
        <v>365551.38</v>
      </c>
    </row>
    <row r="1348" spans="1:21" ht="14.4" x14ac:dyDescent="0.3">
      <c r="A1348" s="328">
        <v>7</v>
      </c>
      <c r="B1348" s="328" t="s">
        <v>258</v>
      </c>
      <c r="C1348" s="328" t="s">
        <v>269</v>
      </c>
      <c r="D1348" s="328" t="s">
        <v>733</v>
      </c>
      <c r="E1348" s="328" t="s">
        <v>273</v>
      </c>
      <c r="F1348" s="328">
        <v>3</v>
      </c>
      <c r="G1348" s="328" t="s">
        <v>6</v>
      </c>
      <c r="H1348" s="329">
        <v>65128.639999999999</v>
      </c>
      <c r="I1348" s="329">
        <v>113975.13</v>
      </c>
      <c r="J1348" s="329">
        <v>88582.79</v>
      </c>
      <c r="K1348" s="329">
        <v>155019.89000000001</v>
      </c>
      <c r="L1348" s="329">
        <v>111881</v>
      </c>
      <c r="M1348" s="329">
        <v>195791.74</v>
      </c>
      <c r="N1348" s="329">
        <v>147188.32999999999</v>
      </c>
      <c r="O1348" s="329">
        <v>257579.57</v>
      </c>
      <c r="P1348" s="329">
        <v>182221.23</v>
      </c>
      <c r="Q1348" s="329">
        <v>318887.15000000002</v>
      </c>
      <c r="R1348" s="329">
        <v>205184.45</v>
      </c>
      <c r="S1348" s="329">
        <v>359072.79</v>
      </c>
      <c r="T1348" s="329">
        <v>227834.05</v>
      </c>
      <c r="U1348" s="329">
        <v>398709.59</v>
      </c>
    </row>
    <row r="1349" spans="1:21" ht="14.4" x14ac:dyDescent="0.3">
      <c r="A1349" s="328">
        <v>7</v>
      </c>
      <c r="B1349" s="328" t="s">
        <v>258</v>
      </c>
      <c r="C1349" s="328" t="s">
        <v>269</v>
      </c>
      <c r="D1349" s="328" t="s">
        <v>733</v>
      </c>
      <c r="E1349" s="328" t="s">
        <v>273</v>
      </c>
      <c r="F1349" s="328">
        <v>4</v>
      </c>
      <c r="G1349" s="328" t="s">
        <v>4</v>
      </c>
      <c r="H1349" s="329">
        <v>73310.66</v>
      </c>
      <c r="I1349" s="329">
        <v>117297.06</v>
      </c>
      <c r="J1349" s="329">
        <v>102634.92</v>
      </c>
      <c r="K1349" s="329">
        <v>164215.88</v>
      </c>
      <c r="L1349" s="329">
        <v>131959.19</v>
      </c>
      <c r="M1349" s="329">
        <v>211134.7</v>
      </c>
      <c r="N1349" s="329">
        <v>175945.58</v>
      </c>
      <c r="O1349" s="329">
        <v>281512.93</v>
      </c>
      <c r="P1349" s="329">
        <v>219931.98</v>
      </c>
      <c r="Q1349" s="329">
        <v>351891.17</v>
      </c>
      <c r="R1349" s="329">
        <v>249256.24</v>
      </c>
      <c r="S1349" s="329">
        <v>398809.99</v>
      </c>
      <c r="T1349" s="329">
        <v>278580.5</v>
      </c>
      <c r="U1349" s="329">
        <v>445728.81</v>
      </c>
    </row>
    <row r="1350" spans="1:21" ht="14.4" x14ac:dyDescent="0.3">
      <c r="A1350" s="328">
        <v>7</v>
      </c>
      <c r="B1350" s="328" t="s">
        <v>258</v>
      </c>
      <c r="C1350" s="328" t="s">
        <v>274</v>
      </c>
      <c r="D1350" s="328" t="s">
        <v>275</v>
      </c>
      <c r="E1350" s="328" t="s">
        <v>276</v>
      </c>
      <c r="F1350" s="328">
        <v>1</v>
      </c>
      <c r="G1350" s="328" t="s">
        <v>11</v>
      </c>
      <c r="H1350" s="329">
        <v>93661.18</v>
      </c>
      <c r="I1350" s="329">
        <v>163907.07</v>
      </c>
      <c r="J1350" s="329">
        <v>121324.45</v>
      </c>
      <c r="K1350" s="329">
        <v>212317.78</v>
      </c>
      <c r="L1350" s="329">
        <v>145219.85</v>
      </c>
      <c r="M1350" s="329">
        <v>254134.73</v>
      </c>
      <c r="N1350" s="329">
        <v>173286.59</v>
      </c>
      <c r="O1350" s="329">
        <v>303251.53999999998</v>
      </c>
      <c r="P1350" s="329">
        <v>203797.57</v>
      </c>
      <c r="Q1350" s="329">
        <v>356645.75</v>
      </c>
      <c r="R1350" s="329">
        <v>223312.62</v>
      </c>
      <c r="S1350" s="329">
        <v>390797.09</v>
      </c>
      <c r="T1350" s="329">
        <v>241798.66</v>
      </c>
      <c r="U1350" s="329">
        <v>423147.65</v>
      </c>
    </row>
    <row r="1351" spans="1:21" ht="14.4" x14ac:dyDescent="0.3">
      <c r="A1351" s="328">
        <v>7</v>
      </c>
      <c r="B1351" s="328" t="s">
        <v>258</v>
      </c>
      <c r="C1351" s="328" t="s">
        <v>274</v>
      </c>
      <c r="D1351" s="328" t="s">
        <v>275</v>
      </c>
      <c r="E1351" s="328" t="s">
        <v>276</v>
      </c>
      <c r="F1351" s="328">
        <v>2</v>
      </c>
      <c r="G1351" s="328" t="s">
        <v>5</v>
      </c>
      <c r="H1351" s="329">
        <v>81842.75</v>
      </c>
      <c r="I1351" s="329">
        <v>143224.82</v>
      </c>
      <c r="J1351" s="329">
        <v>107226.23</v>
      </c>
      <c r="K1351" s="329">
        <v>187645.9</v>
      </c>
      <c r="L1351" s="329">
        <v>130242.36</v>
      </c>
      <c r="M1351" s="329">
        <v>227924.13</v>
      </c>
      <c r="N1351" s="329">
        <v>159614.20000000001</v>
      </c>
      <c r="O1351" s="329">
        <v>279324.84999999998</v>
      </c>
      <c r="P1351" s="329">
        <v>189272.38</v>
      </c>
      <c r="Q1351" s="329">
        <v>331226.65999999997</v>
      </c>
      <c r="R1351" s="329">
        <v>208511.4</v>
      </c>
      <c r="S1351" s="329">
        <v>364894.95</v>
      </c>
      <c r="T1351" s="329">
        <v>226327.58</v>
      </c>
      <c r="U1351" s="329">
        <v>396073.27</v>
      </c>
    </row>
    <row r="1352" spans="1:21" ht="14.4" x14ac:dyDescent="0.3">
      <c r="A1352" s="328">
        <v>7</v>
      </c>
      <c r="B1352" s="328" t="s">
        <v>258</v>
      </c>
      <c r="C1352" s="328" t="s">
        <v>274</v>
      </c>
      <c r="D1352" s="328" t="s">
        <v>275</v>
      </c>
      <c r="E1352" s="328" t="s">
        <v>276</v>
      </c>
      <c r="F1352" s="328">
        <v>3</v>
      </c>
      <c r="G1352" s="328" t="s">
        <v>6</v>
      </c>
      <c r="H1352" s="329">
        <v>71086.31</v>
      </c>
      <c r="I1352" s="329">
        <v>124401.04</v>
      </c>
      <c r="J1352" s="329">
        <v>96775.95</v>
      </c>
      <c r="K1352" s="329">
        <v>169357.91</v>
      </c>
      <c r="L1352" s="329">
        <v>122300.78</v>
      </c>
      <c r="M1352" s="329">
        <v>214026.37</v>
      </c>
      <c r="N1352" s="329">
        <v>160968.51</v>
      </c>
      <c r="O1352" s="329">
        <v>281694.90000000002</v>
      </c>
      <c r="P1352" s="329">
        <v>199346.23</v>
      </c>
      <c r="Q1352" s="329">
        <v>348855.9</v>
      </c>
      <c r="R1352" s="329">
        <v>224517.05</v>
      </c>
      <c r="S1352" s="329">
        <v>392904.84</v>
      </c>
      <c r="T1352" s="329">
        <v>249356.43</v>
      </c>
      <c r="U1352" s="329">
        <v>436373.74</v>
      </c>
    </row>
    <row r="1353" spans="1:21" ht="14.4" x14ac:dyDescent="0.3">
      <c r="A1353" s="328">
        <v>7</v>
      </c>
      <c r="B1353" s="328" t="s">
        <v>258</v>
      </c>
      <c r="C1353" s="328" t="s">
        <v>274</v>
      </c>
      <c r="D1353" s="328" t="s">
        <v>275</v>
      </c>
      <c r="E1353" s="328" t="s">
        <v>276</v>
      </c>
      <c r="F1353" s="328">
        <v>4</v>
      </c>
      <c r="G1353" s="328" t="s">
        <v>4</v>
      </c>
      <c r="H1353" s="329">
        <v>79417.320000000007</v>
      </c>
      <c r="I1353" s="329">
        <v>127067.71</v>
      </c>
      <c r="J1353" s="329">
        <v>111184.25</v>
      </c>
      <c r="K1353" s="329">
        <v>177894.8</v>
      </c>
      <c r="L1353" s="329">
        <v>142951.17000000001</v>
      </c>
      <c r="M1353" s="329">
        <v>228721.88</v>
      </c>
      <c r="N1353" s="329">
        <v>190601.56</v>
      </c>
      <c r="O1353" s="329">
        <v>304962.51</v>
      </c>
      <c r="P1353" s="329">
        <v>238251.96</v>
      </c>
      <c r="Q1353" s="329">
        <v>381203.14</v>
      </c>
      <c r="R1353" s="329">
        <v>270018.88</v>
      </c>
      <c r="S1353" s="329">
        <v>432030.22</v>
      </c>
      <c r="T1353" s="329">
        <v>301785.81</v>
      </c>
      <c r="U1353" s="329">
        <v>482857.31</v>
      </c>
    </row>
    <row r="1354" spans="1:21" ht="14.4" x14ac:dyDescent="0.3">
      <c r="A1354" s="328">
        <v>7</v>
      </c>
      <c r="B1354" s="328" t="s">
        <v>258</v>
      </c>
      <c r="C1354" s="328" t="s">
        <v>274</v>
      </c>
      <c r="D1354" s="328" t="s">
        <v>275</v>
      </c>
      <c r="E1354" s="328" t="s">
        <v>156</v>
      </c>
      <c r="F1354" s="328">
        <v>1</v>
      </c>
      <c r="G1354" s="328" t="s">
        <v>11</v>
      </c>
      <c r="H1354" s="329">
        <v>97600.89</v>
      </c>
      <c r="I1354" s="329">
        <v>170801.55</v>
      </c>
      <c r="J1354" s="329">
        <v>126544.81</v>
      </c>
      <c r="K1354" s="329">
        <v>221453.43</v>
      </c>
      <c r="L1354" s="329">
        <v>151552.18</v>
      </c>
      <c r="M1354" s="329">
        <v>265216.32</v>
      </c>
      <c r="N1354" s="329">
        <v>180970.58</v>
      </c>
      <c r="O1354" s="329">
        <v>316698.51</v>
      </c>
      <c r="P1354" s="329">
        <v>212927.94</v>
      </c>
      <c r="Q1354" s="329">
        <v>372623.9</v>
      </c>
      <c r="R1354" s="329">
        <v>233369.42</v>
      </c>
      <c r="S1354" s="329">
        <v>408396.48</v>
      </c>
      <c r="T1354" s="329">
        <v>252788.44</v>
      </c>
      <c r="U1354" s="329">
        <v>442379.76</v>
      </c>
    </row>
    <row r="1355" spans="1:21" ht="14.4" x14ac:dyDescent="0.3">
      <c r="A1355" s="328">
        <v>7</v>
      </c>
      <c r="B1355" s="328" t="s">
        <v>258</v>
      </c>
      <c r="C1355" s="328" t="s">
        <v>274</v>
      </c>
      <c r="D1355" s="328" t="s">
        <v>275</v>
      </c>
      <c r="E1355" s="328" t="s">
        <v>156</v>
      </c>
      <c r="F1355" s="328">
        <v>2</v>
      </c>
      <c r="G1355" s="328" t="s">
        <v>5</v>
      </c>
      <c r="H1355" s="329">
        <v>84765.73</v>
      </c>
      <c r="I1355" s="329">
        <v>148340.01999999999</v>
      </c>
      <c r="J1355" s="329">
        <v>111233.85</v>
      </c>
      <c r="K1355" s="329">
        <v>194659.23</v>
      </c>
      <c r="L1355" s="329">
        <v>135286.31</v>
      </c>
      <c r="M1355" s="329">
        <v>236751.04</v>
      </c>
      <c r="N1355" s="329">
        <v>166122.06</v>
      </c>
      <c r="O1355" s="329">
        <v>290713.61</v>
      </c>
      <c r="P1355" s="329">
        <v>197153.27</v>
      </c>
      <c r="Q1355" s="329">
        <v>345018.23</v>
      </c>
      <c r="R1355" s="329">
        <v>217294.98</v>
      </c>
      <c r="S1355" s="329">
        <v>380266.21</v>
      </c>
      <c r="T1355" s="329">
        <v>235986.52</v>
      </c>
      <c r="U1355" s="329">
        <v>412976.4</v>
      </c>
    </row>
    <row r="1356" spans="1:21" ht="14.4" x14ac:dyDescent="0.3">
      <c r="A1356" s="328">
        <v>7</v>
      </c>
      <c r="B1356" s="328" t="s">
        <v>258</v>
      </c>
      <c r="C1356" s="328" t="s">
        <v>274</v>
      </c>
      <c r="D1356" s="328" t="s">
        <v>275</v>
      </c>
      <c r="E1356" s="328" t="s">
        <v>156</v>
      </c>
      <c r="F1356" s="328">
        <v>3</v>
      </c>
      <c r="G1356" s="328" t="s">
        <v>6</v>
      </c>
      <c r="H1356" s="329">
        <v>73227.64</v>
      </c>
      <c r="I1356" s="329">
        <v>128148.37</v>
      </c>
      <c r="J1356" s="329">
        <v>99537.69</v>
      </c>
      <c r="K1356" s="329">
        <v>174190.96</v>
      </c>
      <c r="L1356" s="329">
        <v>125668.76</v>
      </c>
      <c r="M1356" s="329">
        <v>219920.33</v>
      </c>
      <c r="N1356" s="329">
        <v>165278.57999999999</v>
      </c>
      <c r="O1356" s="329">
        <v>289237.51</v>
      </c>
      <c r="P1356" s="329">
        <v>204573.42</v>
      </c>
      <c r="Q1356" s="329">
        <v>358003.49</v>
      </c>
      <c r="R1356" s="329">
        <v>230320.03</v>
      </c>
      <c r="S1356" s="329">
        <v>403060.06</v>
      </c>
      <c r="T1356" s="329">
        <v>255706.68</v>
      </c>
      <c r="U1356" s="329">
        <v>447486.69</v>
      </c>
    </row>
    <row r="1357" spans="1:21" ht="14.4" x14ac:dyDescent="0.3">
      <c r="A1357" s="328">
        <v>7</v>
      </c>
      <c r="B1357" s="328" t="s">
        <v>258</v>
      </c>
      <c r="C1357" s="328" t="s">
        <v>274</v>
      </c>
      <c r="D1357" s="328" t="s">
        <v>275</v>
      </c>
      <c r="E1357" s="328" t="s">
        <v>156</v>
      </c>
      <c r="F1357" s="328">
        <v>4</v>
      </c>
      <c r="G1357" s="328" t="s">
        <v>4</v>
      </c>
      <c r="H1357" s="329">
        <v>82831.399999999994</v>
      </c>
      <c r="I1357" s="329">
        <v>132530.25</v>
      </c>
      <c r="J1357" s="329">
        <v>115963.97</v>
      </c>
      <c r="K1357" s="329">
        <v>185542.35</v>
      </c>
      <c r="L1357" s="329">
        <v>149096.53</v>
      </c>
      <c r="M1357" s="329">
        <v>238554.45</v>
      </c>
      <c r="N1357" s="329">
        <v>198795.37</v>
      </c>
      <c r="O1357" s="329">
        <v>318072.59999999998</v>
      </c>
      <c r="P1357" s="329">
        <v>248494.21</v>
      </c>
      <c r="Q1357" s="329">
        <v>397590.75</v>
      </c>
      <c r="R1357" s="329">
        <v>281626.77</v>
      </c>
      <c r="S1357" s="329">
        <v>450602.85</v>
      </c>
      <c r="T1357" s="329">
        <v>314759.34000000003</v>
      </c>
      <c r="U1357" s="329">
        <v>503614.95</v>
      </c>
    </row>
    <row r="1358" spans="1:21" ht="14.4" x14ac:dyDescent="0.3">
      <c r="A1358" s="328">
        <v>7</v>
      </c>
      <c r="B1358" s="328" t="s">
        <v>258</v>
      </c>
      <c r="C1358" s="328" t="s">
        <v>274</v>
      </c>
      <c r="D1358" s="328" t="s">
        <v>275</v>
      </c>
      <c r="E1358" s="328" t="s">
        <v>738</v>
      </c>
      <c r="F1358" s="328">
        <v>1</v>
      </c>
      <c r="G1358" s="328" t="s">
        <v>11</v>
      </c>
      <c r="H1358" s="329">
        <v>96615.96</v>
      </c>
      <c r="I1358" s="329">
        <v>169077.93</v>
      </c>
      <c r="J1358" s="329">
        <v>125239.72</v>
      </c>
      <c r="K1358" s="329">
        <v>219169.52</v>
      </c>
      <c r="L1358" s="329">
        <v>149969.1</v>
      </c>
      <c r="M1358" s="329">
        <v>262445.92</v>
      </c>
      <c r="N1358" s="329">
        <v>179049.58</v>
      </c>
      <c r="O1358" s="329">
        <v>313336.77</v>
      </c>
      <c r="P1358" s="329">
        <v>210645.35</v>
      </c>
      <c r="Q1358" s="329">
        <v>368629.37</v>
      </c>
      <c r="R1358" s="329">
        <v>230855.22</v>
      </c>
      <c r="S1358" s="329">
        <v>403996.64</v>
      </c>
      <c r="T1358" s="329">
        <v>250040.99</v>
      </c>
      <c r="U1358" s="329">
        <v>437571.74</v>
      </c>
    </row>
    <row r="1359" spans="1:21" ht="14.4" x14ac:dyDescent="0.3">
      <c r="A1359" s="328">
        <v>7</v>
      </c>
      <c r="B1359" s="328" t="s">
        <v>258</v>
      </c>
      <c r="C1359" s="328" t="s">
        <v>274</v>
      </c>
      <c r="D1359" s="328" t="s">
        <v>275</v>
      </c>
      <c r="E1359" s="328" t="s">
        <v>738</v>
      </c>
      <c r="F1359" s="328">
        <v>2</v>
      </c>
      <c r="G1359" s="328" t="s">
        <v>5</v>
      </c>
      <c r="H1359" s="329">
        <v>84034.98</v>
      </c>
      <c r="I1359" s="329">
        <v>147061.22</v>
      </c>
      <c r="J1359" s="329">
        <v>110231.94</v>
      </c>
      <c r="K1359" s="329">
        <v>192905.9</v>
      </c>
      <c r="L1359" s="329">
        <v>134025.32</v>
      </c>
      <c r="M1359" s="329">
        <v>234544.31</v>
      </c>
      <c r="N1359" s="329">
        <v>164495.1</v>
      </c>
      <c r="O1359" s="329">
        <v>287866.42</v>
      </c>
      <c r="P1359" s="329">
        <v>195183.05</v>
      </c>
      <c r="Q1359" s="329">
        <v>341570.34</v>
      </c>
      <c r="R1359" s="329">
        <v>215099.08</v>
      </c>
      <c r="S1359" s="329">
        <v>376423.4</v>
      </c>
      <c r="T1359" s="329">
        <v>233571.78</v>
      </c>
      <c r="U1359" s="329">
        <v>408750.62</v>
      </c>
    </row>
    <row r="1360" spans="1:21" ht="14.4" x14ac:dyDescent="0.3">
      <c r="A1360" s="328">
        <v>7</v>
      </c>
      <c r="B1360" s="328" t="s">
        <v>258</v>
      </c>
      <c r="C1360" s="328" t="s">
        <v>274</v>
      </c>
      <c r="D1360" s="328" t="s">
        <v>275</v>
      </c>
      <c r="E1360" s="328" t="s">
        <v>738</v>
      </c>
      <c r="F1360" s="328">
        <v>3</v>
      </c>
      <c r="G1360" s="328" t="s">
        <v>6</v>
      </c>
      <c r="H1360" s="329">
        <v>72692.31</v>
      </c>
      <c r="I1360" s="329">
        <v>127211.54</v>
      </c>
      <c r="J1360" s="329">
        <v>98847.26</v>
      </c>
      <c r="K1360" s="329">
        <v>172982.7</v>
      </c>
      <c r="L1360" s="329">
        <v>124826.77</v>
      </c>
      <c r="M1360" s="329">
        <v>218446.84</v>
      </c>
      <c r="N1360" s="329">
        <v>164201.06</v>
      </c>
      <c r="O1360" s="329">
        <v>287351.86</v>
      </c>
      <c r="P1360" s="329">
        <v>203266.63</v>
      </c>
      <c r="Q1360" s="329">
        <v>355716.6</v>
      </c>
      <c r="R1360" s="329">
        <v>228869.29</v>
      </c>
      <c r="S1360" s="329">
        <v>400521.26</v>
      </c>
      <c r="T1360" s="329">
        <v>254119.12</v>
      </c>
      <c r="U1360" s="329">
        <v>444708.46</v>
      </c>
    </row>
    <row r="1361" spans="1:21" ht="14.4" x14ac:dyDescent="0.3">
      <c r="A1361" s="328">
        <v>7</v>
      </c>
      <c r="B1361" s="328" t="s">
        <v>258</v>
      </c>
      <c r="C1361" s="328" t="s">
        <v>274</v>
      </c>
      <c r="D1361" s="328" t="s">
        <v>275</v>
      </c>
      <c r="E1361" s="328" t="s">
        <v>738</v>
      </c>
      <c r="F1361" s="328">
        <v>4</v>
      </c>
      <c r="G1361" s="328" t="s">
        <v>4</v>
      </c>
      <c r="H1361" s="329">
        <v>81977.88</v>
      </c>
      <c r="I1361" s="329">
        <v>131164.62</v>
      </c>
      <c r="J1361" s="329">
        <v>114769.04</v>
      </c>
      <c r="K1361" s="329">
        <v>183630.46</v>
      </c>
      <c r="L1361" s="329">
        <v>147560.19</v>
      </c>
      <c r="M1361" s="329">
        <v>236096.31</v>
      </c>
      <c r="N1361" s="329">
        <v>196746.92</v>
      </c>
      <c r="O1361" s="329">
        <v>314795.08</v>
      </c>
      <c r="P1361" s="329">
        <v>245933.65</v>
      </c>
      <c r="Q1361" s="329">
        <v>393493.85</v>
      </c>
      <c r="R1361" s="329">
        <v>278724.8</v>
      </c>
      <c r="S1361" s="329">
        <v>445959.69</v>
      </c>
      <c r="T1361" s="329">
        <v>311515.96000000002</v>
      </c>
      <c r="U1361" s="329">
        <v>498425.54</v>
      </c>
    </row>
    <row r="1362" spans="1:21" ht="14.4" x14ac:dyDescent="0.3">
      <c r="A1362" s="328">
        <v>7</v>
      </c>
      <c r="B1362" s="328" t="s">
        <v>258</v>
      </c>
      <c r="C1362" s="328" t="s">
        <v>274</v>
      </c>
      <c r="D1362" s="328" t="s">
        <v>275</v>
      </c>
      <c r="E1362" s="328" t="s">
        <v>277</v>
      </c>
      <c r="F1362" s="328">
        <v>1</v>
      </c>
      <c r="G1362" s="328" t="s">
        <v>11</v>
      </c>
      <c r="H1362" s="329">
        <v>90627.73</v>
      </c>
      <c r="I1362" s="329">
        <v>158598.51999999999</v>
      </c>
      <c r="J1362" s="329">
        <v>117366.76</v>
      </c>
      <c r="K1362" s="329">
        <v>205391.83</v>
      </c>
      <c r="L1362" s="329">
        <v>140462.42000000001</v>
      </c>
      <c r="M1362" s="329">
        <v>245809.24</v>
      </c>
      <c r="N1362" s="329">
        <v>167578.82</v>
      </c>
      <c r="O1362" s="329">
        <v>293262.93</v>
      </c>
      <c r="P1362" s="329">
        <v>197062.23</v>
      </c>
      <c r="Q1362" s="329">
        <v>344858.9</v>
      </c>
      <c r="R1362" s="329">
        <v>215919.72</v>
      </c>
      <c r="S1362" s="329">
        <v>377859.52</v>
      </c>
      <c r="T1362" s="329">
        <v>233769.49</v>
      </c>
      <c r="U1362" s="329">
        <v>409096.61</v>
      </c>
    </row>
    <row r="1363" spans="1:21" ht="14.4" x14ac:dyDescent="0.3">
      <c r="A1363" s="328">
        <v>7</v>
      </c>
      <c r="B1363" s="328" t="s">
        <v>258</v>
      </c>
      <c r="C1363" s="328" t="s">
        <v>274</v>
      </c>
      <c r="D1363" s="328" t="s">
        <v>275</v>
      </c>
      <c r="E1363" s="328" t="s">
        <v>277</v>
      </c>
      <c r="F1363" s="328">
        <v>2</v>
      </c>
      <c r="G1363" s="328" t="s">
        <v>5</v>
      </c>
      <c r="H1363" s="329">
        <v>79317.64</v>
      </c>
      <c r="I1363" s="329">
        <v>138805.87</v>
      </c>
      <c r="J1363" s="329">
        <v>103874.91</v>
      </c>
      <c r="K1363" s="329">
        <v>181781.1</v>
      </c>
      <c r="L1363" s="329">
        <v>126129.13</v>
      </c>
      <c r="M1363" s="329">
        <v>220725.98</v>
      </c>
      <c r="N1363" s="329">
        <v>154494.48000000001</v>
      </c>
      <c r="O1363" s="329">
        <v>270365.34000000003</v>
      </c>
      <c r="P1363" s="329">
        <v>183161.78</v>
      </c>
      <c r="Q1363" s="329">
        <v>320533.11</v>
      </c>
      <c r="R1363" s="329">
        <v>201755.12</v>
      </c>
      <c r="S1363" s="329">
        <v>353071.45</v>
      </c>
      <c r="T1363" s="329">
        <v>218963.84</v>
      </c>
      <c r="U1363" s="329">
        <v>383186.72</v>
      </c>
    </row>
    <row r="1364" spans="1:21" ht="14.4" x14ac:dyDescent="0.3">
      <c r="A1364" s="328">
        <v>7</v>
      </c>
      <c r="B1364" s="328" t="s">
        <v>258</v>
      </c>
      <c r="C1364" s="328" t="s">
        <v>274</v>
      </c>
      <c r="D1364" s="328" t="s">
        <v>275</v>
      </c>
      <c r="E1364" s="328" t="s">
        <v>277</v>
      </c>
      <c r="F1364" s="328">
        <v>3</v>
      </c>
      <c r="G1364" s="328" t="s">
        <v>6</v>
      </c>
      <c r="H1364" s="329">
        <v>68989.119999999995</v>
      </c>
      <c r="I1364" s="329">
        <v>120730.97</v>
      </c>
      <c r="J1364" s="329">
        <v>93957.95</v>
      </c>
      <c r="K1364" s="329">
        <v>164426.41</v>
      </c>
      <c r="L1364" s="329">
        <v>118769.06</v>
      </c>
      <c r="M1364" s="329">
        <v>207845.86</v>
      </c>
      <c r="N1364" s="329">
        <v>156349.84</v>
      </c>
      <c r="O1364" s="329">
        <v>273612.21999999997</v>
      </c>
      <c r="P1364" s="329">
        <v>193653.07</v>
      </c>
      <c r="Q1364" s="329">
        <v>338892.87</v>
      </c>
      <c r="R1364" s="329">
        <v>218125.4</v>
      </c>
      <c r="S1364" s="329">
        <v>381719.45</v>
      </c>
      <c r="T1364" s="329">
        <v>242280.53</v>
      </c>
      <c r="U1364" s="329">
        <v>423990.92</v>
      </c>
    </row>
    <row r="1365" spans="1:21" ht="14.4" x14ac:dyDescent="0.3">
      <c r="A1365" s="328">
        <v>7</v>
      </c>
      <c r="B1365" s="328" t="s">
        <v>258</v>
      </c>
      <c r="C1365" s="328" t="s">
        <v>274</v>
      </c>
      <c r="D1365" s="328" t="s">
        <v>275</v>
      </c>
      <c r="E1365" s="328" t="s">
        <v>277</v>
      </c>
      <c r="F1365" s="328">
        <v>4</v>
      </c>
      <c r="G1365" s="328" t="s">
        <v>4</v>
      </c>
      <c r="H1365" s="329">
        <v>76827.42</v>
      </c>
      <c r="I1365" s="329">
        <v>122923.87</v>
      </c>
      <c r="J1365" s="329">
        <v>107558.39</v>
      </c>
      <c r="K1365" s="329">
        <v>172093.42</v>
      </c>
      <c r="L1365" s="329">
        <v>138289.35</v>
      </c>
      <c r="M1365" s="329">
        <v>221262.97</v>
      </c>
      <c r="N1365" s="329">
        <v>184385.8</v>
      </c>
      <c r="O1365" s="329">
        <v>295017.28999999998</v>
      </c>
      <c r="P1365" s="329">
        <v>230482.26</v>
      </c>
      <c r="Q1365" s="329">
        <v>368771.61</v>
      </c>
      <c r="R1365" s="329">
        <v>261213.22</v>
      </c>
      <c r="S1365" s="329">
        <v>417941.16</v>
      </c>
      <c r="T1365" s="329">
        <v>291944.19</v>
      </c>
      <c r="U1365" s="329">
        <v>467110.71</v>
      </c>
    </row>
    <row r="1366" spans="1:21" ht="14.4" x14ac:dyDescent="0.3">
      <c r="A1366" s="328">
        <v>7</v>
      </c>
      <c r="B1366" s="328" t="s">
        <v>258</v>
      </c>
      <c r="C1366" s="328" t="s">
        <v>274</v>
      </c>
      <c r="D1366" s="328" t="s">
        <v>275</v>
      </c>
      <c r="E1366" s="328" t="s">
        <v>270</v>
      </c>
      <c r="F1366" s="328">
        <v>1</v>
      </c>
      <c r="G1366" s="328" t="s">
        <v>11</v>
      </c>
      <c r="H1366" s="329">
        <v>105341.88</v>
      </c>
      <c r="I1366" s="329">
        <v>184348.29</v>
      </c>
      <c r="J1366" s="329">
        <v>136523.85999999999</v>
      </c>
      <c r="K1366" s="329">
        <v>238916.76</v>
      </c>
      <c r="L1366" s="329">
        <v>163462.09</v>
      </c>
      <c r="M1366" s="329">
        <v>286058.65000000002</v>
      </c>
      <c r="N1366" s="329">
        <v>195129.60000000001</v>
      </c>
      <c r="O1366" s="329">
        <v>341476.8</v>
      </c>
      <c r="P1366" s="329">
        <v>229541.43</v>
      </c>
      <c r="Q1366" s="329">
        <v>401697.51</v>
      </c>
      <c r="R1366" s="329">
        <v>251552.26</v>
      </c>
      <c r="S1366" s="329">
        <v>440216.46</v>
      </c>
      <c r="T1366" s="329">
        <v>272435.03000000003</v>
      </c>
      <c r="U1366" s="329">
        <v>476761.3</v>
      </c>
    </row>
    <row r="1367" spans="1:21" ht="14.4" x14ac:dyDescent="0.3">
      <c r="A1367" s="328">
        <v>7</v>
      </c>
      <c r="B1367" s="328" t="s">
        <v>258</v>
      </c>
      <c r="C1367" s="328" t="s">
        <v>274</v>
      </c>
      <c r="D1367" s="328" t="s">
        <v>275</v>
      </c>
      <c r="E1367" s="328" t="s">
        <v>270</v>
      </c>
      <c r="F1367" s="328">
        <v>2</v>
      </c>
      <c r="G1367" s="328" t="s">
        <v>5</v>
      </c>
      <c r="H1367" s="329">
        <v>91744.28</v>
      </c>
      <c r="I1367" s="329">
        <v>160552.49</v>
      </c>
      <c r="J1367" s="329">
        <v>120303.33</v>
      </c>
      <c r="K1367" s="329">
        <v>210530.83</v>
      </c>
      <c r="L1367" s="329">
        <v>146229.92000000001</v>
      </c>
      <c r="M1367" s="329">
        <v>255902.36</v>
      </c>
      <c r="N1367" s="329">
        <v>179398.99</v>
      </c>
      <c r="O1367" s="329">
        <v>313948.24</v>
      </c>
      <c r="P1367" s="329">
        <v>212829.65</v>
      </c>
      <c r="Q1367" s="329">
        <v>372451.89</v>
      </c>
      <c r="R1367" s="329">
        <v>234522.9</v>
      </c>
      <c r="S1367" s="329">
        <v>410415.08</v>
      </c>
      <c r="T1367" s="329">
        <v>254634.98</v>
      </c>
      <c r="U1367" s="329">
        <v>445611.21</v>
      </c>
    </row>
    <row r="1368" spans="1:21" ht="14.4" x14ac:dyDescent="0.3">
      <c r="A1368" s="328">
        <v>7</v>
      </c>
      <c r="B1368" s="328" t="s">
        <v>258</v>
      </c>
      <c r="C1368" s="328" t="s">
        <v>274</v>
      </c>
      <c r="D1368" s="328" t="s">
        <v>275</v>
      </c>
      <c r="E1368" s="328" t="s">
        <v>270</v>
      </c>
      <c r="F1368" s="328">
        <v>3</v>
      </c>
      <c r="G1368" s="328" t="s">
        <v>6</v>
      </c>
      <c r="H1368" s="329">
        <v>79452.97</v>
      </c>
      <c r="I1368" s="329">
        <v>139042.70000000001</v>
      </c>
      <c r="J1368" s="329">
        <v>108076.07</v>
      </c>
      <c r="K1368" s="329">
        <v>189133.13</v>
      </c>
      <c r="L1368" s="329">
        <v>136509.54999999999</v>
      </c>
      <c r="M1368" s="329">
        <v>238891.72</v>
      </c>
      <c r="N1368" s="329">
        <v>179597.54</v>
      </c>
      <c r="O1368" s="329">
        <v>314295.69</v>
      </c>
      <c r="P1368" s="329">
        <v>222351.84</v>
      </c>
      <c r="Q1368" s="329">
        <v>389115.71</v>
      </c>
      <c r="R1368" s="329">
        <v>250378.02</v>
      </c>
      <c r="S1368" s="329">
        <v>438161.53</v>
      </c>
      <c r="T1368" s="329">
        <v>278022.84999999998</v>
      </c>
      <c r="U1368" s="329">
        <v>486539.99</v>
      </c>
    </row>
    <row r="1369" spans="1:21" ht="14.4" x14ac:dyDescent="0.3">
      <c r="A1369" s="328">
        <v>7</v>
      </c>
      <c r="B1369" s="328" t="s">
        <v>258</v>
      </c>
      <c r="C1369" s="328" t="s">
        <v>274</v>
      </c>
      <c r="D1369" s="328" t="s">
        <v>275</v>
      </c>
      <c r="E1369" s="328" t="s">
        <v>270</v>
      </c>
      <c r="F1369" s="328">
        <v>4</v>
      </c>
      <c r="G1369" s="328" t="s">
        <v>4</v>
      </c>
      <c r="H1369" s="329">
        <v>89364.83</v>
      </c>
      <c r="I1369" s="329">
        <v>142983.73000000001</v>
      </c>
      <c r="J1369" s="329">
        <v>125110.76</v>
      </c>
      <c r="K1369" s="329">
        <v>200177.22</v>
      </c>
      <c r="L1369" s="329">
        <v>160856.69</v>
      </c>
      <c r="M1369" s="329">
        <v>257370.71</v>
      </c>
      <c r="N1369" s="329">
        <v>214475.59</v>
      </c>
      <c r="O1369" s="329">
        <v>343160.95</v>
      </c>
      <c r="P1369" s="329">
        <v>268094.49</v>
      </c>
      <c r="Q1369" s="329">
        <v>428951.19</v>
      </c>
      <c r="R1369" s="329">
        <v>303840.42</v>
      </c>
      <c r="S1369" s="329">
        <v>486144.68</v>
      </c>
      <c r="T1369" s="329">
        <v>339586.35</v>
      </c>
      <c r="U1369" s="329">
        <v>543338.17000000004</v>
      </c>
    </row>
    <row r="1370" spans="1:21" ht="14.4" x14ac:dyDescent="0.3">
      <c r="A1370" s="328">
        <v>7</v>
      </c>
      <c r="B1370" s="328" t="s">
        <v>258</v>
      </c>
      <c r="C1370" s="328" t="s">
        <v>274</v>
      </c>
      <c r="D1370" s="328" t="s">
        <v>275</v>
      </c>
      <c r="E1370" s="328" t="s">
        <v>278</v>
      </c>
      <c r="F1370" s="328">
        <v>1</v>
      </c>
      <c r="G1370" s="328" t="s">
        <v>11</v>
      </c>
      <c r="H1370" s="329">
        <v>92183.79</v>
      </c>
      <c r="I1370" s="329">
        <v>161321.64000000001</v>
      </c>
      <c r="J1370" s="329">
        <v>119366.81</v>
      </c>
      <c r="K1370" s="329">
        <v>208891.91</v>
      </c>
      <c r="L1370" s="329">
        <v>142845.22</v>
      </c>
      <c r="M1370" s="329">
        <v>249979.13</v>
      </c>
      <c r="N1370" s="329">
        <v>170405.1</v>
      </c>
      <c r="O1370" s="329">
        <v>298208.92</v>
      </c>
      <c r="P1370" s="329">
        <v>200373.68</v>
      </c>
      <c r="Q1370" s="329">
        <v>350653.94</v>
      </c>
      <c r="R1370" s="329">
        <v>219541.32</v>
      </c>
      <c r="S1370" s="329">
        <v>384197.3</v>
      </c>
      <c r="T1370" s="329">
        <v>237677.49</v>
      </c>
      <c r="U1370" s="329">
        <v>415935.6</v>
      </c>
    </row>
    <row r="1371" spans="1:21" ht="14.4" x14ac:dyDescent="0.3">
      <c r="A1371" s="328">
        <v>7</v>
      </c>
      <c r="B1371" s="328" t="s">
        <v>258</v>
      </c>
      <c r="C1371" s="328" t="s">
        <v>274</v>
      </c>
      <c r="D1371" s="328" t="s">
        <v>275</v>
      </c>
      <c r="E1371" s="328" t="s">
        <v>278</v>
      </c>
      <c r="F1371" s="328">
        <v>2</v>
      </c>
      <c r="G1371" s="328" t="s">
        <v>5</v>
      </c>
      <c r="H1371" s="329">
        <v>80746.64</v>
      </c>
      <c r="I1371" s="329">
        <v>141306.60999999999</v>
      </c>
      <c r="J1371" s="329">
        <v>105723.37</v>
      </c>
      <c r="K1371" s="329">
        <v>185015.9</v>
      </c>
      <c r="L1371" s="329">
        <v>128350.88</v>
      </c>
      <c r="M1371" s="329">
        <v>224614.03</v>
      </c>
      <c r="N1371" s="329">
        <v>157173.75</v>
      </c>
      <c r="O1371" s="329">
        <v>275054.06</v>
      </c>
      <c r="P1371" s="329">
        <v>186317.04</v>
      </c>
      <c r="Q1371" s="329">
        <v>326054.82</v>
      </c>
      <c r="R1371" s="329">
        <v>205217.56</v>
      </c>
      <c r="S1371" s="329">
        <v>359130.72</v>
      </c>
      <c r="T1371" s="329">
        <v>222705.48</v>
      </c>
      <c r="U1371" s="329">
        <v>389734.59</v>
      </c>
    </row>
    <row r="1372" spans="1:21" ht="14.4" x14ac:dyDescent="0.3">
      <c r="A1372" s="328">
        <v>7</v>
      </c>
      <c r="B1372" s="328" t="s">
        <v>258</v>
      </c>
      <c r="C1372" s="328" t="s">
        <v>274</v>
      </c>
      <c r="D1372" s="328" t="s">
        <v>275</v>
      </c>
      <c r="E1372" s="328" t="s">
        <v>278</v>
      </c>
      <c r="F1372" s="328">
        <v>3</v>
      </c>
      <c r="G1372" s="328" t="s">
        <v>6</v>
      </c>
      <c r="H1372" s="329">
        <v>70283.31</v>
      </c>
      <c r="I1372" s="329">
        <v>122995.79</v>
      </c>
      <c r="J1372" s="329">
        <v>95740.29</v>
      </c>
      <c r="K1372" s="329">
        <v>167545.51</v>
      </c>
      <c r="L1372" s="329">
        <v>121037.79</v>
      </c>
      <c r="M1372" s="329">
        <v>211816.13</v>
      </c>
      <c r="N1372" s="329">
        <v>159352.24</v>
      </c>
      <c r="O1372" s="329">
        <v>278866.42</v>
      </c>
      <c r="P1372" s="329">
        <v>197386.02</v>
      </c>
      <c r="Q1372" s="329">
        <v>345425.54</v>
      </c>
      <c r="R1372" s="329">
        <v>222340.93</v>
      </c>
      <c r="S1372" s="329">
        <v>389096.63</v>
      </c>
      <c r="T1372" s="329">
        <v>246975.08</v>
      </c>
      <c r="U1372" s="329">
        <v>432206.38</v>
      </c>
    </row>
    <row r="1373" spans="1:21" ht="14.4" x14ac:dyDescent="0.3">
      <c r="A1373" s="328">
        <v>7</v>
      </c>
      <c r="B1373" s="328" t="s">
        <v>258</v>
      </c>
      <c r="C1373" s="328" t="s">
        <v>274</v>
      </c>
      <c r="D1373" s="328" t="s">
        <v>275</v>
      </c>
      <c r="E1373" s="328" t="s">
        <v>278</v>
      </c>
      <c r="F1373" s="328">
        <v>4</v>
      </c>
      <c r="G1373" s="328" t="s">
        <v>4</v>
      </c>
      <c r="H1373" s="329">
        <v>78137.039999999994</v>
      </c>
      <c r="I1373" s="329">
        <v>125019.26</v>
      </c>
      <c r="J1373" s="329">
        <v>109391.85</v>
      </c>
      <c r="K1373" s="329">
        <v>175026.96</v>
      </c>
      <c r="L1373" s="329">
        <v>140646.66</v>
      </c>
      <c r="M1373" s="329">
        <v>225034.66</v>
      </c>
      <c r="N1373" s="329">
        <v>187528.88</v>
      </c>
      <c r="O1373" s="329">
        <v>300046.21999999997</v>
      </c>
      <c r="P1373" s="329">
        <v>234411.11</v>
      </c>
      <c r="Q1373" s="329">
        <v>375057.77</v>
      </c>
      <c r="R1373" s="329">
        <v>265665.91999999998</v>
      </c>
      <c r="S1373" s="329">
        <v>425065.48</v>
      </c>
      <c r="T1373" s="329">
        <v>296920.73</v>
      </c>
      <c r="U1373" s="329">
        <v>475073.18</v>
      </c>
    </row>
    <row r="1374" spans="1:21" ht="14.4" x14ac:dyDescent="0.3">
      <c r="A1374" s="328">
        <v>7</v>
      </c>
      <c r="B1374" s="328" t="s">
        <v>258</v>
      </c>
      <c r="C1374" s="328" t="s">
        <v>274</v>
      </c>
      <c r="D1374" s="328" t="s">
        <v>275</v>
      </c>
      <c r="E1374" s="328" t="s">
        <v>171</v>
      </c>
      <c r="F1374" s="328">
        <v>1</v>
      </c>
      <c r="G1374" s="328" t="s">
        <v>11</v>
      </c>
      <c r="H1374" s="329">
        <v>95473.68</v>
      </c>
      <c r="I1374" s="329">
        <v>167078.95000000001</v>
      </c>
      <c r="J1374" s="329">
        <v>123849.81</v>
      </c>
      <c r="K1374" s="329">
        <v>216737.17</v>
      </c>
      <c r="L1374" s="329">
        <v>148369.68</v>
      </c>
      <c r="M1374" s="329">
        <v>259646.94</v>
      </c>
      <c r="N1374" s="329">
        <v>177239.01</v>
      </c>
      <c r="O1374" s="329">
        <v>310168.27</v>
      </c>
      <c r="P1374" s="329">
        <v>208587.64</v>
      </c>
      <c r="Q1374" s="329">
        <v>365028.37</v>
      </c>
      <c r="R1374" s="329">
        <v>228640.43</v>
      </c>
      <c r="S1374" s="329">
        <v>400120.76</v>
      </c>
      <c r="T1374" s="329">
        <v>247719.89</v>
      </c>
      <c r="U1374" s="329">
        <v>433509.8</v>
      </c>
    </row>
    <row r="1375" spans="1:21" ht="14.4" x14ac:dyDescent="0.3">
      <c r="A1375" s="328">
        <v>7</v>
      </c>
      <c r="B1375" s="328" t="s">
        <v>258</v>
      </c>
      <c r="C1375" s="328" t="s">
        <v>274</v>
      </c>
      <c r="D1375" s="328" t="s">
        <v>275</v>
      </c>
      <c r="E1375" s="328" t="s">
        <v>171</v>
      </c>
      <c r="F1375" s="328">
        <v>2</v>
      </c>
      <c r="G1375" s="328" t="s">
        <v>5</v>
      </c>
      <c r="H1375" s="329">
        <v>82638.48</v>
      </c>
      <c r="I1375" s="329">
        <v>144617.34</v>
      </c>
      <c r="J1375" s="329">
        <v>108538.84</v>
      </c>
      <c r="K1375" s="329">
        <v>189942.97</v>
      </c>
      <c r="L1375" s="329">
        <v>132103.79999999999</v>
      </c>
      <c r="M1375" s="329">
        <v>231181.66</v>
      </c>
      <c r="N1375" s="329">
        <v>162390.5</v>
      </c>
      <c r="O1375" s="329">
        <v>284183.37</v>
      </c>
      <c r="P1375" s="329">
        <v>192812.97</v>
      </c>
      <c r="Q1375" s="329">
        <v>337422.69</v>
      </c>
      <c r="R1375" s="329">
        <v>212565.99</v>
      </c>
      <c r="S1375" s="329">
        <v>371990.48</v>
      </c>
      <c r="T1375" s="329">
        <v>230917.97</v>
      </c>
      <c r="U1375" s="329">
        <v>404106.44</v>
      </c>
    </row>
    <row r="1376" spans="1:21" ht="14.4" x14ac:dyDescent="0.3">
      <c r="A1376" s="328">
        <v>7</v>
      </c>
      <c r="B1376" s="328" t="s">
        <v>258</v>
      </c>
      <c r="C1376" s="328" t="s">
        <v>274</v>
      </c>
      <c r="D1376" s="328" t="s">
        <v>275</v>
      </c>
      <c r="E1376" s="328" t="s">
        <v>171</v>
      </c>
      <c r="F1376" s="328">
        <v>3</v>
      </c>
      <c r="G1376" s="328" t="s">
        <v>6</v>
      </c>
      <c r="H1376" s="329">
        <v>71174.600000000006</v>
      </c>
      <c r="I1376" s="329">
        <v>124555.55</v>
      </c>
      <c r="J1376" s="329">
        <v>96663.44</v>
      </c>
      <c r="K1376" s="329">
        <v>169161.02</v>
      </c>
      <c r="L1376" s="329">
        <v>121973.3</v>
      </c>
      <c r="M1376" s="329">
        <v>213453.27</v>
      </c>
      <c r="N1376" s="329">
        <v>160351.29</v>
      </c>
      <c r="O1376" s="329">
        <v>280614.76</v>
      </c>
      <c r="P1376" s="329">
        <v>198414.32</v>
      </c>
      <c r="Q1376" s="329">
        <v>347225.06</v>
      </c>
      <c r="R1376" s="329">
        <v>223339.71</v>
      </c>
      <c r="S1376" s="329">
        <v>390844.5</v>
      </c>
      <c r="T1376" s="329">
        <v>247905.15</v>
      </c>
      <c r="U1376" s="329">
        <v>433834</v>
      </c>
    </row>
    <row r="1377" spans="1:21" ht="14.4" x14ac:dyDescent="0.3">
      <c r="A1377" s="328">
        <v>7</v>
      </c>
      <c r="B1377" s="328" t="s">
        <v>258</v>
      </c>
      <c r="C1377" s="328" t="s">
        <v>274</v>
      </c>
      <c r="D1377" s="328" t="s">
        <v>275</v>
      </c>
      <c r="E1377" s="328" t="s">
        <v>171</v>
      </c>
      <c r="F1377" s="328">
        <v>4</v>
      </c>
      <c r="G1377" s="328" t="s">
        <v>4</v>
      </c>
      <c r="H1377" s="329">
        <v>81065.69</v>
      </c>
      <c r="I1377" s="329">
        <v>129705.11</v>
      </c>
      <c r="J1377" s="329">
        <v>113491.97</v>
      </c>
      <c r="K1377" s="329">
        <v>181587.15</v>
      </c>
      <c r="L1377" s="329">
        <v>145918.25</v>
      </c>
      <c r="M1377" s="329">
        <v>233469.2</v>
      </c>
      <c r="N1377" s="329">
        <v>194557.66</v>
      </c>
      <c r="O1377" s="329">
        <v>311292.26</v>
      </c>
      <c r="P1377" s="329">
        <v>243197.08</v>
      </c>
      <c r="Q1377" s="329">
        <v>389115.33</v>
      </c>
      <c r="R1377" s="329">
        <v>275623.34999999998</v>
      </c>
      <c r="S1377" s="329">
        <v>440997.37</v>
      </c>
      <c r="T1377" s="329">
        <v>308049.63</v>
      </c>
      <c r="U1377" s="329">
        <v>492879.41</v>
      </c>
    </row>
    <row r="1378" spans="1:21" ht="14.4" x14ac:dyDescent="0.3">
      <c r="A1378" s="328">
        <v>7</v>
      </c>
      <c r="B1378" s="328" t="s">
        <v>258</v>
      </c>
      <c r="C1378" s="328" t="s">
        <v>274</v>
      </c>
      <c r="D1378" s="328" t="s">
        <v>275</v>
      </c>
      <c r="E1378" s="328" t="s">
        <v>279</v>
      </c>
      <c r="F1378" s="328">
        <v>1</v>
      </c>
      <c r="G1378" s="328" t="s">
        <v>11</v>
      </c>
      <c r="H1378" s="329">
        <v>101776.62</v>
      </c>
      <c r="I1378" s="329">
        <v>178109.08</v>
      </c>
      <c r="J1378" s="329">
        <v>131892.42000000001</v>
      </c>
      <c r="K1378" s="329">
        <v>230811.73</v>
      </c>
      <c r="L1378" s="329">
        <v>157909.03</v>
      </c>
      <c r="M1378" s="329">
        <v>276340.8</v>
      </c>
      <c r="N1378" s="329">
        <v>188488.92</v>
      </c>
      <c r="O1378" s="329">
        <v>329855.61</v>
      </c>
      <c r="P1378" s="329">
        <v>221721</v>
      </c>
      <c r="Q1378" s="329">
        <v>388011.75</v>
      </c>
      <c r="R1378" s="329">
        <v>242977.1</v>
      </c>
      <c r="S1378" s="329">
        <v>425209.93</v>
      </c>
      <c r="T1378" s="329">
        <v>263138.71000000002</v>
      </c>
      <c r="U1378" s="329">
        <v>460492.74</v>
      </c>
    </row>
    <row r="1379" spans="1:21" ht="14.4" x14ac:dyDescent="0.3">
      <c r="A1379" s="328">
        <v>7</v>
      </c>
      <c r="B1379" s="328" t="s">
        <v>258</v>
      </c>
      <c r="C1379" s="328" t="s">
        <v>274</v>
      </c>
      <c r="D1379" s="328" t="s">
        <v>275</v>
      </c>
      <c r="E1379" s="328" t="s">
        <v>279</v>
      </c>
      <c r="F1379" s="328">
        <v>2</v>
      </c>
      <c r="G1379" s="328" t="s">
        <v>5</v>
      </c>
      <c r="H1379" s="329">
        <v>88687.35</v>
      </c>
      <c r="I1379" s="329">
        <v>155202.85999999999</v>
      </c>
      <c r="J1379" s="329">
        <v>116278.26</v>
      </c>
      <c r="K1379" s="329">
        <v>203486.96</v>
      </c>
      <c r="L1379" s="329">
        <v>141321.06</v>
      </c>
      <c r="M1379" s="329">
        <v>247311.85</v>
      </c>
      <c r="N1379" s="329">
        <v>173346.38</v>
      </c>
      <c r="O1379" s="329">
        <v>303356.15999999997</v>
      </c>
      <c r="P1379" s="329">
        <v>205633.96</v>
      </c>
      <c r="Q1379" s="329">
        <v>359859.43</v>
      </c>
      <c r="R1379" s="329">
        <v>226584.36</v>
      </c>
      <c r="S1379" s="329">
        <v>396522.62</v>
      </c>
      <c r="T1379" s="329">
        <v>246004.08</v>
      </c>
      <c r="U1379" s="329">
        <v>430507.14</v>
      </c>
    </row>
    <row r="1380" spans="1:21" ht="14.4" x14ac:dyDescent="0.3">
      <c r="A1380" s="328">
        <v>7</v>
      </c>
      <c r="B1380" s="328" t="s">
        <v>258</v>
      </c>
      <c r="C1380" s="328" t="s">
        <v>274</v>
      </c>
      <c r="D1380" s="328" t="s">
        <v>275</v>
      </c>
      <c r="E1380" s="328" t="s">
        <v>279</v>
      </c>
      <c r="F1380" s="328">
        <v>3</v>
      </c>
      <c r="G1380" s="328" t="s">
        <v>6</v>
      </c>
      <c r="H1380" s="329">
        <v>76842.53</v>
      </c>
      <c r="I1380" s="329">
        <v>134474.42000000001</v>
      </c>
      <c r="J1380" s="329">
        <v>104539.51</v>
      </c>
      <c r="K1380" s="329">
        <v>182944.13</v>
      </c>
      <c r="L1380" s="329">
        <v>132053.96</v>
      </c>
      <c r="M1380" s="329">
        <v>231094.43</v>
      </c>
      <c r="N1380" s="329">
        <v>173747.03</v>
      </c>
      <c r="O1380" s="329">
        <v>304057.3</v>
      </c>
      <c r="P1380" s="329">
        <v>215118.89</v>
      </c>
      <c r="Q1380" s="329">
        <v>376458.06</v>
      </c>
      <c r="R1380" s="329">
        <v>242241.27</v>
      </c>
      <c r="S1380" s="329">
        <v>423922.22</v>
      </c>
      <c r="T1380" s="329">
        <v>268996.56</v>
      </c>
      <c r="U1380" s="329">
        <v>470743.97</v>
      </c>
    </row>
    <row r="1381" spans="1:21" ht="14.4" x14ac:dyDescent="0.3">
      <c r="A1381" s="328">
        <v>7</v>
      </c>
      <c r="B1381" s="328" t="s">
        <v>258</v>
      </c>
      <c r="C1381" s="328" t="s">
        <v>274</v>
      </c>
      <c r="D1381" s="328" t="s">
        <v>275</v>
      </c>
      <c r="E1381" s="328" t="s">
        <v>279</v>
      </c>
      <c r="F1381" s="328">
        <v>4</v>
      </c>
      <c r="G1381" s="328" t="s">
        <v>4</v>
      </c>
      <c r="H1381" s="329">
        <v>86333.5</v>
      </c>
      <c r="I1381" s="329">
        <v>138133.6</v>
      </c>
      <c r="J1381" s="329">
        <v>120866.89</v>
      </c>
      <c r="K1381" s="329">
        <v>193387.03</v>
      </c>
      <c r="L1381" s="329">
        <v>155400.29</v>
      </c>
      <c r="M1381" s="329">
        <v>248640.47</v>
      </c>
      <c r="N1381" s="329">
        <v>207200.39</v>
      </c>
      <c r="O1381" s="329">
        <v>331520.63</v>
      </c>
      <c r="P1381" s="329">
        <v>259000.49</v>
      </c>
      <c r="Q1381" s="329">
        <v>414400.79</v>
      </c>
      <c r="R1381" s="329">
        <v>293533.89</v>
      </c>
      <c r="S1381" s="329">
        <v>469654.23</v>
      </c>
      <c r="T1381" s="329">
        <v>328067.28999999998</v>
      </c>
      <c r="U1381" s="329">
        <v>524907.67000000004</v>
      </c>
    </row>
    <row r="1382" spans="1:21" ht="14.4" x14ac:dyDescent="0.3">
      <c r="A1382" s="328">
        <v>7</v>
      </c>
      <c r="B1382" s="328" t="s">
        <v>258</v>
      </c>
      <c r="C1382" s="328" t="s">
        <v>274</v>
      </c>
      <c r="D1382" s="328" t="s">
        <v>275</v>
      </c>
      <c r="E1382" s="328" t="s">
        <v>280</v>
      </c>
      <c r="F1382" s="328">
        <v>1</v>
      </c>
      <c r="G1382" s="328" t="s">
        <v>11</v>
      </c>
      <c r="H1382" s="329">
        <v>108336</v>
      </c>
      <c r="I1382" s="329">
        <v>189587.99</v>
      </c>
      <c r="J1382" s="329">
        <v>140460.34</v>
      </c>
      <c r="K1382" s="329">
        <v>245805.6</v>
      </c>
      <c r="L1382" s="329">
        <v>168215.42</v>
      </c>
      <c r="M1382" s="329">
        <v>294376.98</v>
      </c>
      <c r="N1382" s="329">
        <v>200864.98</v>
      </c>
      <c r="O1382" s="329">
        <v>351513.71</v>
      </c>
      <c r="P1382" s="329">
        <v>236332.99</v>
      </c>
      <c r="Q1382" s="329">
        <v>413582.73</v>
      </c>
      <c r="R1382" s="329">
        <v>259020</v>
      </c>
      <c r="S1382" s="329">
        <v>453285.01</v>
      </c>
      <c r="T1382" s="329">
        <v>280570.77</v>
      </c>
      <c r="U1382" s="329">
        <v>490998.85</v>
      </c>
    </row>
    <row r="1383" spans="1:21" ht="14.4" x14ac:dyDescent="0.3">
      <c r="A1383" s="328">
        <v>7</v>
      </c>
      <c r="B1383" s="328" t="s">
        <v>258</v>
      </c>
      <c r="C1383" s="328" t="s">
        <v>274</v>
      </c>
      <c r="D1383" s="328" t="s">
        <v>275</v>
      </c>
      <c r="E1383" s="328" t="s">
        <v>280</v>
      </c>
      <c r="F1383" s="328">
        <v>2</v>
      </c>
      <c r="G1383" s="328" t="s">
        <v>5</v>
      </c>
      <c r="H1383" s="329">
        <v>94102.95</v>
      </c>
      <c r="I1383" s="329">
        <v>164680.16</v>
      </c>
      <c r="J1383" s="329">
        <v>123481.84</v>
      </c>
      <c r="K1383" s="329">
        <v>216093.22</v>
      </c>
      <c r="L1383" s="329">
        <v>150178.01</v>
      </c>
      <c r="M1383" s="329">
        <v>262811.53000000003</v>
      </c>
      <c r="N1383" s="329">
        <v>184399.3</v>
      </c>
      <c r="O1383" s="329">
        <v>322698.77</v>
      </c>
      <c r="P1383" s="329">
        <v>218840.28</v>
      </c>
      <c r="Q1383" s="329">
        <v>382970.49</v>
      </c>
      <c r="R1383" s="329">
        <v>241194.88</v>
      </c>
      <c r="S1383" s="329">
        <v>422091.04</v>
      </c>
      <c r="T1383" s="329">
        <v>261938.94</v>
      </c>
      <c r="U1383" s="329">
        <v>458393.15</v>
      </c>
    </row>
    <row r="1384" spans="1:21" ht="14.4" x14ac:dyDescent="0.3">
      <c r="A1384" s="328">
        <v>7</v>
      </c>
      <c r="B1384" s="328" t="s">
        <v>258</v>
      </c>
      <c r="C1384" s="328" t="s">
        <v>274</v>
      </c>
      <c r="D1384" s="328" t="s">
        <v>275</v>
      </c>
      <c r="E1384" s="328" t="s">
        <v>280</v>
      </c>
      <c r="F1384" s="328">
        <v>3</v>
      </c>
      <c r="G1384" s="328" t="s">
        <v>6</v>
      </c>
      <c r="H1384" s="329">
        <v>81304.56</v>
      </c>
      <c r="I1384" s="329">
        <v>142282.98000000001</v>
      </c>
      <c r="J1384" s="329">
        <v>110520.72</v>
      </c>
      <c r="K1384" s="329">
        <v>193411.26</v>
      </c>
      <c r="L1384" s="329">
        <v>139538.41</v>
      </c>
      <c r="M1384" s="329">
        <v>244192.21</v>
      </c>
      <c r="N1384" s="329">
        <v>183523.14</v>
      </c>
      <c r="O1384" s="329">
        <v>321165.5</v>
      </c>
      <c r="P1384" s="329">
        <v>227158.61</v>
      </c>
      <c r="Q1384" s="329">
        <v>397527.57</v>
      </c>
      <c r="R1384" s="329">
        <v>255749.96</v>
      </c>
      <c r="S1384" s="329">
        <v>447562.43</v>
      </c>
      <c r="T1384" s="329">
        <v>283942.14</v>
      </c>
      <c r="U1384" s="329">
        <v>496898.75</v>
      </c>
    </row>
    <row r="1385" spans="1:21" ht="14.4" x14ac:dyDescent="0.3">
      <c r="A1385" s="328">
        <v>7</v>
      </c>
      <c r="B1385" s="328" t="s">
        <v>258</v>
      </c>
      <c r="C1385" s="328" t="s">
        <v>274</v>
      </c>
      <c r="D1385" s="328" t="s">
        <v>275</v>
      </c>
      <c r="E1385" s="328" t="s">
        <v>280</v>
      </c>
      <c r="F1385" s="328">
        <v>4</v>
      </c>
      <c r="G1385" s="328" t="s">
        <v>4</v>
      </c>
      <c r="H1385" s="329">
        <v>91940.06</v>
      </c>
      <c r="I1385" s="329">
        <v>147104.1</v>
      </c>
      <c r="J1385" s="329">
        <v>128716.08</v>
      </c>
      <c r="K1385" s="329">
        <v>205945.74</v>
      </c>
      <c r="L1385" s="329">
        <v>165492.10999999999</v>
      </c>
      <c r="M1385" s="329">
        <v>264787.38</v>
      </c>
      <c r="N1385" s="329">
        <v>220656.14</v>
      </c>
      <c r="O1385" s="329">
        <v>353049.83</v>
      </c>
      <c r="P1385" s="329">
        <v>275820.18</v>
      </c>
      <c r="Q1385" s="329">
        <v>441312.29</v>
      </c>
      <c r="R1385" s="329">
        <v>312596.2</v>
      </c>
      <c r="S1385" s="329">
        <v>500153.93</v>
      </c>
      <c r="T1385" s="329">
        <v>349372.23</v>
      </c>
      <c r="U1385" s="329">
        <v>558995.56999999995</v>
      </c>
    </row>
    <row r="1386" spans="1:21" ht="14.4" x14ac:dyDescent="0.3">
      <c r="A1386" s="328">
        <v>7</v>
      </c>
      <c r="B1386" s="328" t="s">
        <v>258</v>
      </c>
      <c r="C1386" s="328" t="s">
        <v>281</v>
      </c>
      <c r="D1386" s="328" t="s">
        <v>282</v>
      </c>
      <c r="E1386" s="328" t="s">
        <v>283</v>
      </c>
      <c r="F1386" s="328">
        <v>1</v>
      </c>
      <c r="G1386" s="328" t="s">
        <v>11</v>
      </c>
      <c r="H1386" s="329">
        <v>91002.18</v>
      </c>
      <c r="I1386" s="329">
        <v>159253.81</v>
      </c>
      <c r="J1386" s="329">
        <v>117955.69</v>
      </c>
      <c r="K1386" s="329">
        <v>206422.46</v>
      </c>
      <c r="L1386" s="329">
        <v>141241.72</v>
      </c>
      <c r="M1386" s="329">
        <v>247173</v>
      </c>
      <c r="N1386" s="329">
        <v>168622.14</v>
      </c>
      <c r="O1386" s="329">
        <v>295088.74</v>
      </c>
      <c r="P1386" s="329">
        <v>198372.19</v>
      </c>
      <c r="Q1386" s="329">
        <v>347151.33</v>
      </c>
      <c r="R1386" s="329">
        <v>217401.39</v>
      </c>
      <c r="S1386" s="329">
        <v>380452.43</v>
      </c>
      <c r="T1386" s="329">
        <v>235462.97</v>
      </c>
      <c r="U1386" s="329">
        <v>412060.2</v>
      </c>
    </row>
    <row r="1387" spans="1:21" ht="14.4" x14ac:dyDescent="0.3">
      <c r="A1387" s="328">
        <v>7</v>
      </c>
      <c r="B1387" s="328" t="s">
        <v>258</v>
      </c>
      <c r="C1387" s="328" t="s">
        <v>281</v>
      </c>
      <c r="D1387" s="328" t="s">
        <v>282</v>
      </c>
      <c r="E1387" s="328" t="s">
        <v>283</v>
      </c>
      <c r="F1387" s="328">
        <v>2</v>
      </c>
      <c r="G1387" s="328" t="s">
        <v>5</v>
      </c>
      <c r="H1387" s="329">
        <v>79183.69</v>
      </c>
      <c r="I1387" s="329">
        <v>138571.46</v>
      </c>
      <c r="J1387" s="329">
        <v>103857.47</v>
      </c>
      <c r="K1387" s="329">
        <v>181750.58</v>
      </c>
      <c r="L1387" s="329">
        <v>126264.23</v>
      </c>
      <c r="M1387" s="329">
        <v>220962.4</v>
      </c>
      <c r="N1387" s="329">
        <v>154949.74</v>
      </c>
      <c r="O1387" s="329">
        <v>271162.05</v>
      </c>
      <c r="P1387" s="329">
        <v>183847</v>
      </c>
      <c r="Q1387" s="329">
        <v>321732.24</v>
      </c>
      <c r="R1387" s="329">
        <v>202600.17</v>
      </c>
      <c r="S1387" s="329">
        <v>354550.29</v>
      </c>
      <c r="T1387" s="329">
        <v>219991.9</v>
      </c>
      <c r="U1387" s="329">
        <v>384985.82</v>
      </c>
    </row>
    <row r="1388" spans="1:21" ht="14.4" x14ac:dyDescent="0.3">
      <c r="A1388" s="328">
        <v>7</v>
      </c>
      <c r="B1388" s="328" t="s">
        <v>258</v>
      </c>
      <c r="C1388" s="328" t="s">
        <v>281</v>
      </c>
      <c r="D1388" s="328" t="s">
        <v>282</v>
      </c>
      <c r="E1388" s="328" t="s">
        <v>283</v>
      </c>
      <c r="F1388" s="328">
        <v>3</v>
      </c>
      <c r="G1388" s="328" t="s">
        <v>6</v>
      </c>
      <c r="H1388" s="329">
        <v>68520.009999999995</v>
      </c>
      <c r="I1388" s="329">
        <v>119910.02</v>
      </c>
      <c r="J1388" s="329">
        <v>93183.14</v>
      </c>
      <c r="K1388" s="329">
        <v>163070.49</v>
      </c>
      <c r="L1388" s="329">
        <v>117681.45</v>
      </c>
      <c r="M1388" s="329">
        <v>205942.54</v>
      </c>
      <c r="N1388" s="329">
        <v>154809.41</v>
      </c>
      <c r="O1388" s="329">
        <v>270916.46000000002</v>
      </c>
      <c r="P1388" s="329">
        <v>191647.34</v>
      </c>
      <c r="Q1388" s="329">
        <v>335382.84999999998</v>
      </c>
      <c r="R1388" s="329">
        <v>215791.65</v>
      </c>
      <c r="S1388" s="329">
        <v>377635.39</v>
      </c>
      <c r="T1388" s="329">
        <v>239604.51</v>
      </c>
      <c r="U1388" s="329">
        <v>419307.89</v>
      </c>
    </row>
    <row r="1389" spans="1:21" ht="14.4" x14ac:dyDescent="0.3">
      <c r="A1389" s="328">
        <v>7</v>
      </c>
      <c r="B1389" s="328" t="s">
        <v>258</v>
      </c>
      <c r="C1389" s="328" t="s">
        <v>281</v>
      </c>
      <c r="D1389" s="328" t="s">
        <v>282</v>
      </c>
      <c r="E1389" s="328" t="s">
        <v>283</v>
      </c>
      <c r="F1389" s="328">
        <v>4</v>
      </c>
      <c r="G1389" s="328" t="s">
        <v>4</v>
      </c>
      <c r="H1389" s="329">
        <v>77210.179999999993</v>
      </c>
      <c r="I1389" s="329">
        <v>123536.29</v>
      </c>
      <c r="J1389" s="329">
        <v>108094.25</v>
      </c>
      <c r="K1389" s="329">
        <v>172950.8</v>
      </c>
      <c r="L1389" s="329">
        <v>138978.32</v>
      </c>
      <c r="M1389" s="329">
        <v>222365.32</v>
      </c>
      <c r="N1389" s="329">
        <v>185304.43</v>
      </c>
      <c r="O1389" s="329">
        <v>296487.09000000003</v>
      </c>
      <c r="P1389" s="329">
        <v>231630.53</v>
      </c>
      <c r="Q1389" s="329">
        <v>370608.86</v>
      </c>
      <c r="R1389" s="329">
        <v>262514.61</v>
      </c>
      <c r="S1389" s="329">
        <v>420023.38</v>
      </c>
      <c r="T1389" s="329">
        <v>293398.68</v>
      </c>
      <c r="U1389" s="329">
        <v>469437.89</v>
      </c>
    </row>
    <row r="1390" spans="1:21" ht="14.4" x14ac:dyDescent="0.3">
      <c r="A1390" s="328">
        <v>7</v>
      </c>
      <c r="B1390" s="328" t="s">
        <v>258</v>
      </c>
      <c r="C1390" s="328" t="s">
        <v>281</v>
      </c>
      <c r="D1390" s="328" t="s">
        <v>282</v>
      </c>
      <c r="E1390" s="328" t="s">
        <v>284</v>
      </c>
      <c r="F1390" s="328">
        <v>1</v>
      </c>
      <c r="G1390" s="328" t="s">
        <v>11</v>
      </c>
      <c r="H1390" s="329">
        <v>92144.46</v>
      </c>
      <c r="I1390" s="329">
        <v>161252.79999999999</v>
      </c>
      <c r="J1390" s="329">
        <v>119345.60000000001</v>
      </c>
      <c r="K1390" s="329">
        <v>208854.81</v>
      </c>
      <c r="L1390" s="329">
        <v>142841.14000000001</v>
      </c>
      <c r="M1390" s="329">
        <v>249971.99</v>
      </c>
      <c r="N1390" s="329">
        <v>170432.71</v>
      </c>
      <c r="O1390" s="329">
        <v>298257.24</v>
      </c>
      <c r="P1390" s="329">
        <v>200429.9</v>
      </c>
      <c r="Q1390" s="329">
        <v>350752.33</v>
      </c>
      <c r="R1390" s="329">
        <v>219616.18</v>
      </c>
      <c r="S1390" s="329">
        <v>384328.31</v>
      </c>
      <c r="T1390" s="329">
        <v>237784.08</v>
      </c>
      <c r="U1390" s="329">
        <v>416122.14</v>
      </c>
    </row>
    <row r="1391" spans="1:21" ht="14.4" x14ac:dyDescent="0.3">
      <c r="A1391" s="328">
        <v>7</v>
      </c>
      <c r="B1391" s="328" t="s">
        <v>258</v>
      </c>
      <c r="C1391" s="328" t="s">
        <v>281</v>
      </c>
      <c r="D1391" s="328" t="s">
        <v>282</v>
      </c>
      <c r="E1391" s="328" t="s">
        <v>284</v>
      </c>
      <c r="F1391" s="328">
        <v>2</v>
      </c>
      <c r="G1391" s="328" t="s">
        <v>5</v>
      </c>
      <c r="H1391" s="329">
        <v>80580.2</v>
      </c>
      <c r="I1391" s="329">
        <v>141015.35</v>
      </c>
      <c r="J1391" s="329">
        <v>105550.57</v>
      </c>
      <c r="K1391" s="329">
        <v>184713.5</v>
      </c>
      <c r="L1391" s="329">
        <v>128185.75</v>
      </c>
      <c r="M1391" s="329">
        <v>224325.06</v>
      </c>
      <c r="N1391" s="329">
        <v>157054.34</v>
      </c>
      <c r="O1391" s="329">
        <v>274845.09999999998</v>
      </c>
      <c r="P1391" s="329">
        <v>186217.08</v>
      </c>
      <c r="Q1391" s="329">
        <v>325879.89</v>
      </c>
      <c r="R1391" s="329">
        <v>205133.26</v>
      </c>
      <c r="S1391" s="329">
        <v>358983.21</v>
      </c>
      <c r="T1391" s="329">
        <v>222645.71</v>
      </c>
      <c r="U1391" s="329">
        <v>389630</v>
      </c>
    </row>
    <row r="1392" spans="1:21" ht="14.4" x14ac:dyDescent="0.3">
      <c r="A1392" s="328">
        <v>7</v>
      </c>
      <c r="B1392" s="328" t="s">
        <v>258</v>
      </c>
      <c r="C1392" s="328" t="s">
        <v>281</v>
      </c>
      <c r="D1392" s="328" t="s">
        <v>282</v>
      </c>
      <c r="E1392" s="328" t="s">
        <v>284</v>
      </c>
      <c r="F1392" s="328">
        <v>3</v>
      </c>
      <c r="G1392" s="328" t="s">
        <v>6</v>
      </c>
      <c r="H1392" s="329">
        <v>70037.72</v>
      </c>
      <c r="I1392" s="329">
        <v>122566</v>
      </c>
      <c r="J1392" s="329">
        <v>95366.95</v>
      </c>
      <c r="K1392" s="329">
        <v>166892.16</v>
      </c>
      <c r="L1392" s="329">
        <v>120534.92</v>
      </c>
      <c r="M1392" s="329">
        <v>210936.12</v>
      </c>
      <c r="N1392" s="329">
        <v>158659.18</v>
      </c>
      <c r="O1392" s="329">
        <v>277653.56</v>
      </c>
      <c r="P1392" s="329">
        <v>196499.65</v>
      </c>
      <c r="Q1392" s="329">
        <v>343874.39</v>
      </c>
      <c r="R1392" s="329">
        <v>221321.23</v>
      </c>
      <c r="S1392" s="329">
        <v>387312.15</v>
      </c>
      <c r="T1392" s="329">
        <v>245818.48</v>
      </c>
      <c r="U1392" s="329">
        <v>430182.34</v>
      </c>
    </row>
    <row r="1393" spans="1:21" ht="14.4" x14ac:dyDescent="0.3">
      <c r="A1393" s="328">
        <v>7</v>
      </c>
      <c r="B1393" s="328" t="s">
        <v>258</v>
      </c>
      <c r="C1393" s="328" t="s">
        <v>281</v>
      </c>
      <c r="D1393" s="328" t="s">
        <v>282</v>
      </c>
      <c r="E1393" s="328" t="s">
        <v>284</v>
      </c>
      <c r="F1393" s="328">
        <v>4</v>
      </c>
      <c r="G1393" s="328" t="s">
        <v>4</v>
      </c>
      <c r="H1393" s="329">
        <v>78122.37</v>
      </c>
      <c r="I1393" s="329">
        <v>124995.79</v>
      </c>
      <c r="J1393" s="329">
        <v>109371.32</v>
      </c>
      <c r="K1393" s="329">
        <v>174994.11</v>
      </c>
      <c r="L1393" s="329">
        <v>140620.26999999999</v>
      </c>
      <c r="M1393" s="329">
        <v>224992.43</v>
      </c>
      <c r="N1393" s="329">
        <v>187493.69</v>
      </c>
      <c r="O1393" s="329">
        <v>299989.90000000002</v>
      </c>
      <c r="P1393" s="329">
        <v>234367.11</v>
      </c>
      <c r="Q1393" s="329">
        <v>374987.38</v>
      </c>
      <c r="R1393" s="329">
        <v>265616.06</v>
      </c>
      <c r="S1393" s="329">
        <v>424985.7</v>
      </c>
      <c r="T1393" s="329">
        <v>296865.01</v>
      </c>
      <c r="U1393" s="329">
        <v>474984.02</v>
      </c>
    </row>
    <row r="1394" spans="1:21" ht="14.4" x14ac:dyDescent="0.3">
      <c r="A1394" s="328">
        <v>7</v>
      </c>
      <c r="B1394" s="328" t="s">
        <v>258</v>
      </c>
      <c r="C1394" s="328" t="s">
        <v>281</v>
      </c>
      <c r="D1394" s="328" t="s">
        <v>282</v>
      </c>
      <c r="E1394" s="328" t="s">
        <v>100</v>
      </c>
      <c r="F1394" s="328">
        <v>1</v>
      </c>
      <c r="G1394" s="328" t="s">
        <v>11</v>
      </c>
      <c r="H1394" s="329">
        <v>93011.37</v>
      </c>
      <c r="I1394" s="329">
        <v>162769.89000000001</v>
      </c>
      <c r="J1394" s="329">
        <v>120587.08</v>
      </c>
      <c r="K1394" s="329">
        <v>211027.39</v>
      </c>
      <c r="L1394" s="329">
        <v>144411.97</v>
      </c>
      <c r="M1394" s="329">
        <v>252720.94</v>
      </c>
      <c r="N1394" s="329">
        <v>172436.52</v>
      </c>
      <c r="O1394" s="329">
        <v>301763.90999999997</v>
      </c>
      <c r="P1394" s="329">
        <v>202881.15</v>
      </c>
      <c r="Q1394" s="329">
        <v>355042.02</v>
      </c>
      <c r="R1394" s="329">
        <v>222354.93</v>
      </c>
      <c r="S1394" s="329">
        <v>389121.13</v>
      </c>
      <c r="T1394" s="329">
        <v>240851.27</v>
      </c>
      <c r="U1394" s="329">
        <v>421489.73</v>
      </c>
    </row>
    <row r="1395" spans="1:21" ht="14.4" x14ac:dyDescent="0.3">
      <c r="A1395" s="328">
        <v>7</v>
      </c>
      <c r="B1395" s="328" t="s">
        <v>258</v>
      </c>
      <c r="C1395" s="328" t="s">
        <v>281</v>
      </c>
      <c r="D1395" s="328" t="s">
        <v>282</v>
      </c>
      <c r="E1395" s="328" t="s">
        <v>100</v>
      </c>
      <c r="F1395" s="328">
        <v>2</v>
      </c>
      <c r="G1395" s="328" t="s">
        <v>5</v>
      </c>
      <c r="H1395" s="329">
        <v>80811.62</v>
      </c>
      <c r="I1395" s="329">
        <v>141420.32999999999</v>
      </c>
      <c r="J1395" s="329">
        <v>106034.08</v>
      </c>
      <c r="K1395" s="329">
        <v>185559.64</v>
      </c>
      <c r="L1395" s="329">
        <v>128951.33</v>
      </c>
      <c r="M1395" s="329">
        <v>225664.83</v>
      </c>
      <c r="N1395" s="329">
        <v>158323.07999999999</v>
      </c>
      <c r="O1395" s="329">
        <v>277065.39</v>
      </c>
      <c r="P1395" s="329">
        <v>187887.41</v>
      </c>
      <c r="Q1395" s="329">
        <v>328802.96000000002</v>
      </c>
      <c r="R1395" s="329">
        <v>207076.25</v>
      </c>
      <c r="S1395" s="329">
        <v>362383.44</v>
      </c>
      <c r="T1395" s="329">
        <v>224881.13</v>
      </c>
      <c r="U1395" s="329">
        <v>393541.98</v>
      </c>
    </row>
    <row r="1396" spans="1:21" ht="14.4" x14ac:dyDescent="0.3">
      <c r="A1396" s="328">
        <v>7</v>
      </c>
      <c r="B1396" s="328" t="s">
        <v>258</v>
      </c>
      <c r="C1396" s="328" t="s">
        <v>281</v>
      </c>
      <c r="D1396" s="328" t="s">
        <v>282</v>
      </c>
      <c r="E1396" s="328" t="s">
        <v>100</v>
      </c>
      <c r="F1396" s="328">
        <v>3</v>
      </c>
      <c r="G1396" s="328" t="s">
        <v>6</v>
      </c>
      <c r="H1396" s="329">
        <v>69836.27</v>
      </c>
      <c r="I1396" s="329">
        <v>122213.47</v>
      </c>
      <c r="J1396" s="329">
        <v>94937.35</v>
      </c>
      <c r="K1396" s="329">
        <v>166140.35999999999</v>
      </c>
      <c r="L1396" s="329">
        <v>119868.31</v>
      </c>
      <c r="M1396" s="329">
        <v>209769.54</v>
      </c>
      <c r="N1396" s="329">
        <v>157657.5</v>
      </c>
      <c r="O1396" s="329">
        <v>275900.63</v>
      </c>
      <c r="P1396" s="329">
        <v>195147.32</v>
      </c>
      <c r="Q1396" s="329">
        <v>341507.81</v>
      </c>
      <c r="R1396" s="329">
        <v>219712.85</v>
      </c>
      <c r="S1396" s="329">
        <v>384497.48</v>
      </c>
      <c r="T1396" s="329">
        <v>243936.23</v>
      </c>
      <c r="U1396" s="329">
        <v>426888.41</v>
      </c>
    </row>
    <row r="1397" spans="1:21" ht="14.4" x14ac:dyDescent="0.3">
      <c r="A1397" s="328">
        <v>7</v>
      </c>
      <c r="B1397" s="328" t="s">
        <v>258</v>
      </c>
      <c r="C1397" s="328" t="s">
        <v>281</v>
      </c>
      <c r="D1397" s="328" t="s">
        <v>282</v>
      </c>
      <c r="E1397" s="328" t="s">
        <v>100</v>
      </c>
      <c r="F1397" s="328">
        <v>4</v>
      </c>
      <c r="G1397" s="328" t="s">
        <v>4</v>
      </c>
      <c r="H1397" s="329">
        <v>78931.89</v>
      </c>
      <c r="I1397" s="329">
        <v>126291.02</v>
      </c>
      <c r="J1397" s="329">
        <v>110504.64</v>
      </c>
      <c r="K1397" s="329">
        <v>176807.43</v>
      </c>
      <c r="L1397" s="329">
        <v>142077.4</v>
      </c>
      <c r="M1397" s="329">
        <v>227323.84</v>
      </c>
      <c r="N1397" s="329">
        <v>189436.53</v>
      </c>
      <c r="O1397" s="329">
        <v>303098.45</v>
      </c>
      <c r="P1397" s="329">
        <v>236795.66</v>
      </c>
      <c r="Q1397" s="329">
        <v>378873.07</v>
      </c>
      <c r="R1397" s="329">
        <v>268368.42</v>
      </c>
      <c r="S1397" s="329">
        <v>429389.47</v>
      </c>
      <c r="T1397" s="329">
        <v>299941.17</v>
      </c>
      <c r="U1397" s="329">
        <v>479905.88</v>
      </c>
    </row>
    <row r="1398" spans="1:21" ht="14.4" x14ac:dyDescent="0.3">
      <c r="A1398" s="328">
        <v>7</v>
      </c>
      <c r="B1398" s="328" t="s">
        <v>258</v>
      </c>
      <c r="C1398" s="328" t="s">
        <v>281</v>
      </c>
      <c r="D1398" s="328" t="s">
        <v>282</v>
      </c>
      <c r="E1398" s="328" t="s">
        <v>285</v>
      </c>
      <c r="F1398" s="328">
        <v>1</v>
      </c>
      <c r="G1398" s="328" t="s">
        <v>11</v>
      </c>
      <c r="H1398" s="329">
        <v>93464.5</v>
      </c>
      <c r="I1398" s="329">
        <v>163562.87</v>
      </c>
      <c r="J1398" s="329">
        <v>121218.42</v>
      </c>
      <c r="K1398" s="329">
        <v>212132.24</v>
      </c>
      <c r="L1398" s="329">
        <v>145199.43</v>
      </c>
      <c r="M1398" s="329">
        <v>254099</v>
      </c>
      <c r="N1398" s="329">
        <v>173424.63</v>
      </c>
      <c r="O1398" s="329">
        <v>303493.09999999998</v>
      </c>
      <c r="P1398" s="329">
        <v>204078.67</v>
      </c>
      <c r="Q1398" s="329">
        <v>357137.68</v>
      </c>
      <c r="R1398" s="329">
        <v>223686.89</v>
      </c>
      <c r="S1398" s="329">
        <v>391452.05</v>
      </c>
      <c r="T1398" s="329">
        <v>242331.59</v>
      </c>
      <c r="U1398" s="329">
        <v>424080.27</v>
      </c>
    </row>
    <row r="1399" spans="1:21" ht="14.4" x14ac:dyDescent="0.3">
      <c r="A1399" s="328">
        <v>7</v>
      </c>
      <c r="B1399" s="328" t="s">
        <v>258</v>
      </c>
      <c r="C1399" s="328" t="s">
        <v>281</v>
      </c>
      <c r="D1399" s="328" t="s">
        <v>282</v>
      </c>
      <c r="E1399" s="328" t="s">
        <v>285</v>
      </c>
      <c r="F1399" s="328">
        <v>2</v>
      </c>
      <c r="G1399" s="328" t="s">
        <v>5</v>
      </c>
      <c r="H1399" s="329">
        <v>81010.55</v>
      </c>
      <c r="I1399" s="329">
        <v>141768.46</v>
      </c>
      <c r="J1399" s="329">
        <v>106362.23</v>
      </c>
      <c r="K1399" s="329">
        <v>186133.91</v>
      </c>
      <c r="L1399" s="329">
        <v>129416.7</v>
      </c>
      <c r="M1399" s="329">
        <v>226479.22</v>
      </c>
      <c r="N1399" s="329">
        <v>159017.16</v>
      </c>
      <c r="O1399" s="329">
        <v>278280.03000000003</v>
      </c>
      <c r="P1399" s="329">
        <v>188772.56</v>
      </c>
      <c r="Q1399" s="329">
        <v>330351.96999999997</v>
      </c>
      <c r="R1399" s="329">
        <v>208089.9</v>
      </c>
      <c r="S1399" s="329">
        <v>364157.33</v>
      </c>
      <c r="T1399" s="329">
        <v>226028.73</v>
      </c>
      <c r="U1399" s="329">
        <v>395550.28</v>
      </c>
    </row>
    <row r="1400" spans="1:21" ht="14.4" x14ac:dyDescent="0.3">
      <c r="A1400" s="328">
        <v>7</v>
      </c>
      <c r="B1400" s="328" t="s">
        <v>258</v>
      </c>
      <c r="C1400" s="328" t="s">
        <v>281</v>
      </c>
      <c r="D1400" s="328" t="s">
        <v>282</v>
      </c>
      <c r="E1400" s="328" t="s">
        <v>285</v>
      </c>
      <c r="F1400" s="328">
        <v>3</v>
      </c>
      <c r="G1400" s="328" t="s">
        <v>6</v>
      </c>
      <c r="H1400" s="329">
        <v>69858.350000000006</v>
      </c>
      <c r="I1400" s="329">
        <v>122252.1</v>
      </c>
      <c r="J1400" s="329">
        <v>94909.23</v>
      </c>
      <c r="K1400" s="329">
        <v>166091.15</v>
      </c>
      <c r="L1400" s="329">
        <v>119786.44</v>
      </c>
      <c r="M1400" s="329">
        <v>209626.27</v>
      </c>
      <c r="N1400" s="329">
        <v>157503.20000000001</v>
      </c>
      <c r="O1400" s="329">
        <v>275630.59999999998</v>
      </c>
      <c r="P1400" s="329">
        <v>194914.34</v>
      </c>
      <c r="Q1400" s="329">
        <v>341100.1</v>
      </c>
      <c r="R1400" s="329">
        <v>219418.52</v>
      </c>
      <c r="S1400" s="329">
        <v>383982.4</v>
      </c>
      <c r="T1400" s="329">
        <v>243573.42</v>
      </c>
      <c r="U1400" s="329">
        <v>426253.48</v>
      </c>
    </row>
    <row r="1401" spans="1:21" ht="14.4" x14ac:dyDescent="0.3">
      <c r="A1401" s="328">
        <v>7</v>
      </c>
      <c r="B1401" s="328" t="s">
        <v>258</v>
      </c>
      <c r="C1401" s="328" t="s">
        <v>281</v>
      </c>
      <c r="D1401" s="328" t="s">
        <v>282</v>
      </c>
      <c r="E1401" s="328" t="s">
        <v>285</v>
      </c>
      <c r="F1401" s="328">
        <v>4</v>
      </c>
      <c r="G1401" s="328" t="s">
        <v>4</v>
      </c>
      <c r="H1401" s="329">
        <v>79343.98</v>
      </c>
      <c r="I1401" s="329">
        <v>126950.37</v>
      </c>
      <c r="J1401" s="329">
        <v>111081.58</v>
      </c>
      <c r="K1401" s="329">
        <v>177730.52</v>
      </c>
      <c r="L1401" s="329">
        <v>142819.17000000001</v>
      </c>
      <c r="M1401" s="329">
        <v>228510.67</v>
      </c>
      <c r="N1401" s="329">
        <v>190425.56</v>
      </c>
      <c r="O1401" s="329">
        <v>304680.90000000002</v>
      </c>
      <c r="P1401" s="329">
        <v>238031.95</v>
      </c>
      <c r="Q1401" s="329">
        <v>380851.12</v>
      </c>
      <c r="R1401" s="329">
        <v>269769.53999999998</v>
      </c>
      <c r="S1401" s="329">
        <v>431631.27</v>
      </c>
      <c r="T1401" s="329">
        <v>301507.13</v>
      </c>
      <c r="U1401" s="329">
        <v>482411.42</v>
      </c>
    </row>
    <row r="1402" spans="1:21" ht="14.4" x14ac:dyDescent="0.3">
      <c r="A1402" s="328">
        <v>7</v>
      </c>
      <c r="B1402" s="328" t="s">
        <v>258</v>
      </c>
      <c r="C1402" s="328" t="s">
        <v>281</v>
      </c>
      <c r="D1402" s="328" t="s">
        <v>282</v>
      </c>
      <c r="E1402" s="328" t="s">
        <v>286</v>
      </c>
      <c r="F1402" s="328">
        <v>1</v>
      </c>
      <c r="G1402" s="328" t="s">
        <v>11</v>
      </c>
      <c r="H1402" s="329">
        <v>94153.65</v>
      </c>
      <c r="I1402" s="329">
        <v>164768.88</v>
      </c>
      <c r="J1402" s="329">
        <v>121976.99</v>
      </c>
      <c r="K1402" s="329">
        <v>213459.74</v>
      </c>
      <c r="L1402" s="329">
        <v>146011.39000000001</v>
      </c>
      <c r="M1402" s="329">
        <v>255519.93</v>
      </c>
      <c r="N1402" s="329">
        <v>174247.09</v>
      </c>
      <c r="O1402" s="329">
        <v>304932.40999999997</v>
      </c>
      <c r="P1402" s="329">
        <v>204938.87</v>
      </c>
      <c r="Q1402" s="329">
        <v>358643.02</v>
      </c>
      <c r="R1402" s="329">
        <v>224569.72</v>
      </c>
      <c r="S1402" s="329">
        <v>392997.01</v>
      </c>
      <c r="T1402" s="329">
        <v>243172.38</v>
      </c>
      <c r="U1402" s="329">
        <v>425551.66</v>
      </c>
    </row>
    <row r="1403" spans="1:21" ht="14.4" x14ac:dyDescent="0.3">
      <c r="A1403" s="328">
        <v>7</v>
      </c>
      <c r="B1403" s="328" t="s">
        <v>258</v>
      </c>
      <c r="C1403" s="328" t="s">
        <v>281</v>
      </c>
      <c r="D1403" s="328" t="s">
        <v>282</v>
      </c>
      <c r="E1403" s="328" t="s">
        <v>286</v>
      </c>
      <c r="F1403" s="328">
        <v>2</v>
      </c>
      <c r="G1403" s="328" t="s">
        <v>5</v>
      </c>
      <c r="H1403" s="329">
        <v>82208.13</v>
      </c>
      <c r="I1403" s="329">
        <v>143864.22</v>
      </c>
      <c r="J1403" s="329">
        <v>107727.18</v>
      </c>
      <c r="K1403" s="329">
        <v>188522.56</v>
      </c>
      <c r="L1403" s="329">
        <v>130872.85</v>
      </c>
      <c r="M1403" s="329">
        <v>229027.49</v>
      </c>
      <c r="N1403" s="329">
        <v>160427.68</v>
      </c>
      <c r="O1403" s="329">
        <v>280748.44</v>
      </c>
      <c r="P1403" s="329">
        <v>190257.49</v>
      </c>
      <c r="Q1403" s="329">
        <v>332950.61</v>
      </c>
      <c r="R1403" s="329">
        <v>209609.35</v>
      </c>
      <c r="S1403" s="329">
        <v>366816.36</v>
      </c>
      <c r="T1403" s="329">
        <v>227534.95</v>
      </c>
      <c r="U1403" s="329">
        <v>398186.16</v>
      </c>
    </row>
    <row r="1404" spans="1:21" ht="14.4" x14ac:dyDescent="0.3">
      <c r="A1404" s="328">
        <v>7</v>
      </c>
      <c r="B1404" s="328" t="s">
        <v>258</v>
      </c>
      <c r="C1404" s="328" t="s">
        <v>281</v>
      </c>
      <c r="D1404" s="328" t="s">
        <v>282</v>
      </c>
      <c r="E1404" s="328" t="s">
        <v>286</v>
      </c>
      <c r="F1404" s="328">
        <v>3</v>
      </c>
      <c r="G1404" s="328" t="s">
        <v>6</v>
      </c>
      <c r="H1404" s="329">
        <v>71353.97</v>
      </c>
      <c r="I1404" s="329">
        <v>124869.45</v>
      </c>
      <c r="J1404" s="329">
        <v>97121.17</v>
      </c>
      <c r="K1404" s="329">
        <v>169962.04</v>
      </c>
      <c r="L1404" s="329">
        <v>122721.78</v>
      </c>
      <c r="M1404" s="329">
        <v>214763.12</v>
      </c>
      <c r="N1404" s="329">
        <v>161507.26999999999</v>
      </c>
      <c r="O1404" s="329">
        <v>282637.73</v>
      </c>
      <c r="P1404" s="329">
        <v>199999.63</v>
      </c>
      <c r="Q1404" s="329">
        <v>349999.34</v>
      </c>
      <c r="R1404" s="329">
        <v>225242.42</v>
      </c>
      <c r="S1404" s="329">
        <v>394174.24</v>
      </c>
      <c r="T1404" s="329">
        <v>250150.21</v>
      </c>
      <c r="U1404" s="329">
        <v>437762.86</v>
      </c>
    </row>
    <row r="1405" spans="1:21" ht="14.4" x14ac:dyDescent="0.3">
      <c r="A1405" s="328">
        <v>7</v>
      </c>
      <c r="B1405" s="328" t="s">
        <v>258</v>
      </c>
      <c r="C1405" s="328" t="s">
        <v>281</v>
      </c>
      <c r="D1405" s="328" t="s">
        <v>282</v>
      </c>
      <c r="E1405" s="328" t="s">
        <v>286</v>
      </c>
      <c r="F1405" s="328">
        <v>4</v>
      </c>
      <c r="G1405" s="328" t="s">
        <v>4</v>
      </c>
      <c r="H1405" s="329">
        <v>79844.08</v>
      </c>
      <c r="I1405" s="329">
        <v>127750.53</v>
      </c>
      <c r="J1405" s="329">
        <v>111781.71</v>
      </c>
      <c r="K1405" s="329">
        <v>178850.74</v>
      </c>
      <c r="L1405" s="329">
        <v>143719.34</v>
      </c>
      <c r="M1405" s="329">
        <v>229950.95</v>
      </c>
      <c r="N1405" s="329">
        <v>191625.79</v>
      </c>
      <c r="O1405" s="329">
        <v>306601.27</v>
      </c>
      <c r="P1405" s="329">
        <v>239532.24</v>
      </c>
      <c r="Q1405" s="329">
        <v>383251.59</v>
      </c>
      <c r="R1405" s="329">
        <v>271469.87</v>
      </c>
      <c r="S1405" s="329">
        <v>434351.8</v>
      </c>
      <c r="T1405" s="329">
        <v>303407.5</v>
      </c>
      <c r="U1405" s="329">
        <v>485452.01</v>
      </c>
    </row>
    <row r="1406" spans="1:21" ht="14.4" x14ac:dyDescent="0.3">
      <c r="A1406" s="328">
        <v>8</v>
      </c>
      <c r="B1406" s="328" t="s">
        <v>287</v>
      </c>
      <c r="C1406" s="328" t="s">
        <v>288</v>
      </c>
      <c r="D1406" s="328" t="s">
        <v>739</v>
      </c>
      <c r="E1406" s="328" t="s">
        <v>740</v>
      </c>
      <c r="F1406" s="328">
        <v>1</v>
      </c>
      <c r="G1406" s="328" t="s">
        <v>11</v>
      </c>
      <c r="H1406" s="329">
        <v>96615.96</v>
      </c>
      <c r="I1406" s="329">
        <v>169077.93</v>
      </c>
      <c r="J1406" s="329">
        <v>125239.72</v>
      </c>
      <c r="K1406" s="329">
        <v>219169.52</v>
      </c>
      <c r="L1406" s="329">
        <v>149969.1</v>
      </c>
      <c r="M1406" s="329">
        <v>262445.92</v>
      </c>
      <c r="N1406" s="329">
        <v>179049.58</v>
      </c>
      <c r="O1406" s="329">
        <v>313336.77</v>
      </c>
      <c r="P1406" s="329">
        <v>210645.35</v>
      </c>
      <c r="Q1406" s="329">
        <v>368629.37</v>
      </c>
      <c r="R1406" s="329">
        <v>230855.22</v>
      </c>
      <c r="S1406" s="329">
        <v>403996.64</v>
      </c>
      <c r="T1406" s="329">
        <v>250040.99</v>
      </c>
      <c r="U1406" s="329">
        <v>437571.74</v>
      </c>
    </row>
    <row r="1407" spans="1:21" ht="14.4" x14ac:dyDescent="0.3">
      <c r="A1407" s="328">
        <v>8</v>
      </c>
      <c r="B1407" s="328" t="s">
        <v>287</v>
      </c>
      <c r="C1407" s="328" t="s">
        <v>288</v>
      </c>
      <c r="D1407" s="328" t="s">
        <v>739</v>
      </c>
      <c r="E1407" s="328" t="s">
        <v>740</v>
      </c>
      <c r="F1407" s="328">
        <v>2</v>
      </c>
      <c r="G1407" s="328" t="s">
        <v>5</v>
      </c>
      <c r="H1407" s="329">
        <v>84034.98</v>
      </c>
      <c r="I1407" s="329">
        <v>147061.22</v>
      </c>
      <c r="J1407" s="329">
        <v>110231.94</v>
      </c>
      <c r="K1407" s="329">
        <v>192905.9</v>
      </c>
      <c r="L1407" s="329">
        <v>134025.32</v>
      </c>
      <c r="M1407" s="329">
        <v>234544.31</v>
      </c>
      <c r="N1407" s="329">
        <v>164495.1</v>
      </c>
      <c r="O1407" s="329">
        <v>287866.42</v>
      </c>
      <c r="P1407" s="329">
        <v>195183.05</v>
      </c>
      <c r="Q1407" s="329">
        <v>341570.34</v>
      </c>
      <c r="R1407" s="329">
        <v>215099.08</v>
      </c>
      <c r="S1407" s="329">
        <v>376423.4</v>
      </c>
      <c r="T1407" s="329">
        <v>233571.78</v>
      </c>
      <c r="U1407" s="329">
        <v>408750.62</v>
      </c>
    </row>
    <row r="1408" spans="1:21" ht="14.4" x14ac:dyDescent="0.3">
      <c r="A1408" s="328">
        <v>8</v>
      </c>
      <c r="B1408" s="328" t="s">
        <v>287</v>
      </c>
      <c r="C1408" s="328" t="s">
        <v>288</v>
      </c>
      <c r="D1408" s="328" t="s">
        <v>739</v>
      </c>
      <c r="E1408" s="328" t="s">
        <v>740</v>
      </c>
      <c r="F1408" s="328">
        <v>3</v>
      </c>
      <c r="G1408" s="328" t="s">
        <v>6</v>
      </c>
      <c r="H1408" s="329">
        <v>72692.31</v>
      </c>
      <c r="I1408" s="329">
        <v>127211.54</v>
      </c>
      <c r="J1408" s="329">
        <v>98847.26</v>
      </c>
      <c r="K1408" s="329">
        <v>172982.7</v>
      </c>
      <c r="L1408" s="329">
        <v>124826.77</v>
      </c>
      <c r="M1408" s="329">
        <v>218446.84</v>
      </c>
      <c r="N1408" s="329">
        <v>164201.06</v>
      </c>
      <c r="O1408" s="329">
        <v>287351.86</v>
      </c>
      <c r="P1408" s="329">
        <v>203266.63</v>
      </c>
      <c r="Q1408" s="329">
        <v>355716.6</v>
      </c>
      <c r="R1408" s="329">
        <v>228869.29</v>
      </c>
      <c r="S1408" s="329">
        <v>400521.26</v>
      </c>
      <c r="T1408" s="329">
        <v>254119.12</v>
      </c>
      <c r="U1408" s="329">
        <v>444708.46</v>
      </c>
    </row>
    <row r="1409" spans="1:21" ht="14.4" x14ac:dyDescent="0.3">
      <c r="A1409" s="328">
        <v>8</v>
      </c>
      <c r="B1409" s="328" t="s">
        <v>287</v>
      </c>
      <c r="C1409" s="328" t="s">
        <v>288</v>
      </c>
      <c r="D1409" s="328" t="s">
        <v>739</v>
      </c>
      <c r="E1409" s="328" t="s">
        <v>740</v>
      </c>
      <c r="F1409" s="328">
        <v>4</v>
      </c>
      <c r="G1409" s="328" t="s">
        <v>4</v>
      </c>
      <c r="H1409" s="329">
        <v>81977.88</v>
      </c>
      <c r="I1409" s="329">
        <v>131164.62</v>
      </c>
      <c r="J1409" s="329">
        <v>114769.04</v>
      </c>
      <c r="K1409" s="329">
        <v>183630.46</v>
      </c>
      <c r="L1409" s="329">
        <v>147560.19</v>
      </c>
      <c r="M1409" s="329">
        <v>236096.31</v>
      </c>
      <c r="N1409" s="329">
        <v>196746.92</v>
      </c>
      <c r="O1409" s="329">
        <v>314795.08</v>
      </c>
      <c r="P1409" s="329">
        <v>245933.65</v>
      </c>
      <c r="Q1409" s="329">
        <v>393493.85</v>
      </c>
      <c r="R1409" s="329">
        <v>278724.8</v>
      </c>
      <c r="S1409" s="329">
        <v>445959.69</v>
      </c>
      <c r="T1409" s="329">
        <v>311515.96000000002</v>
      </c>
      <c r="U1409" s="329">
        <v>498425.54</v>
      </c>
    </row>
    <row r="1410" spans="1:21" ht="14.4" x14ac:dyDescent="0.3">
      <c r="A1410" s="328">
        <v>8</v>
      </c>
      <c r="B1410" s="328" t="s">
        <v>287</v>
      </c>
      <c r="C1410" s="328" t="s">
        <v>288</v>
      </c>
      <c r="D1410" s="328" t="s">
        <v>739</v>
      </c>
      <c r="E1410" s="328" t="s">
        <v>741</v>
      </c>
      <c r="F1410" s="328">
        <v>1</v>
      </c>
      <c r="G1410" s="328" t="s">
        <v>11</v>
      </c>
      <c r="H1410" s="329">
        <v>95020.56</v>
      </c>
      <c r="I1410" s="329">
        <v>166285.98000000001</v>
      </c>
      <c r="J1410" s="329">
        <v>123218.47</v>
      </c>
      <c r="K1410" s="329">
        <v>215632.32</v>
      </c>
      <c r="L1410" s="329">
        <v>147582.22</v>
      </c>
      <c r="M1410" s="329">
        <v>258268.89</v>
      </c>
      <c r="N1410" s="329">
        <v>176250.91</v>
      </c>
      <c r="O1410" s="329">
        <v>308439.09000000003</v>
      </c>
      <c r="P1410" s="329">
        <v>207390.12</v>
      </c>
      <c r="Q1410" s="329">
        <v>362932.72</v>
      </c>
      <c r="R1410" s="329">
        <v>227308.48</v>
      </c>
      <c r="S1410" s="329">
        <v>397789.84</v>
      </c>
      <c r="T1410" s="329">
        <v>246239.58</v>
      </c>
      <c r="U1410" s="329">
        <v>430919.27</v>
      </c>
    </row>
    <row r="1411" spans="1:21" ht="14.4" x14ac:dyDescent="0.3">
      <c r="A1411" s="328">
        <v>8</v>
      </c>
      <c r="B1411" s="328" t="s">
        <v>287</v>
      </c>
      <c r="C1411" s="328" t="s">
        <v>288</v>
      </c>
      <c r="D1411" s="328" t="s">
        <v>739</v>
      </c>
      <c r="E1411" s="328" t="s">
        <v>741</v>
      </c>
      <c r="F1411" s="328">
        <v>2</v>
      </c>
      <c r="G1411" s="328" t="s">
        <v>5</v>
      </c>
      <c r="H1411" s="329">
        <v>82439.55</v>
      </c>
      <c r="I1411" s="329">
        <v>144269.21</v>
      </c>
      <c r="J1411" s="329">
        <v>108210.69</v>
      </c>
      <c r="K1411" s="329">
        <v>189368.71</v>
      </c>
      <c r="L1411" s="329">
        <v>131638.44</v>
      </c>
      <c r="M1411" s="329">
        <v>230367.28</v>
      </c>
      <c r="N1411" s="329">
        <v>161696.42000000001</v>
      </c>
      <c r="O1411" s="329">
        <v>282968.74</v>
      </c>
      <c r="P1411" s="329">
        <v>191927.82</v>
      </c>
      <c r="Q1411" s="329">
        <v>335873.69</v>
      </c>
      <c r="R1411" s="329">
        <v>211552.34</v>
      </c>
      <c r="S1411" s="329">
        <v>370216.6</v>
      </c>
      <c r="T1411" s="329">
        <v>229770.37</v>
      </c>
      <c r="U1411" s="329">
        <v>402098.15</v>
      </c>
    </row>
    <row r="1412" spans="1:21" ht="14.4" x14ac:dyDescent="0.3">
      <c r="A1412" s="328">
        <v>8</v>
      </c>
      <c r="B1412" s="328" t="s">
        <v>287</v>
      </c>
      <c r="C1412" s="328" t="s">
        <v>288</v>
      </c>
      <c r="D1412" s="328" t="s">
        <v>739</v>
      </c>
      <c r="E1412" s="328" t="s">
        <v>741</v>
      </c>
      <c r="F1412" s="328">
        <v>3</v>
      </c>
      <c r="G1412" s="328" t="s">
        <v>6</v>
      </c>
      <c r="H1412" s="329">
        <v>71152.53</v>
      </c>
      <c r="I1412" s="329">
        <v>124516.93</v>
      </c>
      <c r="J1412" s="329">
        <v>96691.57</v>
      </c>
      <c r="K1412" s="329">
        <v>169210.25</v>
      </c>
      <c r="L1412" s="329">
        <v>122055.17</v>
      </c>
      <c r="M1412" s="329">
        <v>213596.55</v>
      </c>
      <c r="N1412" s="329">
        <v>160505.60000000001</v>
      </c>
      <c r="O1412" s="329">
        <v>280884.8</v>
      </c>
      <c r="P1412" s="329">
        <v>198647.3</v>
      </c>
      <c r="Q1412" s="329">
        <v>347632.77</v>
      </c>
      <c r="R1412" s="329">
        <v>223634.05</v>
      </c>
      <c r="S1412" s="329">
        <v>391359.59</v>
      </c>
      <c r="T1412" s="329">
        <v>248267.97</v>
      </c>
      <c r="U1412" s="329">
        <v>434468.94</v>
      </c>
    </row>
    <row r="1413" spans="1:21" ht="14.4" x14ac:dyDescent="0.3">
      <c r="A1413" s="328">
        <v>8</v>
      </c>
      <c r="B1413" s="328" t="s">
        <v>287</v>
      </c>
      <c r="C1413" s="328" t="s">
        <v>288</v>
      </c>
      <c r="D1413" s="328" t="s">
        <v>739</v>
      </c>
      <c r="E1413" s="328" t="s">
        <v>741</v>
      </c>
      <c r="F1413" s="328">
        <v>4</v>
      </c>
      <c r="G1413" s="328" t="s">
        <v>4</v>
      </c>
      <c r="H1413" s="329">
        <v>80653.600000000006</v>
      </c>
      <c r="I1413" s="329">
        <v>129045.75999999999</v>
      </c>
      <c r="J1413" s="329">
        <v>112915.04</v>
      </c>
      <c r="K1413" s="329">
        <v>180664.07</v>
      </c>
      <c r="L1413" s="329">
        <v>145176.48000000001</v>
      </c>
      <c r="M1413" s="329">
        <v>232282.37</v>
      </c>
      <c r="N1413" s="329">
        <v>193568.64000000001</v>
      </c>
      <c r="O1413" s="329">
        <v>309709.83</v>
      </c>
      <c r="P1413" s="329">
        <v>241960.8</v>
      </c>
      <c r="Q1413" s="329">
        <v>387137.28000000003</v>
      </c>
      <c r="R1413" s="329">
        <v>274222.24</v>
      </c>
      <c r="S1413" s="329">
        <v>438755.59</v>
      </c>
      <c r="T1413" s="329">
        <v>306483.68</v>
      </c>
      <c r="U1413" s="329">
        <v>490373.89</v>
      </c>
    </row>
    <row r="1414" spans="1:21" ht="14.4" x14ac:dyDescent="0.3">
      <c r="A1414" s="328">
        <v>8</v>
      </c>
      <c r="B1414" s="328" t="s">
        <v>287</v>
      </c>
      <c r="C1414" s="328" t="s">
        <v>288</v>
      </c>
      <c r="D1414" s="328" t="s">
        <v>739</v>
      </c>
      <c r="E1414" s="328" t="s">
        <v>289</v>
      </c>
      <c r="F1414" s="328">
        <v>1</v>
      </c>
      <c r="G1414" s="328" t="s">
        <v>11</v>
      </c>
      <c r="H1414" s="329">
        <v>98625.15</v>
      </c>
      <c r="I1414" s="329">
        <v>172594.02</v>
      </c>
      <c r="J1414" s="329">
        <v>127871.12</v>
      </c>
      <c r="K1414" s="329">
        <v>223774.45</v>
      </c>
      <c r="L1414" s="329">
        <v>153139.35</v>
      </c>
      <c r="M1414" s="329">
        <v>267993.87</v>
      </c>
      <c r="N1414" s="329">
        <v>182863.97</v>
      </c>
      <c r="O1414" s="329">
        <v>320011.95</v>
      </c>
      <c r="P1414" s="329">
        <v>215154.32</v>
      </c>
      <c r="Q1414" s="329">
        <v>376520.06</v>
      </c>
      <c r="R1414" s="329">
        <v>235808.77</v>
      </c>
      <c r="S1414" s="329">
        <v>412665.35</v>
      </c>
      <c r="T1414" s="329">
        <v>255429.3</v>
      </c>
      <c r="U1414" s="329">
        <v>447001.28</v>
      </c>
    </row>
    <row r="1415" spans="1:21" ht="14.4" x14ac:dyDescent="0.3">
      <c r="A1415" s="328">
        <v>8</v>
      </c>
      <c r="B1415" s="328" t="s">
        <v>287</v>
      </c>
      <c r="C1415" s="328" t="s">
        <v>288</v>
      </c>
      <c r="D1415" s="328" t="s">
        <v>739</v>
      </c>
      <c r="E1415" s="328" t="s">
        <v>289</v>
      </c>
      <c r="F1415" s="328">
        <v>2</v>
      </c>
      <c r="G1415" s="328" t="s">
        <v>5</v>
      </c>
      <c r="H1415" s="329">
        <v>85662.92</v>
      </c>
      <c r="I1415" s="329">
        <v>149910.1</v>
      </c>
      <c r="J1415" s="329">
        <v>112408.55</v>
      </c>
      <c r="K1415" s="329">
        <v>196714.97</v>
      </c>
      <c r="L1415" s="329">
        <v>136712.43</v>
      </c>
      <c r="M1415" s="329">
        <v>239246.76</v>
      </c>
      <c r="N1415" s="329">
        <v>167868.44</v>
      </c>
      <c r="O1415" s="329">
        <v>293769.77</v>
      </c>
      <c r="P1415" s="329">
        <v>199223.47</v>
      </c>
      <c r="Q1415" s="329">
        <v>348641.06</v>
      </c>
      <c r="R1415" s="329">
        <v>219575.18</v>
      </c>
      <c r="S1415" s="329">
        <v>384256.56</v>
      </c>
      <c r="T1415" s="329">
        <v>238461.03</v>
      </c>
      <c r="U1415" s="329">
        <v>417306.8</v>
      </c>
    </row>
    <row r="1416" spans="1:21" ht="14.4" x14ac:dyDescent="0.3">
      <c r="A1416" s="328">
        <v>8</v>
      </c>
      <c r="B1416" s="328" t="s">
        <v>287</v>
      </c>
      <c r="C1416" s="328" t="s">
        <v>288</v>
      </c>
      <c r="D1416" s="328" t="s">
        <v>739</v>
      </c>
      <c r="E1416" s="328" t="s">
        <v>289</v>
      </c>
      <c r="F1416" s="328">
        <v>3</v>
      </c>
      <c r="G1416" s="328" t="s">
        <v>6</v>
      </c>
      <c r="H1416" s="329">
        <v>74008.570000000007</v>
      </c>
      <c r="I1416" s="329">
        <v>129514.99</v>
      </c>
      <c r="J1416" s="329">
        <v>100601.48</v>
      </c>
      <c r="K1416" s="329">
        <v>176052.58</v>
      </c>
      <c r="L1416" s="329">
        <v>127013.63</v>
      </c>
      <c r="M1416" s="329">
        <v>222273.85</v>
      </c>
      <c r="N1416" s="329">
        <v>167049.16</v>
      </c>
      <c r="O1416" s="329">
        <v>292336.03999999998</v>
      </c>
      <c r="P1416" s="329">
        <v>206766.61</v>
      </c>
      <c r="Q1416" s="329">
        <v>361841.57</v>
      </c>
      <c r="R1416" s="329">
        <v>232790.5</v>
      </c>
      <c r="S1416" s="329">
        <v>407383.37</v>
      </c>
      <c r="T1416" s="329">
        <v>258450.86</v>
      </c>
      <c r="U1416" s="329">
        <v>452289</v>
      </c>
    </row>
    <row r="1417" spans="1:21" ht="14.4" x14ac:dyDescent="0.3">
      <c r="A1417" s="328">
        <v>8</v>
      </c>
      <c r="B1417" s="328" t="s">
        <v>287</v>
      </c>
      <c r="C1417" s="328" t="s">
        <v>288</v>
      </c>
      <c r="D1417" s="328" t="s">
        <v>739</v>
      </c>
      <c r="E1417" s="328" t="s">
        <v>289</v>
      </c>
      <c r="F1417" s="328">
        <v>4</v>
      </c>
      <c r="G1417" s="328" t="s">
        <v>4</v>
      </c>
      <c r="H1417" s="329">
        <v>83699.600000000006</v>
      </c>
      <c r="I1417" s="329">
        <v>133919.35</v>
      </c>
      <c r="J1417" s="329">
        <v>117179.43</v>
      </c>
      <c r="K1417" s="329">
        <v>187487.1</v>
      </c>
      <c r="L1417" s="329">
        <v>150659.26999999999</v>
      </c>
      <c r="M1417" s="329">
        <v>241054.84</v>
      </c>
      <c r="N1417" s="329">
        <v>200879.03</v>
      </c>
      <c r="O1417" s="329">
        <v>321406.45</v>
      </c>
      <c r="P1417" s="329">
        <v>251098.79</v>
      </c>
      <c r="Q1417" s="329">
        <v>401758.06</v>
      </c>
      <c r="R1417" s="329">
        <v>284578.62</v>
      </c>
      <c r="S1417" s="329">
        <v>455325.81</v>
      </c>
      <c r="T1417" s="329">
        <v>318058.46000000002</v>
      </c>
      <c r="U1417" s="329">
        <v>508893.55</v>
      </c>
    </row>
    <row r="1418" spans="1:21" ht="14.4" x14ac:dyDescent="0.3">
      <c r="A1418" s="328">
        <v>8</v>
      </c>
      <c r="B1418" s="328" t="s">
        <v>287</v>
      </c>
      <c r="C1418" s="328" t="s">
        <v>288</v>
      </c>
      <c r="D1418" s="328" t="s">
        <v>739</v>
      </c>
      <c r="E1418" s="328" t="s">
        <v>742</v>
      </c>
      <c r="F1418" s="328">
        <v>1</v>
      </c>
      <c r="G1418" s="328" t="s">
        <v>11</v>
      </c>
      <c r="H1418" s="329">
        <v>89642.8</v>
      </c>
      <c r="I1418" s="329">
        <v>156874.9</v>
      </c>
      <c r="J1418" s="329">
        <v>116061.67</v>
      </c>
      <c r="K1418" s="329">
        <v>203107.92</v>
      </c>
      <c r="L1418" s="329">
        <v>138879.34</v>
      </c>
      <c r="M1418" s="329">
        <v>243038.85</v>
      </c>
      <c r="N1418" s="329">
        <v>165657.82</v>
      </c>
      <c r="O1418" s="329">
        <v>289901.19</v>
      </c>
      <c r="P1418" s="329">
        <v>194779.64</v>
      </c>
      <c r="Q1418" s="329">
        <v>340864.37</v>
      </c>
      <c r="R1418" s="329">
        <v>213405.53</v>
      </c>
      <c r="S1418" s="329">
        <v>373459.67</v>
      </c>
      <c r="T1418" s="329">
        <v>231022.05</v>
      </c>
      <c r="U1418" s="329">
        <v>404288.58</v>
      </c>
    </row>
    <row r="1419" spans="1:21" ht="14.4" x14ac:dyDescent="0.3">
      <c r="A1419" s="328">
        <v>8</v>
      </c>
      <c r="B1419" s="328" t="s">
        <v>287</v>
      </c>
      <c r="C1419" s="328" t="s">
        <v>288</v>
      </c>
      <c r="D1419" s="328" t="s">
        <v>739</v>
      </c>
      <c r="E1419" s="328" t="s">
        <v>742</v>
      </c>
      <c r="F1419" s="328">
        <v>2</v>
      </c>
      <c r="G1419" s="328" t="s">
        <v>5</v>
      </c>
      <c r="H1419" s="329">
        <v>78586.899999999994</v>
      </c>
      <c r="I1419" s="329">
        <v>137527.07</v>
      </c>
      <c r="J1419" s="329">
        <v>102873.01</v>
      </c>
      <c r="K1419" s="329">
        <v>180027.77</v>
      </c>
      <c r="L1419" s="329">
        <v>124868.14</v>
      </c>
      <c r="M1419" s="329">
        <v>218519.25</v>
      </c>
      <c r="N1419" s="329">
        <v>152867.51999999999</v>
      </c>
      <c r="O1419" s="329">
        <v>267518.15999999997</v>
      </c>
      <c r="P1419" s="329">
        <v>181191.55</v>
      </c>
      <c r="Q1419" s="329">
        <v>317085.21999999997</v>
      </c>
      <c r="R1419" s="329">
        <v>199559.22</v>
      </c>
      <c r="S1419" s="329">
        <v>349228.64</v>
      </c>
      <c r="T1419" s="329">
        <v>216549.11</v>
      </c>
      <c r="U1419" s="329">
        <v>378960.94</v>
      </c>
    </row>
    <row r="1420" spans="1:21" ht="14.4" x14ac:dyDescent="0.3">
      <c r="A1420" s="328">
        <v>8</v>
      </c>
      <c r="B1420" s="328" t="s">
        <v>287</v>
      </c>
      <c r="C1420" s="328" t="s">
        <v>288</v>
      </c>
      <c r="D1420" s="328" t="s">
        <v>739</v>
      </c>
      <c r="E1420" s="328" t="s">
        <v>742</v>
      </c>
      <c r="F1420" s="328">
        <v>3</v>
      </c>
      <c r="G1420" s="328" t="s">
        <v>6</v>
      </c>
      <c r="H1420" s="329">
        <v>68453.789999999994</v>
      </c>
      <c r="I1420" s="329">
        <v>119794.14</v>
      </c>
      <c r="J1420" s="329">
        <v>93267.520000000004</v>
      </c>
      <c r="K1420" s="329">
        <v>163218.15</v>
      </c>
      <c r="L1420" s="329">
        <v>117927.07</v>
      </c>
      <c r="M1420" s="329">
        <v>206372.37</v>
      </c>
      <c r="N1420" s="329">
        <v>155272.32000000001</v>
      </c>
      <c r="O1420" s="329">
        <v>271726.57</v>
      </c>
      <c r="P1420" s="329">
        <v>192346.27</v>
      </c>
      <c r="Q1420" s="329">
        <v>336605.98</v>
      </c>
      <c r="R1420" s="329">
        <v>216674.65</v>
      </c>
      <c r="S1420" s="329">
        <v>379180.64</v>
      </c>
      <c r="T1420" s="329">
        <v>240692.97</v>
      </c>
      <c r="U1420" s="329">
        <v>421212.69</v>
      </c>
    </row>
    <row r="1421" spans="1:21" ht="14.4" x14ac:dyDescent="0.3">
      <c r="A1421" s="328">
        <v>8</v>
      </c>
      <c r="B1421" s="328" t="s">
        <v>287</v>
      </c>
      <c r="C1421" s="328" t="s">
        <v>288</v>
      </c>
      <c r="D1421" s="328" t="s">
        <v>739</v>
      </c>
      <c r="E1421" s="328" t="s">
        <v>742</v>
      </c>
      <c r="F1421" s="328">
        <v>4</v>
      </c>
      <c r="G1421" s="328" t="s">
        <v>4</v>
      </c>
      <c r="H1421" s="329">
        <v>75973.899999999994</v>
      </c>
      <c r="I1421" s="329">
        <v>121558.24</v>
      </c>
      <c r="J1421" s="329">
        <v>106363.46</v>
      </c>
      <c r="K1421" s="329">
        <v>170181.53</v>
      </c>
      <c r="L1421" s="329">
        <v>136753.01999999999</v>
      </c>
      <c r="M1421" s="329">
        <v>218804.83</v>
      </c>
      <c r="N1421" s="329">
        <v>182337.35</v>
      </c>
      <c r="O1421" s="329">
        <v>291739.77</v>
      </c>
      <c r="P1421" s="329">
        <v>227921.69</v>
      </c>
      <c r="Q1421" s="329">
        <v>364674.71</v>
      </c>
      <c r="R1421" s="329">
        <v>258311.25</v>
      </c>
      <c r="S1421" s="329">
        <v>413298.01</v>
      </c>
      <c r="T1421" s="329">
        <v>288700.81</v>
      </c>
      <c r="U1421" s="329">
        <v>461921.3</v>
      </c>
    </row>
    <row r="1422" spans="1:21" ht="14.4" x14ac:dyDescent="0.3">
      <c r="A1422" s="328">
        <v>8</v>
      </c>
      <c r="B1422" s="328" t="s">
        <v>287</v>
      </c>
      <c r="C1422" s="328" t="s">
        <v>288</v>
      </c>
      <c r="D1422" s="328" t="s">
        <v>739</v>
      </c>
      <c r="E1422" s="328" t="s">
        <v>743</v>
      </c>
      <c r="F1422" s="328">
        <v>1</v>
      </c>
      <c r="G1422" s="328" t="s">
        <v>11</v>
      </c>
      <c r="H1422" s="329">
        <v>97069.09</v>
      </c>
      <c r="I1422" s="329">
        <v>169870.9</v>
      </c>
      <c r="J1422" s="329">
        <v>125871.06</v>
      </c>
      <c r="K1422" s="329">
        <v>220274.36</v>
      </c>
      <c r="L1422" s="329">
        <v>150756.56</v>
      </c>
      <c r="M1422" s="329">
        <v>263823.96999999997</v>
      </c>
      <c r="N1422" s="329">
        <v>180037.68</v>
      </c>
      <c r="O1422" s="329">
        <v>315065.95</v>
      </c>
      <c r="P1422" s="329">
        <v>211842.87</v>
      </c>
      <c r="Q1422" s="329">
        <v>370725.02</v>
      </c>
      <c r="R1422" s="329">
        <v>232187.17</v>
      </c>
      <c r="S1422" s="329">
        <v>406327.55</v>
      </c>
      <c r="T1422" s="329">
        <v>251521.3</v>
      </c>
      <c r="U1422" s="329">
        <v>440162.27</v>
      </c>
    </row>
    <row r="1423" spans="1:21" ht="14.4" x14ac:dyDescent="0.3">
      <c r="A1423" s="328">
        <v>8</v>
      </c>
      <c r="B1423" s="328" t="s">
        <v>287</v>
      </c>
      <c r="C1423" s="328" t="s">
        <v>288</v>
      </c>
      <c r="D1423" s="328" t="s">
        <v>739</v>
      </c>
      <c r="E1423" s="328" t="s">
        <v>743</v>
      </c>
      <c r="F1423" s="328">
        <v>2</v>
      </c>
      <c r="G1423" s="328" t="s">
        <v>5</v>
      </c>
      <c r="H1423" s="329">
        <v>84233.919999999998</v>
      </c>
      <c r="I1423" s="329">
        <v>147409.35</v>
      </c>
      <c r="J1423" s="329">
        <v>110560.09</v>
      </c>
      <c r="K1423" s="329">
        <v>193480.17</v>
      </c>
      <c r="L1423" s="329">
        <v>134490.68</v>
      </c>
      <c r="M1423" s="329">
        <v>235358.7</v>
      </c>
      <c r="N1423" s="329">
        <v>165189.17000000001</v>
      </c>
      <c r="O1423" s="329">
        <v>289081.05</v>
      </c>
      <c r="P1423" s="329">
        <v>196068.2</v>
      </c>
      <c r="Q1423" s="329">
        <v>343119.34</v>
      </c>
      <c r="R1423" s="329">
        <v>216112.73</v>
      </c>
      <c r="S1423" s="329">
        <v>378197.28</v>
      </c>
      <c r="T1423" s="329">
        <v>234719.38</v>
      </c>
      <c r="U1423" s="329">
        <v>410758.91</v>
      </c>
    </row>
    <row r="1424" spans="1:21" ht="14.4" x14ac:dyDescent="0.3">
      <c r="A1424" s="328">
        <v>8</v>
      </c>
      <c r="B1424" s="328" t="s">
        <v>287</v>
      </c>
      <c r="C1424" s="328" t="s">
        <v>288</v>
      </c>
      <c r="D1424" s="328" t="s">
        <v>739</v>
      </c>
      <c r="E1424" s="328" t="s">
        <v>743</v>
      </c>
      <c r="F1424" s="328">
        <v>3</v>
      </c>
      <c r="G1424" s="328" t="s">
        <v>6</v>
      </c>
      <c r="H1424" s="329">
        <v>72714.38</v>
      </c>
      <c r="I1424" s="329">
        <v>127250.16</v>
      </c>
      <c r="J1424" s="329">
        <v>98819.13</v>
      </c>
      <c r="K1424" s="329">
        <v>172933.48</v>
      </c>
      <c r="L1424" s="329">
        <v>124744.9</v>
      </c>
      <c r="M1424" s="329">
        <v>218303.57</v>
      </c>
      <c r="N1424" s="329">
        <v>164046.76</v>
      </c>
      <c r="O1424" s="329">
        <v>287081.82</v>
      </c>
      <c r="P1424" s="329">
        <v>203033.65</v>
      </c>
      <c r="Q1424" s="329">
        <v>355308.88</v>
      </c>
      <c r="R1424" s="329">
        <v>228574.95</v>
      </c>
      <c r="S1424" s="329">
        <v>400006.17</v>
      </c>
      <c r="T1424" s="329">
        <v>253756.3</v>
      </c>
      <c r="U1424" s="329">
        <v>444073.52</v>
      </c>
    </row>
    <row r="1425" spans="1:21" ht="14.4" x14ac:dyDescent="0.3">
      <c r="A1425" s="328">
        <v>8</v>
      </c>
      <c r="B1425" s="328" t="s">
        <v>287</v>
      </c>
      <c r="C1425" s="328" t="s">
        <v>288</v>
      </c>
      <c r="D1425" s="328" t="s">
        <v>739</v>
      </c>
      <c r="E1425" s="328" t="s">
        <v>743</v>
      </c>
      <c r="F1425" s="328">
        <v>4</v>
      </c>
      <c r="G1425" s="328" t="s">
        <v>4</v>
      </c>
      <c r="H1425" s="329">
        <v>82389.98</v>
      </c>
      <c r="I1425" s="329">
        <v>131823.96</v>
      </c>
      <c r="J1425" s="329">
        <v>115345.97</v>
      </c>
      <c r="K1425" s="329">
        <v>184553.55</v>
      </c>
      <c r="L1425" s="329">
        <v>148301.96</v>
      </c>
      <c r="M1425" s="329">
        <v>237283.14</v>
      </c>
      <c r="N1425" s="329">
        <v>197735.94</v>
      </c>
      <c r="O1425" s="329">
        <v>316377.51</v>
      </c>
      <c r="P1425" s="329">
        <v>247169.93</v>
      </c>
      <c r="Q1425" s="329">
        <v>395471.89</v>
      </c>
      <c r="R1425" s="329">
        <v>280125.92</v>
      </c>
      <c r="S1425" s="329">
        <v>448201.48</v>
      </c>
      <c r="T1425" s="329">
        <v>313081.90999999997</v>
      </c>
      <c r="U1425" s="329">
        <v>500931.06</v>
      </c>
    </row>
    <row r="1426" spans="1:21" ht="14.4" x14ac:dyDescent="0.3">
      <c r="A1426" s="328">
        <v>8</v>
      </c>
      <c r="B1426" s="328" t="s">
        <v>287</v>
      </c>
      <c r="C1426" s="328" t="s">
        <v>288</v>
      </c>
      <c r="D1426" s="328" t="s">
        <v>739</v>
      </c>
      <c r="E1426" s="328" t="s">
        <v>290</v>
      </c>
      <c r="F1426" s="328">
        <v>1</v>
      </c>
      <c r="G1426" s="328" t="s">
        <v>11</v>
      </c>
      <c r="H1426" s="329">
        <v>95177.91</v>
      </c>
      <c r="I1426" s="329">
        <v>166561.35</v>
      </c>
      <c r="J1426" s="329">
        <v>123303.29</v>
      </c>
      <c r="K1426" s="329">
        <v>215780.76</v>
      </c>
      <c r="L1426" s="329">
        <v>147598.56</v>
      </c>
      <c r="M1426" s="329">
        <v>258297.48</v>
      </c>
      <c r="N1426" s="329">
        <v>176140.48</v>
      </c>
      <c r="O1426" s="329">
        <v>308245.84999999998</v>
      </c>
      <c r="P1426" s="329">
        <v>207165.25</v>
      </c>
      <c r="Q1426" s="329">
        <v>362539.18</v>
      </c>
      <c r="R1426" s="329">
        <v>227009.07</v>
      </c>
      <c r="S1426" s="329">
        <v>397265.88</v>
      </c>
      <c r="T1426" s="329">
        <v>245813.25</v>
      </c>
      <c r="U1426" s="329">
        <v>430173.18</v>
      </c>
    </row>
    <row r="1427" spans="1:21" ht="14.4" x14ac:dyDescent="0.3">
      <c r="A1427" s="328">
        <v>8</v>
      </c>
      <c r="B1427" s="328" t="s">
        <v>287</v>
      </c>
      <c r="C1427" s="328" t="s">
        <v>288</v>
      </c>
      <c r="D1427" s="328" t="s">
        <v>739</v>
      </c>
      <c r="E1427" s="328" t="s">
        <v>290</v>
      </c>
      <c r="F1427" s="328">
        <v>2</v>
      </c>
      <c r="G1427" s="328" t="s">
        <v>5</v>
      </c>
      <c r="H1427" s="329">
        <v>83105.31</v>
      </c>
      <c r="I1427" s="329">
        <v>145434.29999999999</v>
      </c>
      <c r="J1427" s="329">
        <v>108901.89</v>
      </c>
      <c r="K1427" s="329">
        <v>190578.3</v>
      </c>
      <c r="L1427" s="329">
        <v>132298.98000000001</v>
      </c>
      <c r="M1427" s="329">
        <v>231523.21</v>
      </c>
      <c r="N1427" s="329">
        <v>162174.06</v>
      </c>
      <c r="O1427" s="329">
        <v>283804.59999999998</v>
      </c>
      <c r="P1427" s="329">
        <v>192327.67999999999</v>
      </c>
      <c r="Q1427" s="329">
        <v>336573.45</v>
      </c>
      <c r="R1427" s="329">
        <v>211889.55</v>
      </c>
      <c r="S1427" s="329">
        <v>370806.71</v>
      </c>
      <c r="T1427" s="329">
        <v>230009.46</v>
      </c>
      <c r="U1427" s="329">
        <v>402516.55</v>
      </c>
    </row>
    <row r="1428" spans="1:21" ht="14.4" x14ac:dyDescent="0.3">
      <c r="A1428" s="328">
        <v>8</v>
      </c>
      <c r="B1428" s="328" t="s">
        <v>287</v>
      </c>
      <c r="C1428" s="328" t="s">
        <v>288</v>
      </c>
      <c r="D1428" s="328" t="s">
        <v>739</v>
      </c>
      <c r="E1428" s="328" t="s">
        <v>290</v>
      </c>
      <c r="F1428" s="328">
        <v>3</v>
      </c>
      <c r="G1428" s="328" t="s">
        <v>6</v>
      </c>
      <c r="H1428" s="329">
        <v>72134.899999999994</v>
      </c>
      <c r="I1428" s="329">
        <v>126236.08</v>
      </c>
      <c r="J1428" s="329">
        <v>98184.95</v>
      </c>
      <c r="K1428" s="329">
        <v>171823.66</v>
      </c>
      <c r="L1428" s="329">
        <v>124066.65</v>
      </c>
      <c r="M1428" s="329">
        <v>217116.64</v>
      </c>
      <c r="N1428" s="329">
        <v>163277.85999999999</v>
      </c>
      <c r="O1428" s="329">
        <v>285736.25</v>
      </c>
      <c r="P1428" s="329">
        <v>202192.81</v>
      </c>
      <c r="Q1428" s="329">
        <v>353837.42</v>
      </c>
      <c r="R1428" s="329">
        <v>227712.89</v>
      </c>
      <c r="S1428" s="329">
        <v>398497.55</v>
      </c>
      <c r="T1428" s="329">
        <v>252894.38</v>
      </c>
      <c r="U1428" s="329">
        <v>442565.17</v>
      </c>
    </row>
    <row r="1429" spans="1:21" ht="14.4" x14ac:dyDescent="0.3">
      <c r="A1429" s="328">
        <v>8</v>
      </c>
      <c r="B1429" s="328" t="s">
        <v>287</v>
      </c>
      <c r="C1429" s="328" t="s">
        <v>288</v>
      </c>
      <c r="D1429" s="328" t="s">
        <v>739</v>
      </c>
      <c r="E1429" s="328" t="s">
        <v>290</v>
      </c>
      <c r="F1429" s="328">
        <v>4</v>
      </c>
      <c r="G1429" s="328" t="s">
        <v>4</v>
      </c>
      <c r="H1429" s="329">
        <v>80712.27</v>
      </c>
      <c r="I1429" s="329">
        <v>129139.63</v>
      </c>
      <c r="J1429" s="329">
        <v>112997.18</v>
      </c>
      <c r="K1429" s="329">
        <v>180795.49</v>
      </c>
      <c r="L1429" s="329">
        <v>145282.09</v>
      </c>
      <c r="M1429" s="329">
        <v>232451.34</v>
      </c>
      <c r="N1429" s="329">
        <v>193709.45</v>
      </c>
      <c r="O1429" s="329">
        <v>309935.12</v>
      </c>
      <c r="P1429" s="329">
        <v>242136.81</v>
      </c>
      <c r="Q1429" s="329">
        <v>387418.9</v>
      </c>
      <c r="R1429" s="329">
        <v>274421.71999999997</v>
      </c>
      <c r="S1429" s="329">
        <v>439074.76</v>
      </c>
      <c r="T1429" s="329">
        <v>306706.63</v>
      </c>
      <c r="U1429" s="329">
        <v>490730.61</v>
      </c>
    </row>
    <row r="1430" spans="1:21" ht="14.4" x14ac:dyDescent="0.3">
      <c r="A1430" s="328">
        <v>8</v>
      </c>
      <c r="B1430" s="328" t="s">
        <v>287</v>
      </c>
      <c r="C1430" s="328" t="s">
        <v>288</v>
      </c>
      <c r="D1430" s="328" t="s">
        <v>739</v>
      </c>
      <c r="E1430" s="328" t="s">
        <v>744</v>
      </c>
      <c r="F1430" s="328">
        <v>1</v>
      </c>
      <c r="G1430" s="328" t="s">
        <v>11</v>
      </c>
      <c r="H1430" s="329">
        <v>96537.29</v>
      </c>
      <c r="I1430" s="329">
        <v>168940.25</v>
      </c>
      <c r="J1430" s="329">
        <v>125197.31</v>
      </c>
      <c r="K1430" s="329">
        <v>219095.3</v>
      </c>
      <c r="L1430" s="329">
        <v>149960.93</v>
      </c>
      <c r="M1430" s="329">
        <v>262431.63</v>
      </c>
      <c r="N1430" s="329">
        <v>179104.79</v>
      </c>
      <c r="O1430" s="329">
        <v>313433.39</v>
      </c>
      <c r="P1430" s="329">
        <v>210757.79</v>
      </c>
      <c r="Q1430" s="329">
        <v>368826.13</v>
      </c>
      <c r="R1430" s="329">
        <v>231004.93</v>
      </c>
      <c r="S1430" s="329">
        <v>404258.62</v>
      </c>
      <c r="T1430" s="329">
        <v>250254.16</v>
      </c>
      <c r="U1430" s="329">
        <v>437944.78</v>
      </c>
    </row>
    <row r="1431" spans="1:21" ht="14.4" x14ac:dyDescent="0.3">
      <c r="A1431" s="328">
        <v>8</v>
      </c>
      <c r="B1431" s="328" t="s">
        <v>287</v>
      </c>
      <c r="C1431" s="328" t="s">
        <v>288</v>
      </c>
      <c r="D1431" s="328" t="s">
        <v>739</v>
      </c>
      <c r="E1431" s="328" t="s">
        <v>744</v>
      </c>
      <c r="F1431" s="328">
        <v>2</v>
      </c>
      <c r="G1431" s="328" t="s">
        <v>5</v>
      </c>
      <c r="H1431" s="329">
        <v>83702.100000000006</v>
      </c>
      <c r="I1431" s="329">
        <v>146478.68</v>
      </c>
      <c r="J1431" s="329">
        <v>109886.34</v>
      </c>
      <c r="K1431" s="329">
        <v>192301.1</v>
      </c>
      <c r="L1431" s="329">
        <v>133695.06</v>
      </c>
      <c r="M1431" s="329">
        <v>233966.35</v>
      </c>
      <c r="N1431" s="329">
        <v>164256.28</v>
      </c>
      <c r="O1431" s="329">
        <v>287448.49</v>
      </c>
      <c r="P1431" s="329">
        <v>194983.12</v>
      </c>
      <c r="Q1431" s="329">
        <v>341220.46</v>
      </c>
      <c r="R1431" s="329">
        <v>214930.48</v>
      </c>
      <c r="S1431" s="329">
        <v>376128.34</v>
      </c>
      <c r="T1431" s="329">
        <v>233452.24</v>
      </c>
      <c r="U1431" s="329">
        <v>408541.42</v>
      </c>
    </row>
    <row r="1432" spans="1:21" ht="14.4" x14ac:dyDescent="0.3">
      <c r="A1432" s="328">
        <v>8</v>
      </c>
      <c r="B1432" s="328" t="s">
        <v>287</v>
      </c>
      <c r="C1432" s="328" t="s">
        <v>288</v>
      </c>
      <c r="D1432" s="328" t="s">
        <v>739</v>
      </c>
      <c r="E1432" s="328" t="s">
        <v>744</v>
      </c>
      <c r="F1432" s="328">
        <v>3</v>
      </c>
      <c r="G1432" s="328" t="s">
        <v>6</v>
      </c>
      <c r="H1432" s="329">
        <v>72201.119999999995</v>
      </c>
      <c r="I1432" s="329">
        <v>126351.96</v>
      </c>
      <c r="J1432" s="329">
        <v>98100.57</v>
      </c>
      <c r="K1432" s="329">
        <v>171675.99</v>
      </c>
      <c r="L1432" s="329">
        <v>123821.03</v>
      </c>
      <c r="M1432" s="329">
        <v>216686.8</v>
      </c>
      <c r="N1432" s="329">
        <v>162814.94</v>
      </c>
      <c r="O1432" s="329">
        <v>284926.14</v>
      </c>
      <c r="P1432" s="329">
        <v>201493.87</v>
      </c>
      <c r="Q1432" s="329">
        <v>352614.28</v>
      </c>
      <c r="R1432" s="329">
        <v>226829.87</v>
      </c>
      <c r="S1432" s="329">
        <v>396952.28</v>
      </c>
      <c r="T1432" s="329">
        <v>251805.91</v>
      </c>
      <c r="U1432" s="329">
        <v>440660.35</v>
      </c>
    </row>
    <row r="1433" spans="1:21" ht="14.4" x14ac:dyDescent="0.3">
      <c r="A1433" s="328">
        <v>8</v>
      </c>
      <c r="B1433" s="328" t="s">
        <v>287</v>
      </c>
      <c r="C1433" s="328" t="s">
        <v>288</v>
      </c>
      <c r="D1433" s="328" t="s">
        <v>739</v>
      </c>
      <c r="E1433" s="328" t="s">
        <v>744</v>
      </c>
      <c r="F1433" s="328">
        <v>4</v>
      </c>
      <c r="G1433" s="328" t="s">
        <v>4</v>
      </c>
      <c r="H1433" s="329">
        <v>81948.55</v>
      </c>
      <c r="I1433" s="329">
        <v>131117.68</v>
      </c>
      <c r="J1433" s="329">
        <v>114727.97</v>
      </c>
      <c r="K1433" s="329">
        <v>183564.75</v>
      </c>
      <c r="L1433" s="329">
        <v>147507.39000000001</v>
      </c>
      <c r="M1433" s="329">
        <v>236011.82</v>
      </c>
      <c r="N1433" s="329">
        <v>196676.52</v>
      </c>
      <c r="O1433" s="329">
        <v>314682.43</v>
      </c>
      <c r="P1433" s="329">
        <v>245845.64</v>
      </c>
      <c r="Q1433" s="329">
        <v>393353.04</v>
      </c>
      <c r="R1433" s="329">
        <v>278625.06</v>
      </c>
      <c r="S1433" s="329">
        <v>445800.11</v>
      </c>
      <c r="T1433" s="329">
        <v>311404.48</v>
      </c>
      <c r="U1433" s="329">
        <v>498247.18</v>
      </c>
    </row>
    <row r="1434" spans="1:21" ht="14.4" x14ac:dyDescent="0.3">
      <c r="A1434" s="328">
        <v>8</v>
      </c>
      <c r="B1434" s="328" t="s">
        <v>287</v>
      </c>
      <c r="C1434" s="328" t="s">
        <v>288</v>
      </c>
      <c r="D1434" s="328" t="s">
        <v>739</v>
      </c>
      <c r="E1434" s="328" t="s">
        <v>745</v>
      </c>
      <c r="F1434" s="328">
        <v>1</v>
      </c>
      <c r="G1434" s="328" t="s">
        <v>11</v>
      </c>
      <c r="H1434" s="329">
        <v>87515.6</v>
      </c>
      <c r="I1434" s="329">
        <v>153152.29</v>
      </c>
      <c r="J1434" s="329">
        <v>113366.66</v>
      </c>
      <c r="K1434" s="329">
        <v>198391.65</v>
      </c>
      <c r="L1434" s="329">
        <v>135696.82999999999</v>
      </c>
      <c r="M1434" s="329">
        <v>237469.46</v>
      </c>
      <c r="N1434" s="329">
        <v>161926.25</v>
      </c>
      <c r="O1434" s="329">
        <v>283370.94</v>
      </c>
      <c r="P1434" s="329">
        <v>190439.33</v>
      </c>
      <c r="Q1434" s="329">
        <v>333268.82</v>
      </c>
      <c r="R1434" s="329">
        <v>208676.53</v>
      </c>
      <c r="S1434" s="329">
        <v>365183.93</v>
      </c>
      <c r="T1434" s="329">
        <v>225953.49</v>
      </c>
      <c r="U1434" s="329">
        <v>395418.61</v>
      </c>
    </row>
    <row r="1435" spans="1:21" ht="14.4" x14ac:dyDescent="0.3">
      <c r="A1435" s="328">
        <v>8</v>
      </c>
      <c r="B1435" s="328" t="s">
        <v>287</v>
      </c>
      <c r="C1435" s="328" t="s">
        <v>288</v>
      </c>
      <c r="D1435" s="328" t="s">
        <v>739</v>
      </c>
      <c r="E1435" s="328" t="s">
        <v>745</v>
      </c>
      <c r="F1435" s="328">
        <v>2</v>
      </c>
      <c r="G1435" s="328" t="s">
        <v>5</v>
      </c>
      <c r="H1435" s="329">
        <v>76459.64</v>
      </c>
      <c r="I1435" s="329">
        <v>133804.38</v>
      </c>
      <c r="J1435" s="329">
        <v>100178</v>
      </c>
      <c r="K1435" s="329">
        <v>175311.5</v>
      </c>
      <c r="L1435" s="329">
        <v>121685.63</v>
      </c>
      <c r="M1435" s="329">
        <v>212949.86</v>
      </c>
      <c r="N1435" s="329">
        <v>149135.95000000001</v>
      </c>
      <c r="O1435" s="329">
        <v>260987.91</v>
      </c>
      <c r="P1435" s="329">
        <v>176851.24</v>
      </c>
      <c r="Q1435" s="329">
        <v>309489.67</v>
      </c>
      <c r="R1435" s="329">
        <v>194830.23</v>
      </c>
      <c r="S1435" s="329">
        <v>340952.9</v>
      </c>
      <c r="T1435" s="329">
        <v>211480.55</v>
      </c>
      <c r="U1435" s="329">
        <v>370090.96</v>
      </c>
    </row>
    <row r="1436" spans="1:21" ht="14.4" x14ac:dyDescent="0.3">
      <c r="A1436" s="328">
        <v>8</v>
      </c>
      <c r="B1436" s="328" t="s">
        <v>287</v>
      </c>
      <c r="C1436" s="328" t="s">
        <v>288</v>
      </c>
      <c r="D1436" s="328" t="s">
        <v>739</v>
      </c>
      <c r="E1436" s="328" t="s">
        <v>745</v>
      </c>
      <c r="F1436" s="328">
        <v>3</v>
      </c>
      <c r="G1436" s="328" t="s">
        <v>6</v>
      </c>
      <c r="H1436" s="329">
        <v>66400.75</v>
      </c>
      <c r="I1436" s="329">
        <v>116201.32</v>
      </c>
      <c r="J1436" s="329">
        <v>90393.26</v>
      </c>
      <c r="K1436" s="329">
        <v>158188.21</v>
      </c>
      <c r="L1436" s="329">
        <v>114231.6</v>
      </c>
      <c r="M1436" s="329">
        <v>199905.29</v>
      </c>
      <c r="N1436" s="329">
        <v>150345.03</v>
      </c>
      <c r="O1436" s="329">
        <v>263103.81</v>
      </c>
      <c r="P1436" s="329">
        <v>186187.16</v>
      </c>
      <c r="Q1436" s="329">
        <v>325827.52</v>
      </c>
      <c r="R1436" s="329">
        <v>209694.32</v>
      </c>
      <c r="S1436" s="329">
        <v>366965.06</v>
      </c>
      <c r="T1436" s="329">
        <v>232891.42</v>
      </c>
      <c r="U1436" s="329">
        <v>407559.98</v>
      </c>
    </row>
    <row r="1437" spans="1:21" ht="14.4" x14ac:dyDescent="0.3">
      <c r="A1437" s="328">
        <v>8</v>
      </c>
      <c r="B1437" s="328" t="s">
        <v>287</v>
      </c>
      <c r="C1437" s="328" t="s">
        <v>288</v>
      </c>
      <c r="D1437" s="328" t="s">
        <v>739</v>
      </c>
      <c r="E1437" s="328" t="s">
        <v>745</v>
      </c>
      <c r="F1437" s="328">
        <v>4</v>
      </c>
      <c r="G1437" s="328" t="s">
        <v>4</v>
      </c>
      <c r="H1437" s="329">
        <v>74208.179999999993</v>
      </c>
      <c r="I1437" s="329">
        <v>118733.09</v>
      </c>
      <c r="J1437" s="329">
        <v>103891.46</v>
      </c>
      <c r="K1437" s="329">
        <v>166226.32999999999</v>
      </c>
      <c r="L1437" s="329">
        <v>133574.73000000001</v>
      </c>
      <c r="M1437" s="329">
        <v>213719.57</v>
      </c>
      <c r="N1437" s="329">
        <v>178099.64</v>
      </c>
      <c r="O1437" s="329">
        <v>284959.43</v>
      </c>
      <c r="P1437" s="329">
        <v>222624.55</v>
      </c>
      <c r="Q1437" s="329">
        <v>356199.28</v>
      </c>
      <c r="R1437" s="329">
        <v>252307.82</v>
      </c>
      <c r="S1437" s="329">
        <v>403692.52</v>
      </c>
      <c r="T1437" s="329">
        <v>281991.09000000003</v>
      </c>
      <c r="U1437" s="329">
        <v>451185.76</v>
      </c>
    </row>
    <row r="1438" spans="1:21" ht="14.4" x14ac:dyDescent="0.3">
      <c r="A1438" s="328">
        <v>8</v>
      </c>
      <c r="B1438" s="328" t="s">
        <v>287</v>
      </c>
      <c r="C1438" s="328" t="s">
        <v>288</v>
      </c>
      <c r="D1438" s="328" t="s">
        <v>739</v>
      </c>
      <c r="E1438" s="328" t="s">
        <v>746</v>
      </c>
      <c r="F1438" s="328">
        <v>1</v>
      </c>
      <c r="G1438" s="328" t="s">
        <v>11</v>
      </c>
      <c r="H1438" s="329">
        <v>92518.9</v>
      </c>
      <c r="I1438" s="329">
        <v>161908.07999999999</v>
      </c>
      <c r="J1438" s="329">
        <v>119934.53</v>
      </c>
      <c r="K1438" s="329">
        <v>209885.43</v>
      </c>
      <c r="L1438" s="329">
        <v>143620.42000000001</v>
      </c>
      <c r="M1438" s="329">
        <v>251335.74</v>
      </c>
      <c r="N1438" s="329">
        <v>171476.02</v>
      </c>
      <c r="O1438" s="329">
        <v>300083.03999999998</v>
      </c>
      <c r="P1438" s="329">
        <v>201739.86</v>
      </c>
      <c r="Q1438" s="329">
        <v>353044.75</v>
      </c>
      <c r="R1438" s="329">
        <v>221097.83</v>
      </c>
      <c r="S1438" s="329">
        <v>386921.2</v>
      </c>
      <c r="T1438" s="329">
        <v>239477.55</v>
      </c>
      <c r="U1438" s="329">
        <v>419085.71</v>
      </c>
    </row>
    <row r="1439" spans="1:21" ht="14.4" x14ac:dyDescent="0.3">
      <c r="A1439" s="328">
        <v>8</v>
      </c>
      <c r="B1439" s="328" t="s">
        <v>287</v>
      </c>
      <c r="C1439" s="328" t="s">
        <v>288</v>
      </c>
      <c r="D1439" s="328" t="s">
        <v>739</v>
      </c>
      <c r="E1439" s="328" t="s">
        <v>746</v>
      </c>
      <c r="F1439" s="328">
        <v>2</v>
      </c>
      <c r="G1439" s="328" t="s">
        <v>5</v>
      </c>
      <c r="H1439" s="329">
        <v>80446.25</v>
      </c>
      <c r="I1439" s="329">
        <v>140780.93</v>
      </c>
      <c r="J1439" s="329">
        <v>105533.13</v>
      </c>
      <c r="K1439" s="329">
        <v>184682.97</v>
      </c>
      <c r="L1439" s="329">
        <v>128320.84</v>
      </c>
      <c r="M1439" s="329">
        <v>224561.47</v>
      </c>
      <c r="N1439" s="329">
        <v>157509.6</v>
      </c>
      <c r="O1439" s="329">
        <v>275641.8</v>
      </c>
      <c r="P1439" s="329">
        <v>186902.29</v>
      </c>
      <c r="Q1439" s="329">
        <v>327079.01</v>
      </c>
      <c r="R1439" s="329">
        <v>205978.31</v>
      </c>
      <c r="S1439" s="329">
        <v>360462.04</v>
      </c>
      <c r="T1439" s="329">
        <v>223673.77</v>
      </c>
      <c r="U1439" s="329">
        <v>391429.09</v>
      </c>
    </row>
    <row r="1440" spans="1:21" ht="14.4" x14ac:dyDescent="0.3">
      <c r="A1440" s="328">
        <v>8</v>
      </c>
      <c r="B1440" s="328" t="s">
        <v>287</v>
      </c>
      <c r="C1440" s="328" t="s">
        <v>288</v>
      </c>
      <c r="D1440" s="328" t="s">
        <v>739</v>
      </c>
      <c r="E1440" s="328" t="s">
        <v>746</v>
      </c>
      <c r="F1440" s="328">
        <v>3</v>
      </c>
      <c r="G1440" s="328" t="s">
        <v>6</v>
      </c>
      <c r="H1440" s="329">
        <v>69568.600000000006</v>
      </c>
      <c r="I1440" s="329">
        <v>121745.06</v>
      </c>
      <c r="J1440" s="329">
        <v>94592.13</v>
      </c>
      <c r="K1440" s="329">
        <v>165536.23000000001</v>
      </c>
      <c r="L1440" s="329">
        <v>119447.31</v>
      </c>
      <c r="M1440" s="329">
        <v>209032.8</v>
      </c>
      <c r="N1440" s="329">
        <v>157118.74</v>
      </c>
      <c r="O1440" s="329">
        <v>274957.8</v>
      </c>
      <c r="P1440" s="329">
        <v>194493.92</v>
      </c>
      <c r="Q1440" s="329">
        <v>340364.36</v>
      </c>
      <c r="R1440" s="329">
        <v>218987.48</v>
      </c>
      <c r="S1440" s="329">
        <v>383228.08</v>
      </c>
      <c r="T1440" s="329">
        <v>243142.45</v>
      </c>
      <c r="U1440" s="329">
        <v>425499.29</v>
      </c>
    </row>
    <row r="1441" spans="1:21" ht="14.4" x14ac:dyDescent="0.3">
      <c r="A1441" s="328">
        <v>8</v>
      </c>
      <c r="B1441" s="328" t="s">
        <v>287</v>
      </c>
      <c r="C1441" s="328" t="s">
        <v>288</v>
      </c>
      <c r="D1441" s="328" t="s">
        <v>739</v>
      </c>
      <c r="E1441" s="328" t="s">
        <v>746</v>
      </c>
      <c r="F1441" s="328">
        <v>4</v>
      </c>
      <c r="G1441" s="328" t="s">
        <v>4</v>
      </c>
      <c r="H1441" s="329">
        <v>78505.13</v>
      </c>
      <c r="I1441" s="329">
        <v>125608.21</v>
      </c>
      <c r="J1441" s="329">
        <v>109907.18</v>
      </c>
      <c r="K1441" s="329">
        <v>175851.49</v>
      </c>
      <c r="L1441" s="329">
        <v>141309.23000000001</v>
      </c>
      <c r="M1441" s="329">
        <v>226094.77</v>
      </c>
      <c r="N1441" s="329">
        <v>188412.31</v>
      </c>
      <c r="O1441" s="329">
        <v>301459.69</v>
      </c>
      <c r="P1441" s="329">
        <v>235515.38</v>
      </c>
      <c r="Q1441" s="329">
        <v>376824.62</v>
      </c>
      <c r="R1441" s="329">
        <v>266917.43</v>
      </c>
      <c r="S1441" s="329">
        <v>427067.9</v>
      </c>
      <c r="T1441" s="329">
        <v>298319.48</v>
      </c>
      <c r="U1441" s="329">
        <v>477311.18</v>
      </c>
    </row>
    <row r="1442" spans="1:21" ht="14.4" x14ac:dyDescent="0.3">
      <c r="A1442" s="328">
        <v>8</v>
      </c>
      <c r="B1442" s="328" t="s">
        <v>287</v>
      </c>
      <c r="C1442" s="328" t="s">
        <v>291</v>
      </c>
      <c r="D1442" s="328" t="s">
        <v>292</v>
      </c>
      <c r="E1442" s="328" t="s">
        <v>293</v>
      </c>
      <c r="F1442" s="328">
        <v>1</v>
      </c>
      <c r="G1442" s="328" t="s">
        <v>11</v>
      </c>
      <c r="H1442" s="329">
        <v>95099.24</v>
      </c>
      <c r="I1442" s="329">
        <v>166423.66</v>
      </c>
      <c r="J1442" s="329">
        <v>123260.88</v>
      </c>
      <c r="K1442" s="329">
        <v>215706.54</v>
      </c>
      <c r="L1442" s="329">
        <v>147590.39000000001</v>
      </c>
      <c r="M1442" s="329">
        <v>258283.18</v>
      </c>
      <c r="N1442" s="329">
        <v>176195.7</v>
      </c>
      <c r="O1442" s="329">
        <v>308342.46999999997</v>
      </c>
      <c r="P1442" s="329">
        <v>207277.68</v>
      </c>
      <c r="Q1442" s="329">
        <v>362735.95</v>
      </c>
      <c r="R1442" s="329">
        <v>227158.78</v>
      </c>
      <c r="S1442" s="329">
        <v>397527.86</v>
      </c>
      <c r="T1442" s="329">
        <v>246026.41</v>
      </c>
      <c r="U1442" s="329">
        <v>430546.22</v>
      </c>
    </row>
    <row r="1443" spans="1:21" ht="14.4" x14ac:dyDescent="0.3">
      <c r="A1443" s="328">
        <v>8</v>
      </c>
      <c r="B1443" s="328" t="s">
        <v>287</v>
      </c>
      <c r="C1443" s="328" t="s">
        <v>291</v>
      </c>
      <c r="D1443" s="328" t="s">
        <v>292</v>
      </c>
      <c r="E1443" s="328" t="s">
        <v>293</v>
      </c>
      <c r="F1443" s="328">
        <v>2</v>
      </c>
      <c r="G1443" s="328" t="s">
        <v>5</v>
      </c>
      <c r="H1443" s="329">
        <v>82772.429999999993</v>
      </c>
      <c r="I1443" s="329">
        <v>144851.75</v>
      </c>
      <c r="J1443" s="329">
        <v>108556.29</v>
      </c>
      <c r="K1443" s="329">
        <v>189973.5</v>
      </c>
      <c r="L1443" s="329">
        <v>131968.71</v>
      </c>
      <c r="M1443" s="329">
        <v>230945.24</v>
      </c>
      <c r="N1443" s="329">
        <v>161935.24</v>
      </c>
      <c r="O1443" s="329">
        <v>283386.67</v>
      </c>
      <c r="P1443" s="329">
        <v>192127.75</v>
      </c>
      <c r="Q1443" s="329">
        <v>336223.56</v>
      </c>
      <c r="R1443" s="329">
        <v>211720.95</v>
      </c>
      <c r="S1443" s="329">
        <v>370511.65</v>
      </c>
      <c r="T1443" s="329">
        <v>229889.92000000001</v>
      </c>
      <c r="U1443" s="329">
        <v>402307.35</v>
      </c>
    </row>
    <row r="1444" spans="1:21" ht="14.4" x14ac:dyDescent="0.3">
      <c r="A1444" s="328">
        <v>8</v>
      </c>
      <c r="B1444" s="328" t="s">
        <v>287</v>
      </c>
      <c r="C1444" s="328" t="s">
        <v>291</v>
      </c>
      <c r="D1444" s="328" t="s">
        <v>292</v>
      </c>
      <c r="E1444" s="328" t="s">
        <v>293</v>
      </c>
      <c r="F1444" s="328">
        <v>3</v>
      </c>
      <c r="G1444" s="328" t="s">
        <v>6</v>
      </c>
      <c r="H1444" s="329">
        <v>71643.710000000006</v>
      </c>
      <c r="I1444" s="329">
        <v>125376.5</v>
      </c>
      <c r="J1444" s="329">
        <v>97438.26</v>
      </c>
      <c r="K1444" s="329">
        <v>170516.95</v>
      </c>
      <c r="L1444" s="329">
        <v>123060.91</v>
      </c>
      <c r="M1444" s="329">
        <v>215356.59</v>
      </c>
      <c r="N1444" s="329">
        <v>161891.73000000001</v>
      </c>
      <c r="O1444" s="329">
        <v>283310.52</v>
      </c>
      <c r="P1444" s="329">
        <v>200420.05</v>
      </c>
      <c r="Q1444" s="329">
        <v>350735.09</v>
      </c>
      <c r="R1444" s="329">
        <v>225673.47</v>
      </c>
      <c r="S1444" s="329">
        <v>394928.56</v>
      </c>
      <c r="T1444" s="329">
        <v>250581.17</v>
      </c>
      <c r="U1444" s="329">
        <v>438517.05</v>
      </c>
    </row>
    <row r="1445" spans="1:21" ht="14.4" x14ac:dyDescent="0.3">
      <c r="A1445" s="328">
        <v>8</v>
      </c>
      <c r="B1445" s="328" t="s">
        <v>287</v>
      </c>
      <c r="C1445" s="328" t="s">
        <v>291</v>
      </c>
      <c r="D1445" s="328" t="s">
        <v>292</v>
      </c>
      <c r="E1445" s="328" t="s">
        <v>293</v>
      </c>
      <c r="F1445" s="328">
        <v>4</v>
      </c>
      <c r="G1445" s="328" t="s">
        <v>4</v>
      </c>
      <c r="H1445" s="329">
        <v>80682.929999999993</v>
      </c>
      <c r="I1445" s="329">
        <v>129092.7</v>
      </c>
      <c r="J1445" s="329">
        <v>112956.11</v>
      </c>
      <c r="K1445" s="329">
        <v>180729.78</v>
      </c>
      <c r="L1445" s="329">
        <v>145229.28</v>
      </c>
      <c r="M1445" s="329">
        <v>232366.86</v>
      </c>
      <c r="N1445" s="329">
        <v>193639.04000000001</v>
      </c>
      <c r="O1445" s="329">
        <v>309822.46999999997</v>
      </c>
      <c r="P1445" s="329">
        <v>242048.8</v>
      </c>
      <c r="Q1445" s="329">
        <v>387278.09</v>
      </c>
      <c r="R1445" s="329">
        <v>274321.98</v>
      </c>
      <c r="S1445" s="329">
        <v>438915.17</v>
      </c>
      <c r="T1445" s="329">
        <v>306595.15000000002</v>
      </c>
      <c r="U1445" s="329">
        <v>490552.25</v>
      </c>
    </row>
    <row r="1446" spans="1:21" ht="14.4" x14ac:dyDescent="0.3">
      <c r="A1446" s="328">
        <v>8</v>
      </c>
      <c r="B1446" s="328" t="s">
        <v>287</v>
      </c>
      <c r="C1446" s="328" t="s">
        <v>291</v>
      </c>
      <c r="D1446" s="328" t="s">
        <v>292</v>
      </c>
      <c r="E1446" s="328" t="s">
        <v>747</v>
      </c>
      <c r="F1446" s="328">
        <v>1</v>
      </c>
      <c r="G1446" s="328" t="s">
        <v>11</v>
      </c>
      <c r="H1446" s="329">
        <v>91002.18</v>
      </c>
      <c r="I1446" s="329">
        <v>159253.81</v>
      </c>
      <c r="J1446" s="329">
        <v>117955.69</v>
      </c>
      <c r="K1446" s="329">
        <v>206422.46</v>
      </c>
      <c r="L1446" s="329">
        <v>141241.72</v>
      </c>
      <c r="M1446" s="329">
        <v>247173</v>
      </c>
      <c r="N1446" s="329">
        <v>168622.14</v>
      </c>
      <c r="O1446" s="329">
        <v>295088.74</v>
      </c>
      <c r="P1446" s="329">
        <v>198372.19</v>
      </c>
      <c r="Q1446" s="329">
        <v>347151.33</v>
      </c>
      <c r="R1446" s="329">
        <v>217401.39</v>
      </c>
      <c r="S1446" s="329">
        <v>380452.43</v>
      </c>
      <c r="T1446" s="329">
        <v>235462.97</v>
      </c>
      <c r="U1446" s="329">
        <v>412060.2</v>
      </c>
    </row>
    <row r="1447" spans="1:21" ht="14.4" x14ac:dyDescent="0.3">
      <c r="A1447" s="328">
        <v>8</v>
      </c>
      <c r="B1447" s="328" t="s">
        <v>287</v>
      </c>
      <c r="C1447" s="328" t="s">
        <v>291</v>
      </c>
      <c r="D1447" s="328" t="s">
        <v>292</v>
      </c>
      <c r="E1447" s="328" t="s">
        <v>747</v>
      </c>
      <c r="F1447" s="328">
        <v>2</v>
      </c>
      <c r="G1447" s="328" t="s">
        <v>5</v>
      </c>
      <c r="H1447" s="329">
        <v>79183.69</v>
      </c>
      <c r="I1447" s="329">
        <v>138571.46</v>
      </c>
      <c r="J1447" s="329">
        <v>103857.47</v>
      </c>
      <c r="K1447" s="329">
        <v>181750.58</v>
      </c>
      <c r="L1447" s="329">
        <v>126264.23</v>
      </c>
      <c r="M1447" s="329">
        <v>220962.4</v>
      </c>
      <c r="N1447" s="329">
        <v>154949.74</v>
      </c>
      <c r="O1447" s="329">
        <v>271162.05</v>
      </c>
      <c r="P1447" s="329">
        <v>183847</v>
      </c>
      <c r="Q1447" s="329">
        <v>321732.24</v>
      </c>
      <c r="R1447" s="329">
        <v>202600.17</v>
      </c>
      <c r="S1447" s="329">
        <v>354550.29</v>
      </c>
      <c r="T1447" s="329">
        <v>219991.9</v>
      </c>
      <c r="U1447" s="329">
        <v>384985.82</v>
      </c>
    </row>
    <row r="1448" spans="1:21" ht="14.4" x14ac:dyDescent="0.3">
      <c r="A1448" s="328">
        <v>8</v>
      </c>
      <c r="B1448" s="328" t="s">
        <v>287</v>
      </c>
      <c r="C1448" s="328" t="s">
        <v>291</v>
      </c>
      <c r="D1448" s="328" t="s">
        <v>292</v>
      </c>
      <c r="E1448" s="328" t="s">
        <v>747</v>
      </c>
      <c r="F1448" s="328">
        <v>3</v>
      </c>
      <c r="G1448" s="328" t="s">
        <v>6</v>
      </c>
      <c r="H1448" s="329">
        <v>68520.009999999995</v>
      </c>
      <c r="I1448" s="329">
        <v>119910.02</v>
      </c>
      <c r="J1448" s="329">
        <v>93183.14</v>
      </c>
      <c r="K1448" s="329">
        <v>163070.49</v>
      </c>
      <c r="L1448" s="329">
        <v>117681.45</v>
      </c>
      <c r="M1448" s="329">
        <v>205942.54</v>
      </c>
      <c r="N1448" s="329">
        <v>154809.41</v>
      </c>
      <c r="O1448" s="329">
        <v>270916.46000000002</v>
      </c>
      <c r="P1448" s="329">
        <v>191647.34</v>
      </c>
      <c r="Q1448" s="329">
        <v>335382.84999999998</v>
      </c>
      <c r="R1448" s="329">
        <v>215791.65</v>
      </c>
      <c r="S1448" s="329">
        <v>377635.39</v>
      </c>
      <c r="T1448" s="329">
        <v>239604.51</v>
      </c>
      <c r="U1448" s="329">
        <v>419307.89</v>
      </c>
    </row>
    <row r="1449" spans="1:21" ht="14.4" x14ac:dyDescent="0.3">
      <c r="A1449" s="328">
        <v>8</v>
      </c>
      <c r="B1449" s="328" t="s">
        <v>287</v>
      </c>
      <c r="C1449" s="328" t="s">
        <v>291</v>
      </c>
      <c r="D1449" s="328" t="s">
        <v>292</v>
      </c>
      <c r="E1449" s="328" t="s">
        <v>747</v>
      </c>
      <c r="F1449" s="328">
        <v>4</v>
      </c>
      <c r="G1449" s="328" t="s">
        <v>4</v>
      </c>
      <c r="H1449" s="329">
        <v>77210.179999999993</v>
      </c>
      <c r="I1449" s="329">
        <v>123536.29</v>
      </c>
      <c r="J1449" s="329">
        <v>108094.25</v>
      </c>
      <c r="K1449" s="329">
        <v>172950.8</v>
      </c>
      <c r="L1449" s="329">
        <v>138978.32</v>
      </c>
      <c r="M1449" s="329">
        <v>222365.32</v>
      </c>
      <c r="N1449" s="329">
        <v>185304.43</v>
      </c>
      <c r="O1449" s="329">
        <v>296487.09000000003</v>
      </c>
      <c r="P1449" s="329">
        <v>231630.53</v>
      </c>
      <c r="Q1449" s="329">
        <v>370608.86</v>
      </c>
      <c r="R1449" s="329">
        <v>262514.61</v>
      </c>
      <c r="S1449" s="329">
        <v>420023.38</v>
      </c>
      <c r="T1449" s="329">
        <v>293398.68</v>
      </c>
      <c r="U1449" s="329">
        <v>469437.89</v>
      </c>
    </row>
    <row r="1450" spans="1:21" ht="14.4" x14ac:dyDescent="0.3">
      <c r="A1450" s="328">
        <v>8</v>
      </c>
      <c r="B1450" s="328" t="s">
        <v>287</v>
      </c>
      <c r="C1450" s="328" t="s">
        <v>291</v>
      </c>
      <c r="D1450" s="328" t="s">
        <v>292</v>
      </c>
      <c r="E1450" s="328" t="s">
        <v>294</v>
      </c>
      <c r="F1450" s="328">
        <v>1</v>
      </c>
      <c r="G1450" s="328" t="s">
        <v>11</v>
      </c>
      <c r="H1450" s="329">
        <v>93168.72</v>
      </c>
      <c r="I1450" s="329">
        <v>163045.26</v>
      </c>
      <c r="J1450" s="329">
        <v>120671.9</v>
      </c>
      <c r="K1450" s="329">
        <v>211175.83</v>
      </c>
      <c r="L1450" s="329">
        <v>144428.31</v>
      </c>
      <c r="M1450" s="329">
        <v>252749.53</v>
      </c>
      <c r="N1450" s="329">
        <v>172326.1</v>
      </c>
      <c r="O1450" s="329">
        <v>301570.67</v>
      </c>
      <c r="P1450" s="329">
        <v>202656.28</v>
      </c>
      <c r="Q1450" s="329">
        <v>354648.48</v>
      </c>
      <c r="R1450" s="329">
        <v>222055.52</v>
      </c>
      <c r="S1450" s="329">
        <v>388597.16</v>
      </c>
      <c r="T1450" s="329">
        <v>240424.94</v>
      </c>
      <c r="U1450" s="329">
        <v>420743.64</v>
      </c>
    </row>
    <row r="1451" spans="1:21" ht="14.4" x14ac:dyDescent="0.3">
      <c r="A1451" s="328">
        <v>8</v>
      </c>
      <c r="B1451" s="328" t="s">
        <v>287</v>
      </c>
      <c r="C1451" s="328" t="s">
        <v>291</v>
      </c>
      <c r="D1451" s="328" t="s">
        <v>292</v>
      </c>
      <c r="E1451" s="328" t="s">
        <v>294</v>
      </c>
      <c r="F1451" s="328">
        <v>2</v>
      </c>
      <c r="G1451" s="328" t="s">
        <v>5</v>
      </c>
      <c r="H1451" s="329">
        <v>81477.38</v>
      </c>
      <c r="I1451" s="329">
        <v>142585.42000000001</v>
      </c>
      <c r="J1451" s="329">
        <v>106725.28</v>
      </c>
      <c r="K1451" s="329">
        <v>186769.23</v>
      </c>
      <c r="L1451" s="329">
        <v>129611.87</v>
      </c>
      <c r="M1451" s="329">
        <v>226820.77</v>
      </c>
      <c r="N1451" s="329">
        <v>158800.72</v>
      </c>
      <c r="O1451" s="329">
        <v>277901.25</v>
      </c>
      <c r="P1451" s="329">
        <v>188287.27</v>
      </c>
      <c r="Q1451" s="329">
        <v>329502.71999999997</v>
      </c>
      <c r="R1451" s="329">
        <v>207413.46</v>
      </c>
      <c r="S1451" s="329">
        <v>362973.55</v>
      </c>
      <c r="T1451" s="329">
        <v>225120.22</v>
      </c>
      <c r="U1451" s="329">
        <v>393960.38</v>
      </c>
    </row>
    <row r="1452" spans="1:21" ht="14.4" x14ac:dyDescent="0.3">
      <c r="A1452" s="328">
        <v>8</v>
      </c>
      <c r="B1452" s="328" t="s">
        <v>287</v>
      </c>
      <c r="C1452" s="328" t="s">
        <v>291</v>
      </c>
      <c r="D1452" s="328" t="s">
        <v>292</v>
      </c>
      <c r="E1452" s="328" t="s">
        <v>294</v>
      </c>
      <c r="F1452" s="328">
        <v>3</v>
      </c>
      <c r="G1452" s="328" t="s">
        <v>6</v>
      </c>
      <c r="H1452" s="329">
        <v>70818.64</v>
      </c>
      <c r="I1452" s="329">
        <v>123932.62</v>
      </c>
      <c r="J1452" s="329">
        <v>96430.73</v>
      </c>
      <c r="K1452" s="329">
        <v>168753.78</v>
      </c>
      <c r="L1452" s="329">
        <v>121879.79</v>
      </c>
      <c r="M1452" s="329">
        <v>213289.63</v>
      </c>
      <c r="N1452" s="329">
        <v>160429.76000000001</v>
      </c>
      <c r="O1452" s="329">
        <v>280752.08</v>
      </c>
      <c r="P1452" s="329">
        <v>198692.83</v>
      </c>
      <c r="Q1452" s="329">
        <v>347712.45</v>
      </c>
      <c r="R1452" s="329">
        <v>223791.68</v>
      </c>
      <c r="S1452" s="329">
        <v>391635.44</v>
      </c>
      <c r="T1452" s="329">
        <v>248562.64</v>
      </c>
      <c r="U1452" s="329">
        <v>434984.63</v>
      </c>
    </row>
    <row r="1453" spans="1:21" ht="14.4" x14ac:dyDescent="0.3">
      <c r="A1453" s="328">
        <v>8</v>
      </c>
      <c r="B1453" s="328" t="s">
        <v>287</v>
      </c>
      <c r="C1453" s="328" t="s">
        <v>291</v>
      </c>
      <c r="D1453" s="328" t="s">
        <v>292</v>
      </c>
      <c r="E1453" s="328" t="s">
        <v>294</v>
      </c>
      <c r="F1453" s="328">
        <v>4</v>
      </c>
      <c r="G1453" s="328" t="s">
        <v>4</v>
      </c>
      <c r="H1453" s="329">
        <v>78990.559999999998</v>
      </c>
      <c r="I1453" s="329">
        <v>126384.9</v>
      </c>
      <c r="J1453" s="329">
        <v>110586.78</v>
      </c>
      <c r="K1453" s="329">
        <v>176938.85</v>
      </c>
      <c r="L1453" s="329">
        <v>142183.01</v>
      </c>
      <c r="M1453" s="329">
        <v>227492.81</v>
      </c>
      <c r="N1453" s="329">
        <v>189577.34</v>
      </c>
      <c r="O1453" s="329">
        <v>303323.75</v>
      </c>
      <c r="P1453" s="329">
        <v>236971.68</v>
      </c>
      <c r="Q1453" s="329">
        <v>379154.69</v>
      </c>
      <c r="R1453" s="329">
        <v>268567.90000000002</v>
      </c>
      <c r="S1453" s="329">
        <v>429708.64</v>
      </c>
      <c r="T1453" s="329">
        <v>300164.12</v>
      </c>
      <c r="U1453" s="329">
        <v>480262.6</v>
      </c>
    </row>
    <row r="1454" spans="1:21" ht="14.4" x14ac:dyDescent="0.3">
      <c r="A1454" s="328">
        <v>8</v>
      </c>
      <c r="B1454" s="328" t="s">
        <v>287</v>
      </c>
      <c r="C1454" s="328" t="s">
        <v>291</v>
      </c>
      <c r="D1454" s="328" t="s">
        <v>292</v>
      </c>
      <c r="E1454" s="328" t="s">
        <v>295</v>
      </c>
      <c r="F1454" s="328">
        <v>1</v>
      </c>
      <c r="G1454" s="328" t="s">
        <v>11</v>
      </c>
      <c r="H1454" s="329">
        <v>93090.04</v>
      </c>
      <c r="I1454" s="329">
        <v>162907.57999999999</v>
      </c>
      <c r="J1454" s="329">
        <v>120629.49</v>
      </c>
      <c r="K1454" s="329">
        <v>211101.61</v>
      </c>
      <c r="L1454" s="329">
        <v>144420.14000000001</v>
      </c>
      <c r="M1454" s="329">
        <v>252735.24</v>
      </c>
      <c r="N1454" s="329">
        <v>172381.31</v>
      </c>
      <c r="O1454" s="329">
        <v>301667.28999999998</v>
      </c>
      <c r="P1454" s="329">
        <v>202768.71</v>
      </c>
      <c r="Q1454" s="329">
        <v>354845.25</v>
      </c>
      <c r="R1454" s="329">
        <v>222205.23</v>
      </c>
      <c r="S1454" s="329">
        <v>388859.15</v>
      </c>
      <c r="T1454" s="329">
        <v>240638.1</v>
      </c>
      <c r="U1454" s="329">
        <v>421116.68</v>
      </c>
    </row>
    <row r="1455" spans="1:21" ht="14.4" x14ac:dyDescent="0.3">
      <c r="A1455" s="328">
        <v>8</v>
      </c>
      <c r="B1455" s="328" t="s">
        <v>287</v>
      </c>
      <c r="C1455" s="328" t="s">
        <v>291</v>
      </c>
      <c r="D1455" s="328" t="s">
        <v>292</v>
      </c>
      <c r="E1455" s="328" t="s">
        <v>295</v>
      </c>
      <c r="F1455" s="328">
        <v>2</v>
      </c>
      <c r="G1455" s="328" t="s">
        <v>5</v>
      </c>
      <c r="H1455" s="329">
        <v>81144.5</v>
      </c>
      <c r="I1455" s="329">
        <v>142002.88</v>
      </c>
      <c r="J1455" s="329">
        <v>106379.68</v>
      </c>
      <c r="K1455" s="329">
        <v>186164.43</v>
      </c>
      <c r="L1455" s="329">
        <v>129281.60000000001</v>
      </c>
      <c r="M1455" s="329">
        <v>226242.8</v>
      </c>
      <c r="N1455" s="329">
        <v>158561.9</v>
      </c>
      <c r="O1455" s="329">
        <v>277483.32</v>
      </c>
      <c r="P1455" s="329">
        <v>188087.34</v>
      </c>
      <c r="Q1455" s="329">
        <v>329152.84000000003</v>
      </c>
      <c r="R1455" s="329">
        <v>207244.85</v>
      </c>
      <c r="S1455" s="329">
        <v>362678.49</v>
      </c>
      <c r="T1455" s="329">
        <v>225000.67</v>
      </c>
      <c r="U1455" s="329">
        <v>393751.18</v>
      </c>
    </row>
    <row r="1456" spans="1:21" ht="14.4" x14ac:dyDescent="0.3">
      <c r="A1456" s="328">
        <v>8</v>
      </c>
      <c r="B1456" s="328" t="s">
        <v>287</v>
      </c>
      <c r="C1456" s="328" t="s">
        <v>291</v>
      </c>
      <c r="D1456" s="328" t="s">
        <v>292</v>
      </c>
      <c r="E1456" s="328" t="s">
        <v>295</v>
      </c>
      <c r="F1456" s="328">
        <v>3</v>
      </c>
      <c r="G1456" s="328" t="s">
        <v>6</v>
      </c>
      <c r="H1456" s="329">
        <v>70327.460000000006</v>
      </c>
      <c r="I1456" s="329">
        <v>123073.05</v>
      </c>
      <c r="J1456" s="329">
        <v>95684.04</v>
      </c>
      <c r="K1456" s="329">
        <v>167447.07</v>
      </c>
      <c r="L1456" s="329">
        <v>120874.05</v>
      </c>
      <c r="M1456" s="329">
        <v>211529.58</v>
      </c>
      <c r="N1456" s="329">
        <v>159043.63</v>
      </c>
      <c r="O1456" s="329">
        <v>278326.34999999998</v>
      </c>
      <c r="P1456" s="329">
        <v>196920.07</v>
      </c>
      <c r="Q1456" s="329">
        <v>344610.13</v>
      </c>
      <c r="R1456" s="329">
        <v>221752.26</v>
      </c>
      <c r="S1456" s="329">
        <v>388066.46</v>
      </c>
      <c r="T1456" s="329">
        <v>246249.44</v>
      </c>
      <c r="U1456" s="329">
        <v>430936.52</v>
      </c>
    </row>
    <row r="1457" spans="1:21" ht="14.4" x14ac:dyDescent="0.3">
      <c r="A1457" s="328">
        <v>8</v>
      </c>
      <c r="B1457" s="328" t="s">
        <v>287</v>
      </c>
      <c r="C1457" s="328" t="s">
        <v>291</v>
      </c>
      <c r="D1457" s="328" t="s">
        <v>292</v>
      </c>
      <c r="E1457" s="328" t="s">
        <v>295</v>
      </c>
      <c r="F1457" s="328">
        <v>4</v>
      </c>
      <c r="G1457" s="328" t="s">
        <v>4</v>
      </c>
      <c r="H1457" s="329">
        <v>78961.22</v>
      </c>
      <c r="I1457" s="329">
        <v>126337.96</v>
      </c>
      <c r="J1457" s="329">
        <v>110545.71</v>
      </c>
      <c r="K1457" s="329">
        <v>176873.14</v>
      </c>
      <c r="L1457" s="329">
        <v>142130.20000000001</v>
      </c>
      <c r="M1457" s="329">
        <v>227408.33</v>
      </c>
      <c r="N1457" s="329">
        <v>189506.94</v>
      </c>
      <c r="O1457" s="329">
        <v>303211.09999999998</v>
      </c>
      <c r="P1457" s="329">
        <v>236883.67</v>
      </c>
      <c r="Q1457" s="329">
        <v>379013.88</v>
      </c>
      <c r="R1457" s="329">
        <v>268468.15999999997</v>
      </c>
      <c r="S1457" s="329">
        <v>429549.06</v>
      </c>
      <c r="T1457" s="329">
        <v>300052.65000000002</v>
      </c>
      <c r="U1457" s="329">
        <v>480084.24</v>
      </c>
    </row>
    <row r="1458" spans="1:21" ht="14.4" x14ac:dyDescent="0.3">
      <c r="A1458" s="328">
        <v>8</v>
      </c>
      <c r="B1458" s="328" t="s">
        <v>287</v>
      </c>
      <c r="C1458" s="328" t="s">
        <v>291</v>
      </c>
      <c r="D1458" s="328" t="s">
        <v>292</v>
      </c>
      <c r="E1458" s="328" t="s">
        <v>296</v>
      </c>
      <c r="F1458" s="328">
        <v>1</v>
      </c>
      <c r="G1458" s="328" t="s">
        <v>11</v>
      </c>
      <c r="H1458" s="329">
        <v>94488.76</v>
      </c>
      <c r="I1458" s="329">
        <v>165355.32999999999</v>
      </c>
      <c r="J1458" s="329">
        <v>122544.72</v>
      </c>
      <c r="K1458" s="329">
        <v>214453.26</v>
      </c>
      <c r="L1458" s="329">
        <v>146786.59</v>
      </c>
      <c r="M1458" s="329">
        <v>256876.54</v>
      </c>
      <c r="N1458" s="329">
        <v>175318.02</v>
      </c>
      <c r="O1458" s="329">
        <v>306806.53000000003</v>
      </c>
      <c r="P1458" s="329">
        <v>206305.05</v>
      </c>
      <c r="Q1458" s="329">
        <v>361033.83</v>
      </c>
      <c r="R1458" s="329">
        <v>226126.23</v>
      </c>
      <c r="S1458" s="329">
        <v>395720.91</v>
      </c>
      <c r="T1458" s="329">
        <v>244972.44</v>
      </c>
      <c r="U1458" s="329">
        <v>428701.78</v>
      </c>
    </row>
    <row r="1459" spans="1:21" ht="14.4" x14ac:dyDescent="0.3">
      <c r="A1459" s="328">
        <v>8</v>
      </c>
      <c r="B1459" s="328" t="s">
        <v>287</v>
      </c>
      <c r="C1459" s="328" t="s">
        <v>291</v>
      </c>
      <c r="D1459" s="328" t="s">
        <v>292</v>
      </c>
      <c r="E1459" s="328" t="s">
        <v>296</v>
      </c>
      <c r="F1459" s="328">
        <v>2</v>
      </c>
      <c r="G1459" s="328" t="s">
        <v>5</v>
      </c>
      <c r="H1459" s="329">
        <v>81907.73</v>
      </c>
      <c r="I1459" s="329">
        <v>143338.54</v>
      </c>
      <c r="J1459" s="329">
        <v>107536.94</v>
      </c>
      <c r="K1459" s="329">
        <v>188189.64</v>
      </c>
      <c r="L1459" s="329">
        <v>130842.82</v>
      </c>
      <c r="M1459" s="329">
        <v>228974.93</v>
      </c>
      <c r="N1459" s="329">
        <v>160763.53</v>
      </c>
      <c r="O1459" s="329">
        <v>281336.18</v>
      </c>
      <c r="P1459" s="329">
        <v>190842.74</v>
      </c>
      <c r="Q1459" s="329">
        <v>333974.8</v>
      </c>
      <c r="R1459" s="329">
        <v>210370.1</v>
      </c>
      <c r="S1459" s="329">
        <v>368147.67</v>
      </c>
      <c r="T1459" s="329">
        <v>228503.24</v>
      </c>
      <c r="U1459" s="329">
        <v>399880.66</v>
      </c>
    </row>
    <row r="1460" spans="1:21" ht="14.4" x14ac:dyDescent="0.3">
      <c r="A1460" s="328">
        <v>8</v>
      </c>
      <c r="B1460" s="328" t="s">
        <v>287</v>
      </c>
      <c r="C1460" s="328" t="s">
        <v>291</v>
      </c>
      <c r="D1460" s="328" t="s">
        <v>292</v>
      </c>
      <c r="E1460" s="328" t="s">
        <v>296</v>
      </c>
      <c r="F1460" s="328">
        <v>3</v>
      </c>
      <c r="G1460" s="328" t="s">
        <v>6</v>
      </c>
      <c r="H1460" s="329">
        <v>70639.27</v>
      </c>
      <c r="I1460" s="329">
        <v>123618.72</v>
      </c>
      <c r="J1460" s="329">
        <v>95973.01</v>
      </c>
      <c r="K1460" s="329">
        <v>167952.76</v>
      </c>
      <c r="L1460" s="329">
        <v>121131.3</v>
      </c>
      <c r="M1460" s="329">
        <v>211979.78</v>
      </c>
      <c r="N1460" s="329">
        <v>159273.78</v>
      </c>
      <c r="O1460" s="329">
        <v>278729.11</v>
      </c>
      <c r="P1460" s="329">
        <v>197107.52</v>
      </c>
      <c r="Q1460" s="329">
        <v>344938.16</v>
      </c>
      <c r="R1460" s="329">
        <v>221888.97</v>
      </c>
      <c r="S1460" s="329">
        <v>388305.7</v>
      </c>
      <c r="T1460" s="329">
        <v>246317.58</v>
      </c>
      <c r="U1460" s="329">
        <v>431055.77</v>
      </c>
    </row>
    <row r="1461" spans="1:21" ht="14.4" x14ac:dyDescent="0.3">
      <c r="A1461" s="328">
        <v>8</v>
      </c>
      <c r="B1461" s="328" t="s">
        <v>287</v>
      </c>
      <c r="C1461" s="328" t="s">
        <v>291</v>
      </c>
      <c r="D1461" s="328" t="s">
        <v>292</v>
      </c>
      <c r="E1461" s="328" t="s">
        <v>296</v>
      </c>
      <c r="F1461" s="328">
        <v>4</v>
      </c>
      <c r="G1461" s="328" t="s">
        <v>4</v>
      </c>
      <c r="H1461" s="329">
        <v>80212.17</v>
      </c>
      <c r="I1461" s="329">
        <v>128339.48</v>
      </c>
      <c r="J1461" s="329">
        <v>112297.04</v>
      </c>
      <c r="K1461" s="329">
        <v>179675.27</v>
      </c>
      <c r="L1461" s="329">
        <v>144381.91</v>
      </c>
      <c r="M1461" s="329">
        <v>231011.06</v>
      </c>
      <c r="N1461" s="329">
        <v>192509.21</v>
      </c>
      <c r="O1461" s="329">
        <v>308014.74</v>
      </c>
      <c r="P1461" s="329">
        <v>240636.51</v>
      </c>
      <c r="Q1461" s="329">
        <v>385018.43</v>
      </c>
      <c r="R1461" s="329">
        <v>272721.38</v>
      </c>
      <c r="S1461" s="329">
        <v>436354.22</v>
      </c>
      <c r="T1461" s="329">
        <v>304806.25</v>
      </c>
      <c r="U1461" s="329">
        <v>487690.01</v>
      </c>
    </row>
    <row r="1462" spans="1:21" ht="14.4" x14ac:dyDescent="0.3">
      <c r="A1462" s="328">
        <v>8</v>
      </c>
      <c r="B1462" s="328" t="s">
        <v>287</v>
      </c>
      <c r="C1462" s="328" t="s">
        <v>297</v>
      </c>
      <c r="D1462" s="328" t="s">
        <v>298</v>
      </c>
      <c r="E1462" s="328" t="s">
        <v>299</v>
      </c>
      <c r="F1462" s="328">
        <v>1</v>
      </c>
      <c r="G1462" s="328" t="s">
        <v>11</v>
      </c>
      <c r="H1462" s="329">
        <v>100102.54</v>
      </c>
      <c r="I1462" s="329">
        <v>175179.45</v>
      </c>
      <c r="J1462" s="329">
        <v>129828.75</v>
      </c>
      <c r="K1462" s="329">
        <v>227200.32</v>
      </c>
      <c r="L1462" s="329">
        <v>155513.98000000001</v>
      </c>
      <c r="M1462" s="329">
        <v>272149.46000000002</v>
      </c>
      <c r="N1462" s="329">
        <v>185745.46</v>
      </c>
      <c r="O1462" s="329">
        <v>325054.56</v>
      </c>
      <c r="P1462" s="329">
        <v>218578.21</v>
      </c>
      <c r="Q1462" s="329">
        <v>382511.87</v>
      </c>
      <c r="R1462" s="329">
        <v>239580.07</v>
      </c>
      <c r="S1462" s="329">
        <v>419265.12</v>
      </c>
      <c r="T1462" s="329">
        <v>259550.47</v>
      </c>
      <c r="U1462" s="329">
        <v>454213.31</v>
      </c>
    </row>
    <row r="1463" spans="1:21" ht="14.4" x14ac:dyDescent="0.3">
      <c r="A1463" s="328">
        <v>8</v>
      </c>
      <c r="B1463" s="328" t="s">
        <v>287</v>
      </c>
      <c r="C1463" s="328" t="s">
        <v>297</v>
      </c>
      <c r="D1463" s="328" t="s">
        <v>298</v>
      </c>
      <c r="E1463" s="328" t="s">
        <v>299</v>
      </c>
      <c r="F1463" s="328">
        <v>2</v>
      </c>
      <c r="G1463" s="328" t="s">
        <v>5</v>
      </c>
      <c r="H1463" s="329">
        <v>86759.03</v>
      </c>
      <c r="I1463" s="329">
        <v>151828.29999999999</v>
      </c>
      <c r="J1463" s="329">
        <v>113911.41</v>
      </c>
      <c r="K1463" s="329">
        <v>199344.96</v>
      </c>
      <c r="L1463" s="329">
        <v>138603.91</v>
      </c>
      <c r="M1463" s="329">
        <v>242556.85</v>
      </c>
      <c r="N1463" s="329">
        <v>170308.89</v>
      </c>
      <c r="O1463" s="329">
        <v>298040.55</v>
      </c>
      <c r="P1463" s="329">
        <v>202178.8</v>
      </c>
      <c r="Q1463" s="329">
        <v>353812.9</v>
      </c>
      <c r="R1463" s="329">
        <v>222869.01</v>
      </c>
      <c r="S1463" s="329">
        <v>390020.78</v>
      </c>
      <c r="T1463" s="329">
        <v>242083.12</v>
      </c>
      <c r="U1463" s="329">
        <v>423645.47</v>
      </c>
    </row>
    <row r="1464" spans="1:21" ht="14.4" x14ac:dyDescent="0.3">
      <c r="A1464" s="328">
        <v>8</v>
      </c>
      <c r="B1464" s="328" t="s">
        <v>287</v>
      </c>
      <c r="C1464" s="328" t="s">
        <v>297</v>
      </c>
      <c r="D1464" s="328" t="s">
        <v>298</v>
      </c>
      <c r="E1464" s="328" t="s">
        <v>299</v>
      </c>
      <c r="F1464" s="328">
        <v>3</v>
      </c>
      <c r="G1464" s="328" t="s">
        <v>6</v>
      </c>
      <c r="H1464" s="329">
        <v>74811.56</v>
      </c>
      <c r="I1464" s="329">
        <v>130920.24</v>
      </c>
      <c r="J1464" s="329">
        <v>101637.13</v>
      </c>
      <c r="K1464" s="329">
        <v>177864.97</v>
      </c>
      <c r="L1464" s="329">
        <v>128276.62</v>
      </c>
      <c r="M1464" s="329">
        <v>224484.09</v>
      </c>
      <c r="N1464" s="329">
        <v>168665.44</v>
      </c>
      <c r="O1464" s="329">
        <v>295164.51</v>
      </c>
      <c r="P1464" s="329">
        <v>208726.81</v>
      </c>
      <c r="Q1464" s="329">
        <v>365271.91</v>
      </c>
      <c r="R1464" s="329">
        <v>234966.61</v>
      </c>
      <c r="S1464" s="329">
        <v>411191.58</v>
      </c>
      <c r="T1464" s="329">
        <v>260832.2</v>
      </c>
      <c r="U1464" s="329">
        <v>456456.35</v>
      </c>
    </row>
    <row r="1465" spans="1:21" ht="14.4" x14ac:dyDescent="0.3">
      <c r="A1465" s="328">
        <v>8</v>
      </c>
      <c r="B1465" s="328" t="s">
        <v>287</v>
      </c>
      <c r="C1465" s="328" t="s">
        <v>297</v>
      </c>
      <c r="D1465" s="328" t="s">
        <v>298</v>
      </c>
      <c r="E1465" s="328" t="s">
        <v>299</v>
      </c>
      <c r="F1465" s="328">
        <v>4</v>
      </c>
      <c r="G1465" s="328" t="s">
        <v>4</v>
      </c>
      <c r="H1465" s="329">
        <v>84979.88</v>
      </c>
      <c r="I1465" s="329">
        <v>135967.79999999999</v>
      </c>
      <c r="J1465" s="329">
        <v>118971.83</v>
      </c>
      <c r="K1465" s="329">
        <v>190354.93</v>
      </c>
      <c r="L1465" s="329">
        <v>152963.78</v>
      </c>
      <c r="M1465" s="329">
        <v>244742.05</v>
      </c>
      <c r="N1465" s="329">
        <v>203951.7</v>
      </c>
      <c r="O1465" s="329">
        <v>326322.73</v>
      </c>
      <c r="P1465" s="329">
        <v>254939.63</v>
      </c>
      <c r="Q1465" s="329">
        <v>407903.41</v>
      </c>
      <c r="R1465" s="329">
        <v>288931.58</v>
      </c>
      <c r="S1465" s="329">
        <v>462290.54</v>
      </c>
      <c r="T1465" s="329">
        <v>322923.53000000003</v>
      </c>
      <c r="U1465" s="329">
        <v>516677.66</v>
      </c>
    </row>
    <row r="1466" spans="1:21" ht="14.4" x14ac:dyDescent="0.3">
      <c r="A1466" s="328">
        <v>8</v>
      </c>
      <c r="B1466" s="328" t="s">
        <v>287</v>
      </c>
      <c r="C1466" s="328" t="s">
        <v>297</v>
      </c>
      <c r="D1466" s="328" t="s">
        <v>298</v>
      </c>
      <c r="E1466" s="328" t="s">
        <v>300</v>
      </c>
      <c r="F1466" s="328">
        <v>1</v>
      </c>
      <c r="G1466" s="328" t="s">
        <v>11</v>
      </c>
      <c r="H1466" s="329">
        <v>93543.17</v>
      </c>
      <c r="I1466" s="329">
        <v>163700.54</v>
      </c>
      <c r="J1466" s="329">
        <v>121260.83</v>
      </c>
      <c r="K1466" s="329">
        <v>212206.45</v>
      </c>
      <c r="L1466" s="329">
        <v>145207.59</v>
      </c>
      <c r="M1466" s="329">
        <v>254113.29</v>
      </c>
      <c r="N1466" s="329">
        <v>173369.41</v>
      </c>
      <c r="O1466" s="329">
        <v>303396.46999999997</v>
      </c>
      <c r="P1466" s="329">
        <v>203966.23</v>
      </c>
      <c r="Q1466" s="329">
        <v>356940.9</v>
      </c>
      <c r="R1466" s="329">
        <v>223537.18</v>
      </c>
      <c r="S1466" s="329">
        <v>391190.06</v>
      </c>
      <c r="T1466" s="329">
        <v>242118.41</v>
      </c>
      <c r="U1466" s="329">
        <v>423707.22</v>
      </c>
    </row>
    <row r="1467" spans="1:21" ht="14.4" x14ac:dyDescent="0.3">
      <c r="A1467" s="328">
        <v>8</v>
      </c>
      <c r="B1467" s="328" t="s">
        <v>287</v>
      </c>
      <c r="C1467" s="328" t="s">
        <v>297</v>
      </c>
      <c r="D1467" s="328" t="s">
        <v>298</v>
      </c>
      <c r="E1467" s="328" t="s">
        <v>300</v>
      </c>
      <c r="F1467" s="328">
        <v>2</v>
      </c>
      <c r="G1467" s="328" t="s">
        <v>5</v>
      </c>
      <c r="H1467" s="329">
        <v>81343.429999999993</v>
      </c>
      <c r="I1467" s="329">
        <v>142351</v>
      </c>
      <c r="J1467" s="329">
        <v>106707.83</v>
      </c>
      <c r="K1467" s="329">
        <v>186738.7</v>
      </c>
      <c r="L1467" s="329">
        <v>129746.96</v>
      </c>
      <c r="M1467" s="329">
        <v>227057.18</v>
      </c>
      <c r="N1467" s="329">
        <v>159255.97</v>
      </c>
      <c r="O1467" s="329">
        <v>278697.95</v>
      </c>
      <c r="P1467" s="329">
        <v>188972.48</v>
      </c>
      <c r="Q1467" s="329">
        <v>330701.84000000003</v>
      </c>
      <c r="R1467" s="329">
        <v>208258.5</v>
      </c>
      <c r="S1467" s="329">
        <v>364452.37</v>
      </c>
      <c r="T1467" s="329">
        <v>226148.27</v>
      </c>
      <c r="U1467" s="329">
        <v>395759.47</v>
      </c>
    </row>
    <row r="1468" spans="1:21" ht="14.4" x14ac:dyDescent="0.3">
      <c r="A1468" s="328">
        <v>8</v>
      </c>
      <c r="B1468" s="328" t="s">
        <v>287</v>
      </c>
      <c r="C1468" s="328" t="s">
        <v>297</v>
      </c>
      <c r="D1468" s="328" t="s">
        <v>298</v>
      </c>
      <c r="E1468" s="328" t="s">
        <v>300</v>
      </c>
      <c r="F1468" s="328">
        <v>3</v>
      </c>
      <c r="G1468" s="328" t="s">
        <v>6</v>
      </c>
      <c r="H1468" s="329">
        <v>70349.53</v>
      </c>
      <c r="I1468" s="329">
        <v>123111.67999999999</v>
      </c>
      <c r="J1468" s="329">
        <v>95655.91</v>
      </c>
      <c r="K1468" s="329">
        <v>167397.85</v>
      </c>
      <c r="L1468" s="329">
        <v>120792.18</v>
      </c>
      <c r="M1468" s="329">
        <v>211386.31</v>
      </c>
      <c r="N1468" s="329">
        <v>158889.32</v>
      </c>
      <c r="O1468" s="329">
        <v>278056.32000000001</v>
      </c>
      <c r="P1468" s="329">
        <v>196687.09</v>
      </c>
      <c r="Q1468" s="329">
        <v>344202.41</v>
      </c>
      <c r="R1468" s="329">
        <v>221457.93</v>
      </c>
      <c r="S1468" s="329">
        <v>387551.37</v>
      </c>
      <c r="T1468" s="329">
        <v>245886.62</v>
      </c>
      <c r="U1468" s="329">
        <v>430301.58</v>
      </c>
    </row>
    <row r="1469" spans="1:21" ht="14.4" x14ac:dyDescent="0.3">
      <c r="A1469" s="328">
        <v>8</v>
      </c>
      <c r="B1469" s="328" t="s">
        <v>287</v>
      </c>
      <c r="C1469" s="328" t="s">
        <v>297</v>
      </c>
      <c r="D1469" s="328" t="s">
        <v>298</v>
      </c>
      <c r="E1469" s="328" t="s">
        <v>300</v>
      </c>
      <c r="F1469" s="328">
        <v>4</v>
      </c>
      <c r="G1469" s="328" t="s">
        <v>4</v>
      </c>
      <c r="H1469" s="329">
        <v>79373.320000000007</v>
      </c>
      <c r="I1469" s="329">
        <v>126997.31</v>
      </c>
      <c r="J1469" s="329">
        <v>111122.64</v>
      </c>
      <c r="K1469" s="329">
        <v>177796.23</v>
      </c>
      <c r="L1469" s="329">
        <v>142871.97</v>
      </c>
      <c r="M1469" s="329">
        <v>228595.15</v>
      </c>
      <c r="N1469" s="329">
        <v>190495.96</v>
      </c>
      <c r="O1469" s="329">
        <v>304793.53999999998</v>
      </c>
      <c r="P1469" s="329">
        <v>238119.95</v>
      </c>
      <c r="Q1469" s="329">
        <v>380991.92</v>
      </c>
      <c r="R1469" s="329">
        <v>269869.27</v>
      </c>
      <c r="S1469" s="329">
        <v>431790.84</v>
      </c>
      <c r="T1469" s="329">
        <v>301618.59999999998</v>
      </c>
      <c r="U1469" s="329">
        <v>482589.77</v>
      </c>
    </row>
    <row r="1470" spans="1:21" ht="14.4" x14ac:dyDescent="0.3">
      <c r="A1470" s="328">
        <v>8</v>
      </c>
      <c r="B1470" s="328" t="s">
        <v>287</v>
      </c>
      <c r="C1470" s="328" t="s">
        <v>297</v>
      </c>
      <c r="D1470" s="328" t="s">
        <v>298</v>
      </c>
      <c r="E1470" s="328" t="s">
        <v>748</v>
      </c>
      <c r="F1470" s="328">
        <v>1</v>
      </c>
      <c r="G1470" s="328" t="s">
        <v>11</v>
      </c>
      <c r="H1470" s="329">
        <v>97522.21</v>
      </c>
      <c r="I1470" s="329">
        <v>170663.87</v>
      </c>
      <c r="J1470" s="329">
        <v>126502.39999999999</v>
      </c>
      <c r="K1470" s="329">
        <v>221379.21</v>
      </c>
      <c r="L1470" s="329">
        <v>151544.01</v>
      </c>
      <c r="M1470" s="329">
        <v>265202.02</v>
      </c>
      <c r="N1470" s="329">
        <v>181025.79</v>
      </c>
      <c r="O1470" s="329">
        <v>316795.13</v>
      </c>
      <c r="P1470" s="329">
        <v>213040.38</v>
      </c>
      <c r="Q1470" s="329">
        <v>372820.67</v>
      </c>
      <c r="R1470" s="329">
        <v>233519.12</v>
      </c>
      <c r="S1470" s="329">
        <v>408658.47</v>
      </c>
      <c r="T1470" s="329">
        <v>253001.60000000001</v>
      </c>
      <c r="U1470" s="329">
        <v>442752.81</v>
      </c>
    </row>
    <row r="1471" spans="1:21" ht="14.4" x14ac:dyDescent="0.3">
      <c r="A1471" s="328">
        <v>8</v>
      </c>
      <c r="B1471" s="328" t="s">
        <v>287</v>
      </c>
      <c r="C1471" s="328" t="s">
        <v>297</v>
      </c>
      <c r="D1471" s="328" t="s">
        <v>298</v>
      </c>
      <c r="E1471" s="328" t="s">
        <v>748</v>
      </c>
      <c r="F1471" s="328">
        <v>2</v>
      </c>
      <c r="G1471" s="328" t="s">
        <v>5</v>
      </c>
      <c r="H1471" s="329">
        <v>84432.85</v>
      </c>
      <c r="I1471" s="329">
        <v>147757.48000000001</v>
      </c>
      <c r="J1471" s="329">
        <v>110888.25</v>
      </c>
      <c r="K1471" s="329">
        <v>194054.43</v>
      </c>
      <c r="L1471" s="329">
        <v>134956.04</v>
      </c>
      <c r="M1471" s="329">
        <v>236173.08</v>
      </c>
      <c r="N1471" s="329">
        <v>165883.24</v>
      </c>
      <c r="O1471" s="329">
        <v>290295.67999999999</v>
      </c>
      <c r="P1471" s="329">
        <v>196953.34</v>
      </c>
      <c r="Q1471" s="329">
        <v>344668.35</v>
      </c>
      <c r="R1471" s="329">
        <v>217126.37</v>
      </c>
      <c r="S1471" s="329">
        <v>379971.16</v>
      </c>
      <c r="T1471" s="329">
        <v>235866.97</v>
      </c>
      <c r="U1471" s="329">
        <v>412767.2</v>
      </c>
    </row>
    <row r="1472" spans="1:21" ht="14.4" x14ac:dyDescent="0.3">
      <c r="A1472" s="328">
        <v>8</v>
      </c>
      <c r="B1472" s="328" t="s">
        <v>287</v>
      </c>
      <c r="C1472" s="328" t="s">
        <v>297</v>
      </c>
      <c r="D1472" s="328" t="s">
        <v>298</v>
      </c>
      <c r="E1472" s="328" t="s">
        <v>748</v>
      </c>
      <c r="F1472" s="328">
        <v>3</v>
      </c>
      <c r="G1472" s="328" t="s">
        <v>6</v>
      </c>
      <c r="H1472" s="329">
        <v>72736.45</v>
      </c>
      <c r="I1472" s="329">
        <v>127288.79</v>
      </c>
      <c r="J1472" s="329">
        <v>98791</v>
      </c>
      <c r="K1472" s="329">
        <v>172884.25</v>
      </c>
      <c r="L1472" s="329">
        <v>124663.02</v>
      </c>
      <c r="M1472" s="329">
        <v>218160.29</v>
      </c>
      <c r="N1472" s="329">
        <v>163892.45000000001</v>
      </c>
      <c r="O1472" s="329">
        <v>286811.78999999998</v>
      </c>
      <c r="P1472" s="329">
        <v>202800.67</v>
      </c>
      <c r="Q1472" s="329">
        <v>354901.17</v>
      </c>
      <c r="R1472" s="329">
        <v>228280.62</v>
      </c>
      <c r="S1472" s="329">
        <v>399491.08</v>
      </c>
      <c r="T1472" s="329">
        <v>253393.48</v>
      </c>
      <c r="U1472" s="329">
        <v>443438.58</v>
      </c>
    </row>
    <row r="1473" spans="1:21" ht="14.4" x14ac:dyDescent="0.3">
      <c r="A1473" s="328">
        <v>8</v>
      </c>
      <c r="B1473" s="328" t="s">
        <v>287</v>
      </c>
      <c r="C1473" s="328" t="s">
        <v>297</v>
      </c>
      <c r="D1473" s="328" t="s">
        <v>298</v>
      </c>
      <c r="E1473" s="328" t="s">
        <v>748</v>
      </c>
      <c r="F1473" s="328">
        <v>4</v>
      </c>
      <c r="G1473" s="328" t="s">
        <v>4</v>
      </c>
      <c r="H1473" s="329">
        <v>82802.070000000007</v>
      </c>
      <c r="I1473" s="329">
        <v>132483.31</v>
      </c>
      <c r="J1473" s="329">
        <v>115922.9</v>
      </c>
      <c r="K1473" s="329">
        <v>185476.64</v>
      </c>
      <c r="L1473" s="329">
        <v>149043.72</v>
      </c>
      <c r="M1473" s="329">
        <v>238469.96</v>
      </c>
      <c r="N1473" s="329">
        <v>198724.97</v>
      </c>
      <c r="O1473" s="329">
        <v>317959.95</v>
      </c>
      <c r="P1473" s="329">
        <v>248406.21</v>
      </c>
      <c r="Q1473" s="329">
        <v>397449.94</v>
      </c>
      <c r="R1473" s="329">
        <v>281527.03000000003</v>
      </c>
      <c r="S1473" s="329">
        <v>450443.26</v>
      </c>
      <c r="T1473" s="329">
        <v>314647.86</v>
      </c>
      <c r="U1473" s="329">
        <v>503436.59</v>
      </c>
    </row>
    <row r="1474" spans="1:21" ht="14.4" x14ac:dyDescent="0.3">
      <c r="A1474" s="328">
        <v>8</v>
      </c>
      <c r="B1474" s="328" t="s">
        <v>287</v>
      </c>
      <c r="C1474" s="328" t="s">
        <v>297</v>
      </c>
      <c r="D1474" s="328" t="s">
        <v>298</v>
      </c>
      <c r="E1474" s="328" t="s">
        <v>614</v>
      </c>
      <c r="F1474" s="328">
        <v>1</v>
      </c>
      <c r="G1474" s="328" t="s">
        <v>11</v>
      </c>
      <c r="H1474" s="329">
        <v>97482.87</v>
      </c>
      <c r="I1474" s="329">
        <v>170595.03</v>
      </c>
      <c r="J1474" s="329">
        <v>126481.2</v>
      </c>
      <c r="K1474" s="329">
        <v>221342.1</v>
      </c>
      <c r="L1474" s="329">
        <v>151539.93</v>
      </c>
      <c r="M1474" s="329">
        <v>265194.87</v>
      </c>
      <c r="N1474" s="329">
        <v>181053.39</v>
      </c>
      <c r="O1474" s="329">
        <v>316843.44</v>
      </c>
      <c r="P1474" s="329">
        <v>213096.6</v>
      </c>
      <c r="Q1474" s="329">
        <v>372919.05</v>
      </c>
      <c r="R1474" s="329">
        <v>233593.97</v>
      </c>
      <c r="S1474" s="329">
        <v>408789.46</v>
      </c>
      <c r="T1474" s="329">
        <v>253108.19</v>
      </c>
      <c r="U1474" s="329">
        <v>442939.33</v>
      </c>
    </row>
    <row r="1475" spans="1:21" ht="14.4" x14ac:dyDescent="0.3">
      <c r="A1475" s="328">
        <v>8</v>
      </c>
      <c r="B1475" s="328" t="s">
        <v>287</v>
      </c>
      <c r="C1475" s="328" t="s">
        <v>297</v>
      </c>
      <c r="D1475" s="328" t="s">
        <v>298</v>
      </c>
      <c r="E1475" s="328" t="s">
        <v>614</v>
      </c>
      <c r="F1475" s="328">
        <v>2</v>
      </c>
      <c r="G1475" s="328" t="s">
        <v>5</v>
      </c>
      <c r="H1475" s="329">
        <v>84266.41</v>
      </c>
      <c r="I1475" s="329">
        <v>147466.21</v>
      </c>
      <c r="J1475" s="329">
        <v>110715.45</v>
      </c>
      <c r="K1475" s="329">
        <v>193752.03</v>
      </c>
      <c r="L1475" s="329">
        <v>134790.91</v>
      </c>
      <c r="M1475" s="329">
        <v>235884.09</v>
      </c>
      <c r="N1475" s="329">
        <v>165763.82999999999</v>
      </c>
      <c r="O1475" s="329">
        <v>290086.71000000002</v>
      </c>
      <c r="P1475" s="329">
        <v>196853.38</v>
      </c>
      <c r="Q1475" s="329">
        <v>344493.41</v>
      </c>
      <c r="R1475" s="329">
        <v>217042.07</v>
      </c>
      <c r="S1475" s="329">
        <v>379823.63</v>
      </c>
      <c r="T1475" s="329">
        <v>235807.2</v>
      </c>
      <c r="U1475" s="329">
        <v>412662.6</v>
      </c>
    </row>
    <row r="1476" spans="1:21" ht="14.4" x14ac:dyDescent="0.3">
      <c r="A1476" s="328">
        <v>8</v>
      </c>
      <c r="B1476" s="328" t="s">
        <v>287</v>
      </c>
      <c r="C1476" s="328" t="s">
        <v>297</v>
      </c>
      <c r="D1476" s="328" t="s">
        <v>298</v>
      </c>
      <c r="E1476" s="328" t="s">
        <v>614</v>
      </c>
      <c r="F1476" s="328">
        <v>3</v>
      </c>
      <c r="G1476" s="328" t="s">
        <v>6</v>
      </c>
      <c r="H1476" s="329">
        <v>72490.86</v>
      </c>
      <c r="I1476" s="329">
        <v>126859</v>
      </c>
      <c r="J1476" s="329">
        <v>98417.66</v>
      </c>
      <c r="K1476" s="329">
        <v>172230.9</v>
      </c>
      <c r="L1476" s="329">
        <v>124160.16</v>
      </c>
      <c r="M1476" s="329">
        <v>217280.27</v>
      </c>
      <c r="N1476" s="329">
        <v>163199.39000000001</v>
      </c>
      <c r="O1476" s="329">
        <v>285598.93</v>
      </c>
      <c r="P1476" s="329">
        <v>201914.29</v>
      </c>
      <c r="Q1476" s="329">
        <v>353350.01</v>
      </c>
      <c r="R1476" s="329">
        <v>227260.91</v>
      </c>
      <c r="S1476" s="329">
        <v>397706.59</v>
      </c>
      <c r="T1476" s="329">
        <v>252236.87</v>
      </c>
      <c r="U1476" s="329">
        <v>441414.53</v>
      </c>
    </row>
    <row r="1477" spans="1:21" ht="14.4" x14ac:dyDescent="0.3">
      <c r="A1477" s="328">
        <v>8</v>
      </c>
      <c r="B1477" s="328" t="s">
        <v>287</v>
      </c>
      <c r="C1477" s="328" t="s">
        <v>297</v>
      </c>
      <c r="D1477" s="328" t="s">
        <v>298</v>
      </c>
      <c r="E1477" s="328" t="s">
        <v>614</v>
      </c>
      <c r="F1477" s="328">
        <v>4</v>
      </c>
      <c r="G1477" s="328" t="s">
        <v>4</v>
      </c>
      <c r="H1477" s="329">
        <v>82787.399999999994</v>
      </c>
      <c r="I1477" s="329">
        <v>132459.84</v>
      </c>
      <c r="J1477" s="329">
        <v>115902.36</v>
      </c>
      <c r="K1477" s="329">
        <v>185443.78</v>
      </c>
      <c r="L1477" s="329">
        <v>149017.32</v>
      </c>
      <c r="M1477" s="329">
        <v>238427.72</v>
      </c>
      <c r="N1477" s="329">
        <v>198689.76</v>
      </c>
      <c r="O1477" s="329">
        <v>317903.63</v>
      </c>
      <c r="P1477" s="329">
        <v>248362.2</v>
      </c>
      <c r="Q1477" s="329">
        <v>397379.53</v>
      </c>
      <c r="R1477" s="329">
        <v>281477.15999999997</v>
      </c>
      <c r="S1477" s="329">
        <v>450363.47</v>
      </c>
      <c r="T1477" s="329">
        <v>314592.12</v>
      </c>
      <c r="U1477" s="329">
        <v>503347.41</v>
      </c>
    </row>
    <row r="1478" spans="1:21" ht="14.4" x14ac:dyDescent="0.3">
      <c r="A1478" s="328">
        <v>8</v>
      </c>
      <c r="B1478" s="328" t="s">
        <v>287</v>
      </c>
      <c r="C1478" s="328" t="s">
        <v>297</v>
      </c>
      <c r="D1478" s="328" t="s">
        <v>298</v>
      </c>
      <c r="E1478" s="328" t="s">
        <v>749</v>
      </c>
      <c r="F1478" s="328">
        <v>1</v>
      </c>
      <c r="G1478" s="328" t="s">
        <v>11</v>
      </c>
      <c r="H1478" s="329">
        <v>92932.69</v>
      </c>
      <c r="I1478" s="329">
        <v>162632.21</v>
      </c>
      <c r="J1478" s="329">
        <v>120544.67</v>
      </c>
      <c r="K1478" s="329">
        <v>210953.17</v>
      </c>
      <c r="L1478" s="329">
        <v>144403.79999999999</v>
      </c>
      <c r="M1478" s="329">
        <v>252706.64</v>
      </c>
      <c r="N1478" s="329">
        <v>172491.73</v>
      </c>
      <c r="O1478" s="329">
        <v>301860.53000000003</v>
      </c>
      <c r="P1478" s="329">
        <v>202993.59</v>
      </c>
      <c r="Q1478" s="329">
        <v>355238.79</v>
      </c>
      <c r="R1478" s="329">
        <v>222504.63</v>
      </c>
      <c r="S1478" s="329">
        <v>389383.11</v>
      </c>
      <c r="T1478" s="329">
        <v>241064.44</v>
      </c>
      <c r="U1478" s="329">
        <v>421862.77</v>
      </c>
    </row>
    <row r="1479" spans="1:21" ht="14.4" x14ac:dyDescent="0.3">
      <c r="A1479" s="328">
        <v>8</v>
      </c>
      <c r="B1479" s="328" t="s">
        <v>287</v>
      </c>
      <c r="C1479" s="328" t="s">
        <v>297</v>
      </c>
      <c r="D1479" s="328" t="s">
        <v>298</v>
      </c>
      <c r="E1479" s="328" t="s">
        <v>749</v>
      </c>
      <c r="F1479" s="328">
        <v>2</v>
      </c>
      <c r="G1479" s="328" t="s">
        <v>5</v>
      </c>
      <c r="H1479" s="329">
        <v>80478.740000000005</v>
      </c>
      <c r="I1479" s="329">
        <v>140837.79</v>
      </c>
      <c r="J1479" s="329">
        <v>105688.48</v>
      </c>
      <c r="K1479" s="329">
        <v>184954.84</v>
      </c>
      <c r="L1479" s="329">
        <v>128621.07</v>
      </c>
      <c r="M1479" s="329">
        <v>225086.87</v>
      </c>
      <c r="N1479" s="329">
        <v>158084.26</v>
      </c>
      <c r="O1479" s="329">
        <v>276647.46000000002</v>
      </c>
      <c r="P1479" s="329">
        <v>187687.47</v>
      </c>
      <c r="Q1479" s="329">
        <v>328453.08</v>
      </c>
      <c r="R1479" s="329">
        <v>206907.65</v>
      </c>
      <c r="S1479" s="329">
        <v>362088.39</v>
      </c>
      <c r="T1479" s="329">
        <v>224761.59</v>
      </c>
      <c r="U1479" s="329">
        <v>393332.78</v>
      </c>
    </row>
    <row r="1480" spans="1:21" ht="14.4" x14ac:dyDescent="0.3">
      <c r="A1480" s="328">
        <v>8</v>
      </c>
      <c r="B1480" s="328" t="s">
        <v>287</v>
      </c>
      <c r="C1480" s="328" t="s">
        <v>297</v>
      </c>
      <c r="D1480" s="328" t="s">
        <v>298</v>
      </c>
      <c r="E1480" s="328" t="s">
        <v>749</v>
      </c>
      <c r="F1480" s="328">
        <v>3</v>
      </c>
      <c r="G1480" s="328" t="s">
        <v>6</v>
      </c>
      <c r="H1480" s="329">
        <v>69345.08</v>
      </c>
      <c r="I1480" s="329">
        <v>121353.9</v>
      </c>
      <c r="J1480" s="329">
        <v>94190.66</v>
      </c>
      <c r="K1480" s="329">
        <v>164833.65</v>
      </c>
      <c r="L1480" s="329">
        <v>118862.57</v>
      </c>
      <c r="M1480" s="329">
        <v>208009.5</v>
      </c>
      <c r="N1480" s="329">
        <v>156271.37</v>
      </c>
      <c r="O1480" s="329">
        <v>273474.90000000002</v>
      </c>
      <c r="P1480" s="329">
        <v>193374.56</v>
      </c>
      <c r="Q1480" s="329">
        <v>338405.48</v>
      </c>
      <c r="R1480" s="329">
        <v>217673.43</v>
      </c>
      <c r="S1480" s="329">
        <v>380928.5</v>
      </c>
      <c r="T1480" s="329">
        <v>241623.02</v>
      </c>
      <c r="U1480" s="329">
        <v>422840.29</v>
      </c>
    </row>
    <row r="1481" spans="1:21" ht="14.4" x14ac:dyDescent="0.3">
      <c r="A1481" s="328">
        <v>8</v>
      </c>
      <c r="B1481" s="328" t="s">
        <v>287</v>
      </c>
      <c r="C1481" s="328" t="s">
        <v>297</v>
      </c>
      <c r="D1481" s="328" t="s">
        <v>298</v>
      </c>
      <c r="E1481" s="328" t="s">
        <v>749</v>
      </c>
      <c r="F1481" s="328">
        <v>4</v>
      </c>
      <c r="G1481" s="328" t="s">
        <v>4</v>
      </c>
      <c r="H1481" s="329">
        <v>78902.55</v>
      </c>
      <c r="I1481" s="329">
        <v>126244.09</v>
      </c>
      <c r="J1481" s="329">
        <v>110463.57</v>
      </c>
      <c r="K1481" s="329">
        <v>176741.72</v>
      </c>
      <c r="L1481" s="329">
        <v>142024.59</v>
      </c>
      <c r="M1481" s="329">
        <v>227239.35</v>
      </c>
      <c r="N1481" s="329">
        <v>189366.12</v>
      </c>
      <c r="O1481" s="329">
        <v>302985.8</v>
      </c>
      <c r="P1481" s="329">
        <v>236707.66</v>
      </c>
      <c r="Q1481" s="329">
        <v>378732.26</v>
      </c>
      <c r="R1481" s="329">
        <v>268268.68</v>
      </c>
      <c r="S1481" s="329">
        <v>429229.89</v>
      </c>
      <c r="T1481" s="329">
        <v>299829.7</v>
      </c>
      <c r="U1481" s="329">
        <v>479727.52</v>
      </c>
    </row>
    <row r="1482" spans="1:21" ht="14.4" x14ac:dyDescent="0.3">
      <c r="A1482" s="328">
        <v>8</v>
      </c>
      <c r="B1482" s="328" t="s">
        <v>287</v>
      </c>
      <c r="C1482" s="328" t="s">
        <v>297</v>
      </c>
      <c r="D1482" s="328" t="s">
        <v>298</v>
      </c>
      <c r="E1482" s="328" t="s">
        <v>750</v>
      </c>
      <c r="F1482" s="328">
        <v>1</v>
      </c>
      <c r="G1482" s="328" t="s">
        <v>11</v>
      </c>
      <c r="H1482" s="329">
        <v>95552.36</v>
      </c>
      <c r="I1482" s="329">
        <v>167216.63</v>
      </c>
      <c r="J1482" s="329">
        <v>123892.22</v>
      </c>
      <c r="K1482" s="329">
        <v>216811.39</v>
      </c>
      <c r="L1482" s="329">
        <v>148377.85</v>
      </c>
      <c r="M1482" s="329">
        <v>259661.23</v>
      </c>
      <c r="N1482" s="329">
        <v>177183.8</v>
      </c>
      <c r="O1482" s="329">
        <v>310071.65000000002</v>
      </c>
      <c r="P1482" s="329">
        <v>208475.2</v>
      </c>
      <c r="Q1482" s="329">
        <v>364831.6</v>
      </c>
      <c r="R1482" s="329">
        <v>228490.73</v>
      </c>
      <c r="S1482" s="329">
        <v>399858.77</v>
      </c>
      <c r="T1482" s="329">
        <v>247506.72</v>
      </c>
      <c r="U1482" s="329">
        <v>433136.76</v>
      </c>
    </row>
    <row r="1483" spans="1:21" ht="14.4" x14ac:dyDescent="0.3">
      <c r="A1483" s="328">
        <v>8</v>
      </c>
      <c r="B1483" s="328" t="s">
        <v>287</v>
      </c>
      <c r="C1483" s="328" t="s">
        <v>297</v>
      </c>
      <c r="D1483" s="328" t="s">
        <v>298</v>
      </c>
      <c r="E1483" s="328" t="s">
        <v>750</v>
      </c>
      <c r="F1483" s="328">
        <v>2</v>
      </c>
      <c r="G1483" s="328" t="s">
        <v>5</v>
      </c>
      <c r="H1483" s="329">
        <v>82971.360000000001</v>
      </c>
      <c r="I1483" s="329">
        <v>145199.88</v>
      </c>
      <c r="J1483" s="329">
        <v>108884.44</v>
      </c>
      <c r="K1483" s="329">
        <v>190547.77</v>
      </c>
      <c r="L1483" s="329">
        <v>132434.07</v>
      </c>
      <c r="M1483" s="329">
        <v>231759.62</v>
      </c>
      <c r="N1483" s="329">
        <v>162629.31</v>
      </c>
      <c r="O1483" s="329">
        <v>284601.3</v>
      </c>
      <c r="P1483" s="329">
        <v>193012.9</v>
      </c>
      <c r="Q1483" s="329">
        <v>337772.57</v>
      </c>
      <c r="R1483" s="329">
        <v>212734.59</v>
      </c>
      <c r="S1483" s="329">
        <v>372285.53</v>
      </c>
      <c r="T1483" s="329">
        <v>231037.51</v>
      </c>
      <c r="U1483" s="329">
        <v>404315.64</v>
      </c>
    </row>
    <row r="1484" spans="1:21" ht="14.4" x14ac:dyDescent="0.3">
      <c r="A1484" s="328">
        <v>8</v>
      </c>
      <c r="B1484" s="328" t="s">
        <v>287</v>
      </c>
      <c r="C1484" s="328" t="s">
        <v>297</v>
      </c>
      <c r="D1484" s="328" t="s">
        <v>298</v>
      </c>
      <c r="E1484" s="328" t="s">
        <v>750</v>
      </c>
      <c r="F1484" s="328">
        <v>3</v>
      </c>
      <c r="G1484" s="328" t="s">
        <v>6</v>
      </c>
      <c r="H1484" s="329">
        <v>71665.789999999994</v>
      </c>
      <c r="I1484" s="329">
        <v>125415.13</v>
      </c>
      <c r="J1484" s="329">
        <v>97410.13</v>
      </c>
      <c r="K1484" s="329">
        <v>170467.73</v>
      </c>
      <c r="L1484" s="329">
        <v>122979.04</v>
      </c>
      <c r="M1484" s="329">
        <v>215213.31</v>
      </c>
      <c r="N1484" s="329">
        <v>161737.42000000001</v>
      </c>
      <c r="O1484" s="329">
        <v>283040.49</v>
      </c>
      <c r="P1484" s="329">
        <v>200187.07</v>
      </c>
      <c r="Q1484" s="329">
        <v>350327.38</v>
      </c>
      <c r="R1484" s="329">
        <v>225379.13</v>
      </c>
      <c r="S1484" s="329">
        <v>394413.48</v>
      </c>
      <c r="T1484" s="329">
        <v>250218.35</v>
      </c>
      <c r="U1484" s="329">
        <v>437882.11</v>
      </c>
    </row>
    <row r="1485" spans="1:21" ht="14.4" x14ac:dyDescent="0.3">
      <c r="A1485" s="328">
        <v>8</v>
      </c>
      <c r="B1485" s="328" t="s">
        <v>287</v>
      </c>
      <c r="C1485" s="328" t="s">
        <v>297</v>
      </c>
      <c r="D1485" s="328" t="s">
        <v>298</v>
      </c>
      <c r="E1485" s="328" t="s">
        <v>750</v>
      </c>
      <c r="F1485" s="328">
        <v>4</v>
      </c>
      <c r="G1485" s="328" t="s">
        <v>4</v>
      </c>
      <c r="H1485" s="329">
        <v>81095.03</v>
      </c>
      <c r="I1485" s="329">
        <v>129752.05</v>
      </c>
      <c r="J1485" s="329">
        <v>113533.04</v>
      </c>
      <c r="K1485" s="329">
        <v>181652.86</v>
      </c>
      <c r="L1485" s="329">
        <v>145971.04999999999</v>
      </c>
      <c r="M1485" s="329">
        <v>233553.68</v>
      </c>
      <c r="N1485" s="329">
        <v>194628.07</v>
      </c>
      <c r="O1485" s="329">
        <v>311404.90999999997</v>
      </c>
      <c r="P1485" s="329">
        <v>243285.08</v>
      </c>
      <c r="Q1485" s="329">
        <v>389256.14</v>
      </c>
      <c r="R1485" s="329">
        <v>275723.09000000003</v>
      </c>
      <c r="S1485" s="329">
        <v>441156.96</v>
      </c>
      <c r="T1485" s="329">
        <v>308161.09999999998</v>
      </c>
      <c r="U1485" s="329">
        <v>493057.77</v>
      </c>
    </row>
    <row r="1486" spans="1:21" ht="14.4" x14ac:dyDescent="0.3">
      <c r="A1486" s="328">
        <v>8</v>
      </c>
      <c r="B1486" s="328" t="s">
        <v>287</v>
      </c>
      <c r="C1486" s="328" t="s">
        <v>301</v>
      </c>
      <c r="D1486" s="328" t="s">
        <v>302</v>
      </c>
      <c r="E1486" s="328" t="s">
        <v>362</v>
      </c>
      <c r="F1486" s="328">
        <v>1</v>
      </c>
      <c r="G1486" s="328" t="s">
        <v>11</v>
      </c>
      <c r="H1486" s="329">
        <v>92932.69</v>
      </c>
      <c r="I1486" s="329">
        <v>162632.21</v>
      </c>
      <c r="J1486" s="329">
        <v>120544.67</v>
      </c>
      <c r="K1486" s="329">
        <v>210953.17</v>
      </c>
      <c r="L1486" s="329">
        <v>144403.79999999999</v>
      </c>
      <c r="M1486" s="329">
        <v>252706.64</v>
      </c>
      <c r="N1486" s="329">
        <v>172491.73</v>
      </c>
      <c r="O1486" s="329">
        <v>301860.53000000003</v>
      </c>
      <c r="P1486" s="329">
        <v>202993.59</v>
      </c>
      <c r="Q1486" s="329">
        <v>355238.79</v>
      </c>
      <c r="R1486" s="329">
        <v>222504.63</v>
      </c>
      <c r="S1486" s="329">
        <v>389383.11</v>
      </c>
      <c r="T1486" s="329">
        <v>241064.44</v>
      </c>
      <c r="U1486" s="329">
        <v>421862.77</v>
      </c>
    </row>
    <row r="1487" spans="1:21" ht="14.4" x14ac:dyDescent="0.3">
      <c r="A1487" s="328">
        <v>8</v>
      </c>
      <c r="B1487" s="328" t="s">
        <v>287</v>
      </c>
      <c r="C1487" s="328" t="s">
        <v>301</v>
      </c>
      <c r="D1487" s="328" t="s">
        <v>302</v>
      </c>
      <c r="E1487" s="328" t="s">
        <v>362</v>
      </c>
      <c r="F1487" s="328">
        <v>2</v>
      </c>
      <c r="G1487" s="328" t="s">
        <v>5</v>
      </c>
      <c r="H1487" s="329">
        <v>80478.740000000005</v>
      </c>
      <c r="I1487" s="329">
        <v>140837.79</v>
      </c>
      <c r="J1487" s="329">
        <v>105688.48</v>
      </c>
      <c r="K1487" s="329">
        <v>184954.84</v>
      </c>
      <c r="L1487" s="329">
        <v>128621.07</v>
      </c>
      <c r="M1487" s="329">
        <v>225086.87</v>
      </c>
      <c r="N1487" s="329">
        <v>158084.26</v>
      </c>
      <c r="O1487" s="329">
        <v>276647.46000000002</v>
      </c>
      <c r="P1487" s="329">
        <v>187687.47</v>
      </c>
      <c r="Q1487" s="329">
        <v>328453.08</v>
      </c>
      <c r="R1487" s="329">
        <v>206907.65</v>
      </c>
      <c r="S1487" s="329">
        <v>362088.39</v>
      </c>
      <c r="T1487" s="329">
        <v>224761.59</v>
      </c>
      <c r="U1487" s="329">
        <v>393332.78</v>
      </c>
    </row>
    <row r="1488" spans="1:21" ht="14.4" x14ac:dyDescent="0.3">
      <c r="A1488" s="328">
        <v>8</v>
      </c>
      <c r="B1488" s="328" t="s">
        <v>287</v>
      </c>
      <c r="C1488" s="328" t="s">
        <v>301</v>
      </c>
      <c r="D1488" s="328" t="s">
        <v>302</v>
      </c>
      <c r="E1488" s="328" t="s">
        <v>362</v>
      </c>
      <c r="F1488" s="328">
        <v>3</v>
      </c>
      <c r="G1488" s="328" t="s">
        <v>6</v>
      </c>
      <c r="H1488" s="329">
        <v>69345.08</v>
      </c>
      <c r="I1488" s="329">
        <v>121353.9</v>
      </c>
      <c r="J1488" s="329">
        <v>94190.66</v>
      </c>
      <c r="K1488" s="329">
        <v>164833.65</v>
      </c>
      <c r="L1488" s="329">
        <v>118862.57</v>
      </c>
      <c r="M1488" s="329">
        <v>208009.5</v>
      </c>
      <c r="N1488" s="329">
        <v>156271.37</v>
      </c>
      <c r="O1488" s="329">
        <v>273474.90000000002</v>
      </c>
      <c r="P1488" s="329">
        <v>193374.56</v>
      </c>
      <c r="Q1488" s="329">
        <v>338405.48</v>
      </c>
      <c r="R1488" s="329">
        <v>217673.43</v>
      </c>
      <c r="S1488" s="329">
        <v>380928.5</v>
      </c>
      <c r="T1488" s="329">
        <v>241623.02</v>
      </c>
      <c r="U1488" s="329">
        <v>422840.29</v>
      </c>
    </row>
    <row r="1489" spans="1:21" ht="14.4" x14ac:dyDescent="0.3">
      <c r="A1489" s="328">
        <v>8</v>
      </c>
      <c r="B1489" s="328" t="s">
        <v>287</v>
      </c>
      <c r="C1489" s="328" t="s">
        <v>301</v>
      </c>
      <c r="D1489" s="328" t="s">
        <v>302</v>
      </c>
      <c r="E1489" s="328" t="s">
        <v>362</v>
      </c>
      <c r="F1489" s="328">
        <v>4</v>
      </c>
      <c r="G1489" s="328" t="s">
        <v>4</v>
      </c>
      <c r="H1489" s="329">
        <v>78902.55</v>
      </c>
      <c r="I1489" s="329">
        <v>126244.09</v>
      </c>
      <c r="J1489" s="329">
        <v>110463.57</v>
      </c>
      <c r="K1489" s="329">
        <v>176741.72</v>
      </c>
      <c r="L1489" s="329">
        <v>142024.59</v>
      </c>
      <c r="M1489" s="329">
        <v>227239.35</v>
      </c>
      <c r="N1489" s="329">
        <v>189366.12</v>
      </c>
      <c r="O1489" s="329">
        <v>302985.8</v>
      </c>
      <c r="P1489" s="329">
        <v>236707.66</v>
      </c>
      <c r="Q1489" s="329">
        <v>378732.26</v>
      </c>
      <c r="R1489" s="329">
        <v>268268.68</v>
      </c>
      <c r="S1489" s="329">
        <v>429229.89</v>
      </c>
      <c r="T1489" s="329">
        <v>299829.7</v>
      </c>
      <c r="U1489" s="329">
        <v>479727.52</v>
      </c>
    </row>
    <row r="1490" spans="1:21" ht="14.4" x14ac:dyDescent="0.3">
      <c r="A1490" s="328">
        <v>8</v>
      </c>
      <c r="B1490" s="328" t="s">
        <v>287</v>
      </c>
      <c r="C1490" s="328" t="s">
        <v>301</v>
      </c>
      <c r="D1490" s="328" t="s">
        <v>302</v>
      </c>
      <c r="E1490" s="328" t="s">
        <v>751</v>
      </c>
      <c r="F1490" s="328">
        <v>1</v>
      </c>
      <c r="G1490" s="328" t="s">
        <v>11</v>
      </c>
      <c r="H1490" s="329">
        <v>88264.49</v>
      </c>
      <c r="I1490" s="329">
        <v>154462.85999999999</v>
      </c>
      <c r="J1490" s="329">
        <v>114544.52</v>
      </c>
      <c r="K1490" s="329">
        <v>200452.9</v>
      </c>
      <c r="L1490" s="329">
        <v>137255.41</v>
      </c>
      <c r="M1490" s="329">
        <v>240196.96</v>
      </c>
      <c r="N1490" s="329">
        <v>164012.88</v>
      </c>
      <c r="O1490" s="329">
        <v>287022.55</v>
      </c>
      <c r="P1490" s="329">
        <v>193059.23</v>
      </c>
      <c r="Q1490" s="329">
        <v>337853.66</v>
      </c>
      <c r="R1490" s="329">
        <v>211639.84</v>
      </c>
      <c r="S1490" s="329">
        <v>370369.72</v>
      </c>
      <c r="T1490" s="329">
        <v>229340.44</v>
      </c>
      <c r="U1490" s="329">
        <v>401345.77</v>
      </c>
    </row>
    <row r="1491" spans="1:21" ht="14.4" x14ac:dyDescent="0.3">
      <c r="A1491" s="328">
        <v>8</v>
      </c>
      <c r="B1491" s="328" t="s">
        <v>287</v>
      </c>
      <c r="C1491" s="328" t="s">
        <v>301</v>
      </c>
      <c r="D1491" s="328" t="s">
        <v>302</v>
      </c>
      <c r="E1491" s="328" t="s">
        <v>751</v>
      </c>
      <c r="F1491" s="328">
        <v>2</v>
      </c>
      <c r="G1491" s="328" t="s">
        <v>5</v>
      </c>
      <c r="H1491" s="329">
        <v>76191.740000000005</v>
      </c>
      <c r="I1491" s="329">
        <v>133335.54999999999</v>
      </c>
      <c r="J1491" s="329">
        <v>100143.11</v>
      </c>
      <c r="K1491" s="329">
        <v>175250.44</v>
      </c>
      <c r="L1491" s="329">
        <v>121955.82</v>
      </c>
      <c r="M1491" s="329">
        <v>213422.69</v>
      </c>
      <c r="N1491" s="329">
        <v>150046.46</v>
      </c>
      <c r="O1491" s="329">
        <v>262581.3</v>
      </c>
      <c r="P1491" s="329">
        <v>178221.67</v>
      </c>
      <c r="Q1491" s="329">
        <v>311887.92</v>
      </c>
      <c r="R1491" s="329">
        <v>196520.32000000001</v>
      </c>
      <c r="S1491" s="329">
        <v>343910.55</v>
      </c>
      <c r="T1491" s="329">
        <v>213536.65</v>
      </c>
      <c r="U1491" s="329">
        <v>373689.14</v>
      </c>
    </row>
    <row r="1492" spans="1:21" ht="14.4" x14ac:dyDescent="0.3">
      <c r="A1492" s="328">
        <v>8</v>
      </c>
      <c r="B1492" s="328" t="s">
        <v>287</v>
      </c>
      <c r="C1492" s="328" t="s">
        <v>301</v>
      </c>
      <c r="D1492" s="328" t="s">
        <v>302</v>
      </c>
      <c r="E1492" s="328" t="s">
        <v>751</v>
      </c>
      <c r="F1492" s="328">
        <v>3</v>
      </c>
      <c r="G1492" s="328" t="s">
        <v>6</v>
      </c>
      <c r="H1492" s="329">
        <v>65462.53</v>
      </c>
      <c r="I1492" s="329">
        <v>114559.42</v>
      </c>
      <c r="J1492" s="329">
        <v>88843.63</v>
      </c>
      <c r="K1492" s="329">
        <v>155476.35</v>
      </c>
      <c r="L1492" s="329">
        <v>112056.37</v>
      </c>
      <c r="M1492" s="329">
        <v>196098.66</v>
      </c>
      <c r="N1492" s="329">
        <v>147264.16</v>
      </c>
      <c r="O1492" s="329">
        <v>257712.28</v>
      </c>
      <c r="P1492" s="329">
        <v>182175.69</v>
      </c>
      <c r="Q1492" s="329">
        <v>318807.45</v>
      </c>
      <c r="R1492" s="329">
        <v>205026.81</v>
      </c>
      <c r="S1492" s="329">
        <v>358796.92</v>
      </c>
      <c r="T1492" s="329">
        <v>227539.36</v>
      </c>
      <c r="U1492" s="329">
        <v>398193.88</v>
      </c>
    </row>
    <row r="1493" spans="1:21" ht="14.4" x14ac:dyDescent="0.3">
      <c r="A1493" s="328">
        <v>8</v>
      </c>
      <c r="B1493" s="328" t="s">
        <v>287</v>
      </c>
      <c r="C1493" s="328" t="s">
        <v>301</v>
      </c>
      <c r="D1493" s="328" t="s">
        <v>302</v>
      </c>
      <c r="E1493" s="328" t="s">
        <v>751</v>
      </c>
      <c r="F1493" s="328">
        <v>4</v>
      </c>
      <c r="G1493" s="328" t="s">
        <v>4</v>
      </c>
      <c r="H1493" s="329">
        <v>74973.7</v>
      </c>
      <c r="I1493" s="329">
        <v>119957.92</v>
      </c>
      <c r="J1493" s="329">
        <v>104963.18</v>
      </c>
      <c r="K1493" s="329">
        <v>167941.08</v>
      </c>
      <c r="L1493" s="329">
        <v>134952.65</v>
      </c>
      <c r="M1493" s="329">
        <v>215924.25</v>
      </c>
      <c r="N1493" s="329">
        <v>179936.87</v>
      </c>
      <c r="O1493" s="329">
        <v>287899</v>
      </c>
      <c r="P1493" s="329">
        <v>224921.09</v>
      </c>
      <c r="Q1493" s="329">
        <v>359873.75</v>
      </c>
      <c r="R1493" s="329">
        <v>254910.57</v>
      </c>
      <c r="S1493" s="329">
        <v>407856.92</v>
      </c>
      <c r="T1493" s="329">
        <v>284900.05</v>
      </c>
      <c r="U1493" s="329">
        <v>455840.09</v>
      </c>
    </row>
    <row r="1494" spans="1:21" ht="14.4" x14ac:dyDescent="0.3">
      <c r="A1494" s="328">
        <v>8</v>
      </c>
      <c r="B1494" s="328" t="s">
        <v>287</v>
      </c>
      <c r="C1494" s="328" t="s">
        <v>301</v>
      </c>
      <c r="D1494" s="328" t="s">
        <v>302</v>
      </c>
      <c r="E1494" s="328" t="s">
        <v>303</v>
      </c>
      <c r="F1494" s="328">
        <v>1</v>
      </c>
      <c r="G1494" s="328" t="s">
        <v>11</v>
      </c>
      <c r="H1494" s="329">
        <v>90923.5</v>
      </c>
      <c r="I1494" s="329">
        <v>159116.12</v>
      </c>
      <c r="J1494" s="329">
        <v>117913.28</v>
      </c>
      <c r="K1494" s="329">
        <v>206348.23</v>
      </c>
      <c r="L1494" s="329">
        <v>141233.54</v>
      </c>
      <c r="M1494" s="329">
        <v>247158.7</v>
      </c>
      <c r="N1494" s="329">
        <v>168677.34</v>
      </c>
      <c r="O1494" s="329">
        <v>295185.34999999998</v>
      </c>
      <c r="P1494" s="329">
        <v>198484.62</v>
      </c>
      <c r="Q1494" s="329">
        <v>347348.09</v>
      </c>
      <c r="R1494" s="329">
        <v>217551.08</v>
      </c>
      <c r="S1494" s="329">
        <v>380714.4</v>
      </c>
      <c r="T1494" s="329">
        <v>235676.13</v>
      </c>
      <c r="U1494" s="329">
        <v>412433.23</v>
      </c>
    </row>
    <row r="1495" spans="1:21" ht="14.4" x14ac:dyDescent="0.3">
      <c r="A1495" s="328">
        <v>8</v>
      </c>
      <c r="B1495" s="328" t="s">
        <v>287</v>
      </c>
      <c r="C1495" s="328" t="s">
        <v>301</v>
      </c>
      <c r="D1495" s="328" t="s">
        <v>302</v>
      </c>
      <c r="E1495" s="328" t="s">
        <v>303</v>
      </c>
      <c r="F1495" s="328">
        <v>2</v>
      </c>
      <c r="G1495" s="328" t="s">
        <v>5</v>
      </c>
      <c r="H1495" s="329">
        <v>78850.81</v>
      </c>
      <c r="I1495" s="329">
        <v>137988.91</v>
      </c>
      <c r="J1495" s="329">
        <v>103511.87</v>
      </c>
      <c r="K1495" s="329">
        <v>181145.77</v>
      </c>
      <c r="L1495" s="329">
        <v>125933.96</v>
      </c>
      <c r="M1495" s="329">
        <v>220384.43</v>
      </c>
      <c r="N1495" s="329">
        <v>154710.92000000001</v>
      </c>
      <c r="O1495" s="329">
        <v>270744.11</v>
      </c>
      <c r="P1495" s="329">
        <v>183647.06</v>
      </c>
      <c r="Q1495" s="329">
        <v>321382.34999999998</v>
      </c>
      <c r="R1495" s="329">
        <v>202431.56</v>
      </c>
      <c r="S1495" s="329">
        <v>354255.23</v>
      </c>
      <c r="T1495" s="329">
        <v>219872.35</v>
      </c>
      <c r="U1495" s="329">
        <v>384776.61</v>
      </c>
    </row>
    <row r="1496" spans="1:21" ht="14.4" x14ac:dyDescent="0.3">
      <c r="A1496" s="328">
        <v>8</v>
      </c>
      <c r="B1496" s="328" t="s">
        <v>287</v>
      </c>
      <c r="C1496" s="328" t="s">
        <v>301</v>
      </c>
      <c r="D1496" s="328" t="s">
        <v>302</v>
      </c>
      <c r="E1496" s="328" t="s">
        <v>303</v>
      </c>
      <c r="F1496" s="328">
        <v>3</v>
      </c>
      <c r="G1496" s="328" t="s">
        <v>6</v>
      </c>
      <c r="H1496" s="329">
        <v>68028.820000000007</v>
      </c>
      <c r="I1496" s="329">
        <v>119050.44</v>
      </c>
      <c r="J1496" s="329">
        <v>92436.44</v>
      </c>
      <c r="K1496" s="329">
        <v>161763.76999999999</v>
      </c>
      <c r="L1496" s="329">
        <v>116675.71</v>
      </c>
      <c r="M1496" s="329">
        <v>204182.49</v>
      </c>
      <c r="N1496" s="329">
        <v>153423.26999999999</v>
      </c>
      <c r="O1496" s="329">
        <v>268490.73</v>
      </c>
      <c r="P1496" s="329">
        <v>189874.58</v>
      </c>
      <c r="Q1496" s="329">
        <v>332280.51</v>
      </c>
      <c r="R1496" s="329">
        <v>213752.22</v>
      </c>
      <c r="S1496" s="329">
        <v>374066.39</v>
      </c>
      <c r="T1496" s="329">
        <v>237291.29</v>
      </c>
      <c r="U1496" s="329">
        <v>415259.76</v>
      </c>
    </row>
    <row r="1497" spans="1:21" ht="14.4" x14ac:dyDescent="0.3">
      <c r="A1497" s="328">
        <v>8</v>
      </c>
      <c r="B1497" s="328" t="s">
        <v>287</v>
      </c>
      <c r="C1497" s="328" t="s">
        <v>301</v>
      </c>
      <c r="D1497" s="328" t="s">
        <v>302</v>
      </c>
      <c r="E1497" s="328" t="s">
        <v>303</v>
      </c>
      <c r="F1497" s="328">
        <v>4</v>
      </c>
      <c r="G1497" s="328" t="s">
        <v>4</v>
      </c>
      <c r="H1497" s="329">
        <v>77180.84</v>
      </c>
      <c r="I1497" s="329">
        <v>123489.35</v>
      </c>
      <c r="J1497" s="329">
        <v>108053.18</v>
      </c>
      <c r="K1497" s="329">
        <v>172885.08</v>
      </c>
      <c r="L1497" s="329">
        <v>138925.51</v>
      </c>
      <c r="M1497" s="329">
        <v>222280.82</v>
      </c>
      <c r="N1497" s="329">
        <v>185234.02</v>
      </c>
      <c r="O1497" s="329">
        <v>296374.43</v>
      </c>
      <c r="P1497" s="329">
        <v>231542.52</v>
      </c>
      <c r="Q1497" s="329">
        <v>370468.04</v>
      </c>
      <c r="R1497" s="329">
        <v>262414.86</v>
      </c>
      <c r="S1497" s="329">
        <v>419863.78</v>
      </c>
      <c r="T1497" s="329">
        <v>293287.19</v>
      </c>
      <c r="U1497" s="329">
        <v>469259.52000000002</v>
      </c>
    </row>
    <row r="1498" spans="1:21" ht="14.4" x14ac:dyDescent="0.3">
      <c r="A1498" s="328">
        <v>8</v>
      </c>
      <c r="B1498" s="328" t="s">
        <v>287</v>
      </c>
      <c r="C1498" s="328" t="s">
        <v>301</v>
      </c>
      <c r="D1498" s="328" t="s">
        <v>302</v>
      </c>
      <c r="E1498" s="328" t="s">
        <v>304</v>
      </c>
      <c r="F1498" s="328">
        <v>1</v>
      </c>
      <c r="G1498" s="328" t="s">
        <v>11</v>
      </c>
      <c r="H1498" s="329">
        <v>93011.37</v>
      </c>
      <c r="I1498" s="329">
        <v>162769.89000000001</v>
      </c>
      <c r="J1498" s="329">
        <v>120587.08</v>
      </c>
      <c r="K1498" s="329">
        <v>211027.39</v>
      </c>
      <c r="L1498" s="329">
        <v>144411.97</v>
      </c>
      <c r="M1498" s="329">
        <v>252720.94</v>
      </c>
      <c r="N1498" s="329">
        <v>172436.52</v>
      </c>
      <c r="O1498" s="329">
        <v>301763.90999999997</v>
      </c>
      <c r="P1498" s="329">
        <v>202881.15</v>
      </c>
      <c r="Q1498" s="329">
        <v>355042.02</v>
      </c>
      <c r="R1498" s="329">
        <v>222354.93</v>
      </c>
      <c r="S1498" s="329">
        <v>389121.13</v>
      </c>
      <c r="T1498" s="329">
        <v>240851.27</v>
      </c>
      <c r="U1498" s="329">
        <v>421489.73</v>
      </c>
    </row>
    <row r="1499" spans="1:21" ht="14.4" x14ac:dyDescent="0.3">
      <c r="A1499" s="328">
        <v>8</v>
      </c>
      <c r="B1499" s="328" t="s">
        <v>287</v>
      </c>
      <c r="C1499" s="328" t="s">
        <v>301</v>
      </c>
      <c r="D1499" s="328" t="s">
        <v>302</v>
      </c>
      <c r="E1499" s="328" t="s">
        <v>304</v>
      </c>
      <c r="F1499" s="328">
        <v>2</v>
      </c>
      <c r="G1499" s="328" t="s">
        <v>5</v>
      </c>
      <c r="H1499" s="329">
        <v>80811.62</v>
      </c>
      <c r="I1499" s="329">
        <v>141420.32999999999</v>
      </c>
      <c r="J1499" s="329">
        <v>106034.08</v>
      </c>
      <c r="K1499" s="329">
        <v>185559.64</v>
      </c>
      <c r="L1499" s="329">
        <v>128951.33</v>
      </c>
      <c r="M1499" s="329">
        <v>225664.83</v>
      </c>
      <c r="N1499" s="329">
        <v>158323.07999999999</v>
      </c>
      <c r="O1499" s="329">
        <v>277065.39</v>
      </c>
      <c r="P1499" s="329">
        <v>187887.41</v>
      </c>
      <c r="Q1499" s="329">
        <v>328802.96000000002</v>
      </c>
      <c r="R1499" s="329">
        <v>207076.25</v>
      </c>
      <c r="S1499" s="329">
        <v>362383.44</v>
      </c>
      <c r="T1499" s="329">
        <v>224881.13</v>
      </c>
      <c r="U1499" s="329">
        <v>393541.98</v>
      </c>
    </row>
    <row r="1500" spans="1:21" ht="14.4" x14ac:dyDescent="0.3">
      <c r="A1500" s="328">
        <v>8</v>
      </c>
      <c r="B1500" s="328" t="s">
        <v>287</v>
      </c>
      <c r="C1500" s="328" t="s">
        <v>301</v>
      </c>
      <c r="D1500" s="328" t="s">
        <v>302</v>
      </c>
      <c r="E1500" s="328" t="s">
        <v>304</v>
      </c>
      <c r="F1500" s="328">
        <v>3</v>
      </c>
      <c r="G1500" s="328" t="s">
        <v>6</v>
      </c>
      <c r="H1500" s="329">
        <v>69836.27</v>
      </c>
      <c r="I1500" s="329">
        <v>122213.47</v>
      </c>
      <c r="J1500" s="329">
        <v>94937.35</v>
      </c>
      <c r="K1500" s="329">
        <v>166140.35999999999</v>
      </c>
      <c r="L1500" s="329">
        <v>119868.31</v>
      </c>
      <c r="M1500" s="329">
        <v>209769.54</v>
      </c>
      <c r="N1500" s="329">
        <v>157657.5</v>
      </c>
      <c r="O1500" s="329">
        <v>275900.63</v>
      </c>
      <c r="P1500" s="329">
        <v>195147.32</v>
      </c>
      <c r="Q1500" s="329">
        <v>341507.81</v>
      </c>
      <c r="R1500" s="329">
        <v>219712.85</v>
      </c>
      <c r="S1500" s="329">
        <v>384497.48</v>
      </c>
      <c r="T1500" s="329">
        <v>243936.23</v>
      </c>
      <c r="U1500" s="329">
        <v>426888.41</v>
      </c>
    </row>
    <row r="1501" spans="1:21" ht="14.4" x14ac:dyDescent="0.3">
      <c r="A1501" s="328">
        <v>8</v>
      </c>
      <c r="B1501" s="328" t="s">
        <v>287</v>
      </c>
      <c r="C1501" s="328" t="s">
        <v>301</v>
      </c>
      <c r="D1501" s="328" t="s">
        <v>302</v>
      </c>
      <c r="E1501" s="328" t="s">
        <v>304</v>
      </c>
      <c r="F1501" s="328">
        <v>4</v>
      </c>
      <c r="G1501" s="328" t="s">
        <v>4</v>
      </c>
      <c r="H1501" s="329">
        <v>78931.89</v>
      </c>
      <c r="I1501" s="329">
        <v>126291.02</v>
      </c>
      <c r="J1501" s="329">
        <v>110504.64</v>
      </c>
      <c r="K1501" s="329">
        <v>176807.43</v>
      </c>
      <c r="L1501" s="329">
        <v>142077.4</v>
      </c>
      <c r="M1501" s="329">
        <v>227323.84</v>
      </c>
      <c r="N1501" s="329">
        <v>189436.53</v>
      </c>
      <c r="O1501" s="329">
        <v>303098.45</v>
      </c>
      <c r="P1501" s="329">
        <v>236795.66</v>
      </c>
      <c r="Q1501" s="329">
        <v>378873.07</v>
      </c>
      <c r="R1501" s="329">
        <v>268368.42</v>
      </c>
      <c r="S1501" s="329">
        <v>429389.47</v>
      </c>
      <c r="T1501" s="329">
        <v>299941.17</v>
      </c>
      <c r="U1501" s="329">
        <v>479905.88</v>
      </c>
    </row>
    <row r="1502" spans="1:21" ht="14.4" x14ac:dyDescent="0.3">
      <c r="A1502" s="328">
        <v>8</v>
      </c>
      <c r="B1502" s="328" t="s">
        <v>287</v>
      </c>
      <c r="C1502" s="328" t="s">
        <v>301</v>
      </c>
      <c r="D1502" s="328" t="s">
        <v>302</v>
      </c>
      <c r="E1502" s="328" t="s">
        <v>305</v>
      </c>
      <c r="F1502" s="328">
        <v>1</v>
      </c>
      <c r="G1502" s="328" t="s">
        <v>11</v>
      </c>
      <c r="H1502" s="329">
        <v>97679.57</v>
      </c>
      <c r="I1502" s="329">
        <v>170939.24</v>
      </c>
      <c r="J1502" s="329">
        <v>126587.23</v>
      </c>
      <c r="K1502" s="329">
        <v>221527.65</v>
      </c>
      <c r="L1502" s="329">
        <v>151560.35999999999</v>
      </c>
      <c r="M1502" s="329">
        <v>265230.62</v>
      </c>
      <c r="N1502" s="329">
        <v>180915.37</v>
      </c>
      <c r="O1502" s="329">
        <v>316601.90000000002</v>
      </c>
      <c r="P1502" s="329">
        <v>212815.51</v>
      </c>
      <c r="Q1502" s="329">
        <v>372427.15</v>
      </c>
      <c r="R1502" s="329">
        <v>233219.72</v>
      </c>
      <c r="S1502" s="329">
        <v>408134.51</v>
      </c>
      <c r="T1502" s="329">
        <v>252575.28</v>
      </c>
      <c r="U1502" s="329">
        <v>442006.73</v>
      </c>
    </row>
    <row r="1503" spans="1:21" ht="14.4" x14ac:dyDescent="0.3">
      <c r="A1503" s="328">
        <v>8</v>
      </c>
      <c r="B1503" s="328" t="s">
        <v>287</v>
      </c>
      <c r="C1503" s="328" t="s">
        <v>301</v>
      </c>
      <c r="D1503" s="328" t="s">
        <v>302</v>
      </c>
      <c r="E1503" s="328" t="s">
        <v>305</v>
      </c>
      <c r="F1503" s="328">
        <v>2</v>
      </c>
      <c r="G1503" s="328" t="s">
        <v>5</v>
      </c>
      <c r="H1503" s="329">
        <v>85098.61</v>
      </c>
      <c r="I1503" s="329">
        <v>148922.57</v>
      </c>
      <c r="J1503" s="329">
        <v>111579.45</v>
      </c>
      <c r="K1503" s="329">
        <v>195264.03</v>
      </c>
      <c r="L1503" s="329">
        <v>135616.57999999999</v>
      </c>
      <c r="M1503" s="329">
        <v>237329.02</v>
      </c>
      <c r="N1503" s="329">
        <v>166360.88</v>
      </c>
      <c r="O1503" s="329">
        <v>291131.55</v>
      </c>
      <c r="P1503" s="329">
        <v>197353.21</v>
      </c>
      <c r="Q1503" s="329">
        <v>345368.12</v>
      </c>
      <c r="R1503" s="329">
        <v>217463.59</v>
      </c>
      <c r="S1503" s="329">
        <v>380561.27</v>
      </c>
      <c r="T1503" s="329">
        <v>236106.07</v>
      </c>
      <c r="U1503" s="329">
        <v>413185.62</v>
      </c>
    </row>
    <row r="1504" spans="1:21" ht="14.4" x14ac:dyDescent="0.3">
      <c r="A1504" s="328">
        <v>8</v>
      </c>
      <c r="B1504" s="328" t="s">
        <v>287</v>
      </c>
      <c r="C1504" s="328" t="s">
        <v>301</v>
      </c>
      <c r="D1504" s="328" t="s">
        <v>302</v>
      </c>
      <c r="E1504" s="328" t="s">
        <v>305</v>
      </c>
      <c r="F1504" s="328">
        <v>3</v>
      </c>
      <c r="G1504" s="328" t="s">
        <v>6</v>
      </c>
      <c r="H1504" s="329">
        <v>73718.83</v>
      </c>
      <c r="I1504" s="329">
        <v>129007.95</v>
      </c>
      <c r="J1504" s="329">
        <v>100284.39</v>
      </c>
      <c r="K1504" s="329">
        <v>175497.67</v>
      </c>
      <c r="L1504" s="329">
        <v>126674.51</v>
      </c>
      <c r="M1504" s="329">
        <v>221680.39</v>
      </c>
      <c r="N1504" s="329">
        <v>166664.71</v>
      </c>
      <c r="O1504" s="329">
        <v>291663.25</v>
      </c>
      <c r="P1504" s="329">
        <v>206346.19</v>
      </c>
      <c r="Q1504" s="329">
        <v>361105.83</v>
      </c>
      <c r="R1504" s="329">
        <v>232359.46</v>
      </c>
      <c r="S1504" s="329">
        <v>406629.06</v>
      </c>
      <c r="T1504" s="329">
        <v>258019.9</v>
      </c>
      <c r="U1504" s="329">
        <v>451534.82</v>
      </c>
    </row>
    <row r="1505" spans="1:21" ht="14.4" x14ac:dyDescent="0.3">
      <c r="A1505" s="328">
        <v>8</v>
      </c>
      <c r="B1505" s="328" t="s">
        <v>287</v>
      </c>
      <c r="C1505" s="328" t="s">
        <v>301</v>
      </c>
      <c r="D1505" s="328" t="s">
        <v>302</v>
      </c>
      <c r="E1505" s="328" t="s">
        <v>305</v>
      </c>
      <c r="F1505" s="328">
        <v>4</v>
      </c>
      <c r="G1505" s="328" t="s">
        <v>4</v>
      </c>
      <c r="H1505" s="329">
        <v>82860.740000000005</v>
      </c>
      <c r="I1505" s="329">
        <v>132577.19</v>
      </c>
      <c r="J1505" s="329">
        <v>116005.04</v>
      </c>
      <c r="K1505" s="329">
        <v>185608.07</v>
      </c>
      <c r="L1505" s="329">
        <v>149149.34</v>
      </c>
      <c r="M1505" s="329">
        <v>238638.94</v>
      </c>
      <c r="N1505" s="329">
        <v>198865.78</v>
      </c>
      <c r="O1505" s="329">
        <v>318185.26</v>
      </c>
      <c r="P1505" s="329">
        <v>248582.23</v>
      </c>
      <c r="Q1505" s="329">
        <v>397731.57</v>
      </c>
      <c r="R1505" s="329">
        <v>281726.52</v>
      </c>
      <c r="S1505" s="329">
        <v>450762.45</v>
      </c>
      <c r="T1505" s="329">
        <v>314870.82</v>
      </c>
      <c r="U1505" s="329">
        <v>503793.32</v>
      </c>
    </row>
    <row r="1506" spans="1:21" ht="14.4" x14ac:dyDescent="0.3">
      <c r="A1506" s="328">
        <v>8</v>
      </c>
      <c r="B1506" s="328" t="s">
        <v>287</v>
      </c>
      <c r="C1506" s="328" t="s">
        <v>301</v>
      </c>
      <c r="D1506" s="328" t="s">
        <v>302</v>
      </c>
      <c r="E1506" s="328" t="s">
        <v>656</v>
      </c>
      <c r="F1506" s="328">
        <v>1</v>
      </c>
      <c r="G1506" s="328" t="s">
        <v>11</v>
      </c>
      <c r="H1506" s="329">
        <v>90884.160000000003</v>
      </c>
      <c r="I1506" s="329">
        <v>159047.28</v>
      </c>
      <c r="J1506" s="329">
        <v>117892.07</v>
      </c>
      <c r="K1506" s="329">
        <v>206311.12</v>
      </c>
      <c r="L1506" s="329">
        <v>141229.46</v>
      </c>
      <c r="M1506" s="329">
        <v>247151.55</v>
      </c>
      <c r="N1506" s="329">
        <v>168704.95</v>
      </c>
      <c r="O1506" s="329">
        <v>295233.65999999997</v>
      </c>
      <c r="P1506" s="329">
        <v>198540.84</v>
      </c>
      <c r="Q1506" s="329">
        <v>347446.47</v>
      </c>
      <c r="R1506" s="329">
        <v>217625.94</v>
      </c>
      <c r="S1506" s="329">
        <v>380845.39</v>
      </c>
      <c r="T1506" s="329">
        <v>235782.72</v>
      </c>
      <c r="U1506" s="329">
        <v>412619.75</v>
      </c>
    </row>
    <row r="1507" spans="1:21" ht="14.4" x14ac:dyDescent="0.3">
      <c r="A1507" s="328">
        <v>8</v>
      </c>
      <c r="B1507" s="328" t="s">
        <v>287</v>
      </c>
      <c r="C1507" s="328" t="s">
        <v>301</v>
      </c>
      <c r="D1507" s="328" t="s">
        <v>302</v>
      </c>
      <c r="E1507" s="328" t="s">
        <v>656</v>
      </c>
      <c r="F1507" s="328">
        <v>2</v>
      </c>
      <c r="G1507" s="328" t="s">
        <v>5</v>
      </c>
      <c r="H1507" s="329">
        <v>78684.37</v>
      </c>
      <c r="I1507" s="329">
        <v>137697.64000000001</v>
      </c>
      <c r="J1507" s="329">
        <v>103339.07</v>
      </c>
      <c r="K1507" s="329">
        <v>180843.37</v>
      </c>
      <c r="L1507" s="329">
        <v>125768.82</v>
      </c>
      <c r="M1507" s="329">
        <v>220095.44</v>
      </c>
      <c r="N1507" s="329">
        <v>154591.51</v>
      </c>
      <c r="O1507" s="329">
        <v>270535.14</v>
      </c>
      <c r="P1507" s="329">
        <v>183547.09</v>
      </c>
      <c r="Q1507" s="329">
        <v>321207.40999999997</v>
      </c>
      <c r="R1507" s="329">
        <v>202347.26</v>
      </c>
      <c r="S1507" s="329">
        <v>354107.7</v>
      </c>
      <c r="T1507" s="329">
        <v>219812.57</v>
      </c>
      <c r="U1507" s="329">
        <v>384672.01</v>
      </c>
    </row>
    <row r="1508" spans="1:21" ht="14.4" x14ac:dyDescent="0.3">
      <c r="A1508" s="328">
        <v>8</v>
      </c>
      <c r="B1508" s="328" t="s">
        <v>287</v>
      </c>
      <c r="C1508" s="328" t="s">
        <v>301</v>
      </c>
      <c r="D1508" s="328" t="s">
        <v>302</v>
      </c>
      <c r="E1508" s="328" t="s">
        <v>656</v>
      </c>
      <c r="F1508" s="328">
        <v>3</v>
      </c>
      <c r="G1508" s="328" t="s">
        <v>6</v>
      </c>
      <c r="H1508" s="329">
        <v>67783.23</v>
      </c>
      <c r="I1508" s="329">
        <v>118620.66</v>
      </c>
      <c r="J1508" s="329">
        <v>92063.1</v>
      </c>
      <c r="K1508" s="329">
        <v>161110.42000000001</v>
      </c>
      <c r="L1508" s="329">
        <v>116172.84</v>
      </c>
      <c r="M1508" s="329">
        <v>203302.47</v>
      </c>
      <c r="N1508" s="329">
        <v>152730.21</v>
      </c>
      <c r="O1508" s="329">
        <v>267277.87</v>
      </c>
      <c r="P1508" s="329">
        <v>188988.2</v>
      </c>
      <c r="Q1508" s="329">
        <v>330729.34999999998</v>
      </c>
      <c r="R1508" s="329">
        <v>212732.52</v>
      </c>
      <c r="S1508" s="329">
        <v>372281.9</v>
      </c>
      <c r="T1508" s="329">
        <v>236134.69</v>
      </c>
      <c r="U1508" s="329">
        <v>413235.7</v>
      </c>
    </row>
    <row r="1509" spans="1:21" ht="14.4" x14ac:dyDescent="0.3">
      <c r="A1509" s="328">
        <v>8</v>
      </c>
      <c r="B1509" s="328" t="s">
        <v>287</v>
      </c>
      <c r="C1509" s="328" t="s">
        <v>301</v>
      </c>
      <c r="D1509" s="328" t="s">
        <v>302</v>
      </c>
      <c r="E1509" s="328" t="s">
        <v>656</v>
      </c>
      <c r="F1509" s="328">
        <v>4</v>
      </c>
      <c r="G1509" s="328" t="s">
        <v>4</v>
      </c>
      <c r="H1509" s="329">
        <v>77166.17</v>
      </c>
      <c r="I1509" s="329">
        <v>123465.88</v>
      </c>
      <c r="J1509" s="329">
        <v>108032.64</v>
      </c>
      <c r="K1509" s="329">
        <v>172852.23</v>
      </c>
      <c r="L1509" s="329">
        <v>138899.10999999999</v>
      </c>
      <c r="M1509" s="329">
        <v>222238.58</v>
      </c>
      <c r="N1509" s="329">
        <v>185198.81</v>
      </c>
      <c r="O1509" s="329">
        <v>296318.11</v>
      </c>
      <c r="P1509" s="329">
        <v>231498.52</v>
      </c>
      <c r="Q1509" s="329">
        <v>370397.63</v>
      </c>
      <c r="R1509" s="329">
        <v>262364.99</v>
      </c>
      <c r="S1509" s="329">
        <v>419783.98</v>
      </c>
      <c r="T1509" s="329">
        <v>293231.46000000002</v>
      </c>
      <c r="U1509" s="329">
        <v>469170.34</v>
      </c>
    </row>
    <row r="1510" spans="1:21" ht="14.4" x14ac:dyDescent="0.3">
      <c r="A1510" s="328">
        <v>8</v>
      </c>
      <c r="B1510" s="328" t="s">
        <v>287</v>
      </c>
      <c r="C1510" s="328" t="s">
        <v>306</v>
      </c>
      <c r="D1510" s="328" t="s">
        <v>752</v>
      </c>
      <c r="E1510" s="328" t="s">
        <v>753</v>
      </c>
      <c r="F1510" s="328">
        <v>1</v>
      </c>
      <c r="G1510" s="328" t="s">
        <v>11</v>
      </c>
      <c r="H1510" s="329">
        <v>93106.8</v>
      </c>
      <c r="I1510" s="329">
        <v>162936.89000000001</v>
      </c>
      <c r="J1510" s="329">
        <v>120775.37</v>
      </c>
      <c r="K1510" s="329">
        <v>211356.89</v>
      </c>
      <c r="L1510" s="329">
        <v>144683.64000000001</v>
      </c>
      <c r="M1510" s="329">
        <v>253196.37</v>
      </c>
      <c r="N1510" s="329">
        <v>172831.31</v>
      </c>
      <c r="O1510" s="329">
        <v>302454.78999999998</v>
      </c>
      <c r="P1510" s="329">
        <v>203397.09</v>
      </c>
      <c r="Q1510" s="329">
        <v>355944.9</v>
      </c>
      <c r="R1510" s="329">
        <v>222949.07</v>
      </c>
      <c r="S1510" s="329">
        <v>390160.87</v>
      </c>
      <c r="T1510" s="329">
        <v>241550.11</v>
      </c>
      <c r="U1510" s="329">
        <v>422712.69</v>
      </c>
    </row>
    <row r="1511" spans="1:21" ht="14.4" x14ac:dyDescent="0.3">
      <c r="A1511" s="328">
        <v>8</v>
      </c>
      <c r="B1511" s="328" t="s">
        <v>287</v>
      </c>
      <c r="C1511" s="328" t="s">
        <v>306</v>
      </c>
      <c r="D1511" s="328" t="s">
        <v>752</v>
      </c>
      <c r="E1511" s="328" t="s">
        <v>753</v>
      </c>
      <c r="F1511" s="328">
        <v>2</v>
      </c>
      <c r="G1511" s="328" t="s">
        <v>5</v>
      </c>
      <c r="H1511" s="329">
        <v>80607.91</v>
      </c>
      <c r="I1511" s="329">
        <v>141063.84</v>
      </c>
      <c r="J1511" s="329">
        <v>105865.59</v>
      </c>
      <c r="K1511" s="329">
        <v>185264.78</v>
      </c>
      <c r="L1511" s="329">
        <v>128843.97</v>
      </c>
      <c r="M1511" s="329">
        <v>225476.95</v>
      </c>
      <c r="N1511" s="329">
        <v>158371.85999999999</v>
      </c>
      <c r="O1511" s="329">
        <v>277150.76</v>
      </c>
      <c r="P1511" s="329">
        <v>188035.75</v>
      </c>
      <c r="Q1511" s="329">
        <v>329062.56</v>
      </c>
      <c r="R1511" s="329">
        <v>207295.82</v>
      </c>
      <c r="S1511" s="329">
        <v>362767.68</v>
      </c>
      <c r="T1511" s="329">
        <v>225188.44</v>
      </c>
      <c r="U1511" s="329">
        <v>394079.77</v>
      </c>
    </row>
    <row r="1512" spans="1:21" ht="14.4" x14ac:dyDescent="0.3">
      <c r="A1512" s="328">
        <v>8</v>
      </c>
      <c r="B1512" s="328" t="s">
        <v>287</v>
      </c>
      <c r="C1512" s="328" t="s">
        <v>306</v>
      </c>
      <c r="D1512" s="328" t="s">
        <v>752</v>
      </c>
      <c r="E1512" s="328" t="s">
        <v>753</v>
      </c>
      <c r="F1512" s="328">
        <v>3</v>
      </c>
      <c r="G1512" s="328" t="s">
        <v>6</v>
      </c>
      <c r="H1512" s="329">
        <v>69439.710000000006</v>
      </c>
      <c r="I1512" s="329">
        <v>121519.5</v>
      </c>
      <c r="J1512" s="329">
        <v>94312.71</v>
      </c>
      <c r="K1512" s="329">
        <v>165047.24</v>
      </c>
      <c r="L1512" s="329">
        <v>119011.41</v>
      </c>
      <c r="M1512" s="329">
        <v>208269.97</v>
      </c>
      <c r="N1512" s="329">
        <v>156461.84</v>
      </c>
      <c r="O1512" s="329">
        <v>273808.23</v>
      </c>
      <c r="P1512" s="329">
        <v>193605.56</v>
      </c>
      <c r="Q1512" s="329">
        <v>338809.73</v>
      </c>
      <c r="R1512" s="329">
        <v>217929.87</v>
      </c>
      <c r="S1512" s="329">
        <v>381377.28000000003</v>
      </c>
      <c r="T1512" s="329">
        <v>241903.66</v>
      </c>
      <c r="U1512" s="329">
        <v>423331.4</v>
      </c>
    </row>
    <row r="1513" spans="1:21" ht="14.4" x14ac:dyDescent="0.3">
      <c r="A1513" s="328">
        <v>8</v>
      </c>
      <c r="B1513" s="328" t="s">
        <v>287</v>
      </c>
      <c r="C1513" s="328" t="s">
        <v>306</v>
      </c>
      <c r="D1513" s="328" t="s">
        <v>752</v>
      </c>
      <c r="E1513" s="328" t="s">
        <v>753</v>
      </c>
      <c r="F1513" s="328">
        <v>4</v>
      </c>
      <c r="G1513" s="328" t="s">
        <v>4</v>
      </c>
      <c r="H1513" s="329">
        <v>79053.429999999993</v>
      </c>
      <c r="I1513" s="329">
        <v>126485.49</v>
      </c>
      <c r="J1513" s="329">
        <v>110674.8</v>
      </c>
      <c r="K1513" s="329">
        <v>177079.67999999999</v>
      </c>
      <c r="L1513" s="329">
        <v>142296.17000000001</v>
      </c>
      <c r="M1513" s="329">
        <v>227673.88</v>
      </c>
      <c r="N1513" s="329">
        <v>189728.23</v>
      </c>
      <c r="O1513" s="329">
        <v>303565.17</v>
      </c>
      <c r="P1513" s="329">
        <v>237160.29</v>
      </c>
      <c r="Q1513" s="329">
        <v>379456.47</v>
      </c>
      <c r="R1513" s="329">
        <v>268781.65999999997</v>
      </c>
      <c r="S1513" s="329">
        <v>430050.66</v>
      </c>
      <c r="T1513" s="329">
        <v>300403.03000000003</v>
      </c>
      <c r="U1513" s="329">
        <v>480644.86</v>
      </c>
    </row>
    <row r="1514" spans="1:21" ht="14.4" x14ac:dyDescent="0.3">
      <c r="A1514" s="328">
        <v>8</v>
      </c>
      <c r="B1514" s="328" t="s">
        <v>287</v>
      </c>
      <c r="C1514" s="328" t="s">
        <v>306</v>
      </c>
      <c r="D1514" s="328" t="s">
        <v>752</v>
      </c>
      <c r="E1514" s="328" t="s">
        <v>754</v>
      </c>
      <c r="F1514" s="328">
        <v>1</v>
      </c>
      <c r="G1514" s="328" t="s">
        <v>11</v>
      </c>
      <c r="H1514" s="329">
        <v>92280.59</v>
      </c>
      <c r="I1514" s="329">
        <v>161491.04</v>
      </c>
      <c r="J1514" s="329">
        <v>119649.67</v>
      </c>
      <c r="K1514" s="329">
        <v>209386.93</v>
      </c>
      <c r="L1514" s="329">
        <v>143296.53</v>
      </c>
      <c r="M1514" s="329">
        <v>250768.92</v>
      </c>
      <c r="N1514" s="329">
        <v>171115.55</v>
      </c>
      <c r="O1514" s="329">
        <v>299452.21000000002</v>
      </c>
      <c r="P1514" s="329">
        <v>201334.95</v>
      </c>
      <c r="Q1514" s="329">
        <v>352336.16</v>
      </c>
      <c r="R1514" s="329">
        <v>220664.76</v>
      </c>
      <c r="S1514" s="329">
        <v>386163.34</v>
      </c>
      <c r="T1514" s="329">
        <v>239029.1</v>
      </c>
      <c r="U1514" s="329">
        <v>418300.92</v>
      </c>
    </row>
    <row r="1515" spans="1:21" ht="14.4" x14ac:dyDescent="0.3">
      <c r="A1515" s="328">
        <v>8</v>
      </c>
      <c r="B1515" s="328" t="s">
        <v>287</v>
      </c>
      <c r="C1515" s="328" t="s">
        <v>306</v>
      </c>
      <c r="D1515" s="328" t="s">
        <v>752</v>
      </c>
      <c r="E1515" s="328" t="s">
        <v>754</v>
      </c>
      <c r="F1515" s="328">
        <v>2</v>
      </c>
      <c r="G1515" s="328" t="s">
        <v>5</v>
      </c>
      <c r="H1515" s="329">
        <v>80132.179999999993</v>
      </c>
      <c r="I1515" s="329">
        <v>140231.32</v>
      </c>
      <c r="J1515" s="329">
        <v>105157.92</v>
      </c>
      <c r="K1515" s="329">
        <v>184026.37</v>
      </c>
      <c r="L1515" s="329">
        <v>127900.96</v>
      </c>
      <c r="M1515" s="329">
        <v>223826.69</v>
      </c>
      <c r="N1515" s="329">
        <v>157061.51</v>
      </c>
      <c r="O1515" s="329">
        <v>274857.64</v>
      </c>
      <c r="P1515" s="329">
        <v>186404.3</v>
      </c>
      <c r="Q1515" s="329">
        <v>326207.53000000003</v>
      </c>
      <c r="R1515" s="329">
        <v>205450.39</v>
      </c>
      <c r="S1515" s="329">
        <v>359538.18</v>
      </c>
      <c r="T1515" s="329">
        <v>223126.17</v>
      </c>
      <c r="U1515" s="329">
        <v>390470.8</v>
      </c>
    </row>
    <row r="1516" spans="1:21" ht="14.4" x14ac:dyDescent="0.3">
      <c r="A1516" s="328">
        <v>8</v>
      </c>
      <c r="B1516" s="328" t="s">
        <v>287</v>
      </c>
      <c r="C1516" s="328" t="s">
        <v>306</v>
      </c>
      <c r="D1516" s="328" t="s">
        <v>752</v>
      </c>
      <c r="E1516" s="328" t="s">
        <v>754</v>
      </c>
      <c r="F1516" s="328">
        <v>3</v>
      </c>
      <c r="G1516" s="328" t="s">
        <v>6</v>
      </c>
      <c r="H1516" s="329">
        <v>69214.86</v>
      </c>
      <c r="I1516" s="329">
        <v>121126.01</v>
      </c>
      <c r="J1516" s="329">
        <v>94079.31</v>
      </c>
      <c r="K1516" s="329">
        <v>164638.79</v>
      </c>
      <c r="L1516" s="329">
        <v>118774.34</v>
      </c>
      <c r="M1516" s="329">
        <v>207855.1</v>
      </c>
      <c r="N1516" s="329">
        <v>156208</v>
      </c>
      <c r="O1516" s="329">
        <v>273364</v>
      </c>
      <c r="P1516" s="329">
        <v>193343.54</v>
      </c>
      <c r="Q1516" s="329">
        <v>338351.2</v>
      </c>
      <c r="R1516" s="329">
        <v>217674.69</v>
      </c>
      <c r="S1516" s="329">
        <v>380930.7</v>
      </c>
      <c r="T1516" s="329">
        <v>241665.13</v>
      </c>
      <c r="U1516" s="329">
        <v>422913.98</v>
      </c>
    </row>
    <row r="1517" spans="1:21" ht="14.4" x14ac:dyDescent="0.3">
      <c r="A1517" s="328">
        <v>8</v>
      </c>
      <c r="B1517" s="328" t="s">
        <v>287</v>
      </c>
      <c r="C1517" s="328" t="s">
        <v>306</v>
      </c>
      <c r="D1517" s="328" t="s">
        <v>752</v>
      </c>
      <c r="E1517" s="328" t="s">
        <v>754</v>
      </c>
      <c r="F1517" s="328">
        <v>4</v>
      </c>
      <c r="G1517" s="328" t="s">
        <v>4</v>
      </c>
      <c r="H1517" s="329">
        <v>78318.03</v>
      </c>
      <c r="I1517" s="329">
        <v>125308.85</v>
      </c>
      <c r="J1517" s="329">
        <v>109645.24</v>
      </c>
      <c r="K1517" s="329">
        <v>175432.39</v>
      </c>
      <c r="L1517" s="329">
        <v>140972.46</v>
      </c>
      <c r="M1517" s="329">
        <v>225555.93</v>
      </c>
      <c r="N1517" s="329">
        <v>187963.27</v>
      </c>
      <c r="O1517" s="329">
        <v>300741.24</v>
      </c>
      <c r="P1517" s="329">
        <v>234954.09</v>
      </c>
      <c r="Q1517" s="329">
        <v>375926.55</v>
      </c>
      <c r="R1517" s="329">
        <v>266281.31</v>
      </c>
      <c r="S1517" s="329">
        <v>426050.1</v>
      </c>
      <c r="T1517" s="329">
        <v>297608.52</v>
      </c>
      <c r="U1517" s="329">
        <v>476173.64</v>
      </c>
    </row>
    <row r="1518" spans="1:21" ht="14.4" x14ac:dyDescent="0.3">
      <c r="A1518" s="328">
        <v>8</v>
      </c>
      <c r="B1518" s="328" t="s">
        <v>287</v>
      </c>
      <c r="C1518" s="328" t="s">
        <v>306</v>
      </c>
      <c r="D1518" s="328" t="s">
        <v>752</v>
      </c>
      <c r="E1518" s="328" t="s">
        <v>307</v>
      </c>
      <c r="F1518" s="328">
        <v>1</v>
      </c>
      <c r="G1518" s="328" t="s">
        <v>11</v>
      </c>
      <c r="H1518" s="329">
        <v>92733.26</v>
      </c>
      <c r="I1518" s="329">
        <v>162283.20000000001</v>
      </c>
      <c r="J1518" s="329">
        <v>120249.49</v>
      </c>
      <c r="K1518" s="329">
        <v>210436.6</v>
      </c>
      <c r="L1518" s="329">
        <v>144024.1</v>
      </c>
      <c r="M1518" s="329">
        <v>252042.18</v>
      </c>
      <c r="N1518" s="329">
        <v>171998.43</v>
      </c>
      <c r="O1518" s="329">
        <v>300997.25</v>
      </c>
      <c r="P1518" s="329">
        <v>202384.02</v>
      </c>
      <c r="Q1518" s="329">
        <v>354172.03</v>
      </c>
      <c r="R1518" s="329">
        <v>221820.28</v>
      </c>
      <c r="S1518" s="329">
        <v>388185.49</v>
      </c>
      <c r="T1518" s="329">
        <v>240291.81</v>
      </c>
      <c r="U1518" s="329">
        <v>420510.67</v>
      </c>
    </row>
    <row r="1519" spans="1:21" ht="14.4" x14ac:dyDescent="0.3">
      <c r="A1519" s="328">
        <v>8</v>
      </c>
      <c r="B1519" s="328" t="s">
        <v>287</v>
      </c>
      <c r="C1519" s="328" t="s">
        <v>306</v>
      </c>
      <c r="D1519" s="328" t="s">
        <v>752</v>
      </c>
      <c r="E1519" s="328" t="s">
        <v>307</v>
      </c>
      <c r="F1519" s="328">
        <v>2</v>
      </c>
      <c r="G1519" s="328" t="s">
        <v>5</v>
      </c>
      <c r="H1519" s="329">
        <v>80468.03</v>
      </c>
      <c r="I1519" s="329">
        <v>140819.04999999999</v>
      </c>
      <c r="J1519" s="329">
        <v>105618.39</v>
      </c>
      <c r="K1519" s="329">
        <v>184832.19</v>
      </c>
      <c r="L1519" s="329">
        <v>128480.51</v>
      </c>
      <c r="M1519" s="329">
        <v>224840.89</v>
      </c>
      <c r="N1519" s="329">
        <v>157809.26</v>
      </c>
      <c r="O1519" s="329">
        <v>276166.2</v>
      </c>
      <c r="P1519" s="329">
        <v>187309.81</v>
      </c>
      <c r="Q1519" s="329">
        <v>327792.17</v>
      </c>
      <c r="R1519" s="329">
        <v>206459.61</v>
      </c>
      <c r="S1519" s="329">
        <v>361304.32000000001</v>
      </c>
      <c r="T1519" s="329">
        <v>224235.97</v>
      </c>
      <c r="U1519" s="329">
        <v>392412.95</v>
      </c>
    </row>
    <row r="1520" spans="1:21" ht="14.4" x14ac:dyDescent="0.3">
      <c r="A1520" s="328">
        <v>8</v>
      </c>
      <c r="B1520" s="328" t="s">
        <v>287</v>
      </c>
      <c r="C1520" s="328" t="s">
        <v>306</v>
      </c>
      <c r="D1520" s="328" t="s">
        <v>752</v>
      </c>
      <c r="E1520" s="328" t="s">
        <v>307</v>
      </c>
      <c r="F1520" s="328">
        <v>3</v>
      </c>
      <c r="G1520" s="328" t="s">
        <v>6</v>
      </c>
      <c r="H1520" s="329">
        <v>69460.899999999994</v>
      </c>
      <c r="I1520" s="329">
        <v>121556.58</v>
      </c>
      <c r="J1520" s="329">
        <v>94396.63</v>
      </c>
      <c r="K1520" s="329">
        <v>165194.1</v>
      </c>
      <c r="L1520" s="329">
        <v>119161.32</v>
      </c>
      <c r="M1520" s="329">
        <v>208532.31</v>
      </c>
      <c r="N1520" s="329">
        <v>156703.22</v>
      </c>
      <c r="O1520" s="329">
        <v>274230.64</v>
      </c>
      <c r="P1520" s="329">
        <v>193944.14</v>
      </c>
      <c r="Q1520" s="329">
        <v>339402.25</v>
      </c>
      <c r="R1520" s="329">
        <v>218341.44</v>
      </c>
      <c r="S1520" s="329">
        <v>382097.53</v>
      </c>
      <c r="T1520" s="329">
        <v>242394.77</v>
      </c>
      <c r="U1520" s="329">
        <v>424190.84</v>
      </c>
    </row>
    <row r="1521" spans="1:21" ht="14.4" x14ac:dyDescent="0.3">
      <c r="A1521" s="328">
        <v>8</v>
      </c>
      <c r="B1521" s="328" t="s">
        <v>287</v>
      </c>
      <c r="C1521" s="328" t="s">
        <v>306</v>
      </c>
      <c r="D1521" s="328" t="s">
        <v>752</v>
      </c>
      <c r="E1521" s="328" t="s">
        <v>307</v>
      </c>
      <c r="F1521" s="328">
        <v>4</v>
      </c>
      <c r="G1521" s="328" t="s">
        <v>4</v>
      </c>
      <c r="H1521" s="329">
        <v>78710.31</v>
      </c>
      <c r="I1521" s="329">
        <v>125936.49</v>
      </c>
      <c r="J1521" s="329">
        <v>110194.43</v>
      </c>
      <c r="K1521" s="329">
        <v>176311.09</v>
      </c>
      <c r="L1521" s="329">
        <v>141678.54999999999</v>
      </c>
      <c r="M1521" s="329">
        <v>226685.68</v>
      </c>
      <c r="N1521" s="329">
        <v>188904.73</v>
      </c>
      <c r="O1521" s="329">
        <v>302247.58</v>
      </c>
      <c r="P1521" s="329">
        <v>236130.92</v>
      </c>
      <c r="Q1521" s="329">
        <v>377809.47</v>
      </c>
      <c r="R1521" s="329">
        <v>267615.03999999998</v>
      </c>
      <c r="S1521" s="329">
        <v>428184.07</v>
      </c>
      <c r="T1521" s="329">
        <v>299099.15999999997</v>
      </c>
      <c r="U1521" s="329">
        <v>478558.67</v>
      </c>
    </row>
    <row r="1522" spans="1:21" ht="14.4" x14ac:dyDescent="0.3">
      <c r="A1522" s="328">
        <v>8</v>
      </c>
      <c r="B1522" s="328" t="s">
        <v>287</v>
      </c>
      <c r="C1522" s="328" t="s">
        <v>308</v>
      </c>
      <c r="D1522" s="328" t="s">
        <v>309</v>
      </c>
      <c r="E1522" s="328" t="s">
        <v>310</v>
      </c>
      <c r="F1522" s="328">
        <v>1</v>
      </c>
      <c r="G1522" s="328" t="s">
        <v>11</v>
      </c>
      <c r="H1522" s="329">
        <v>88659.25</v>
      </c>
      <c r="I1522" s="329">
        <v>155153.68</v>
      </c>
      <c r="J1522" s="329">
        <v>114851.15</v>
      </c>
      <c r="K1522" s="329">
        <v>200989.52</v>
      </c>
      <c r="L1522" s="329">
        <v>137475.89000000001</v>
      </c>
      <c r="M1522" s="329">
        <v>240582.81</v>
      </c>
      <c r="N1522" s="329">
        <v>164052.49</v>
      </c>
      <c r="O1522" s="329">
        <v>287091.87</v>
      </c>
      <c r="P1522" s="329">
        <v>192942.38</v>
      </c>
      <c r="Q1522" s="329">
        <v>337649.17</v>
      </c>
      <c r="R1522" s="329">
        <v>211420.64</v>
      </c>
      <c r="S1522" s="329">
        <v>369986.11</v>
      </c>
      <c r="T1522" s="329">
        <v>228927.38</v>
      </c>
      <c r="U1522" s="329">
        <v>400622.92</v>
      </c>
    </row>
    <row r="1523" spans="1:21" ht="14.4" x14ac:dyDescent="0.3">
      <c r="A1523" s="328">
        <v>8</v>
      </c>
      <c r="B1523" s="328" t="s">
        <v>287</v>
      </c>
      <c r="C1523" s="328" t="s">
        <v>308</v>
      </c>
      <c r="D1523" s="328" t="s">
        <v>309</v>
      </c>
      <c r="E1523" s="328" t="s">
        <v>310</v>
      </c>
      <c r="F1523" s="328">
        <v>2</v>
      </c>
      <c r="G1523" s="328" t="s">
        <v>5</v>
      </c>
      <c r="H1523" s="329">
        <v>77445.41</v>
      </c>
      <c r="I1523" s="329">
        <v>135529.46</v>
      </c>
      <c r="J1523" s="329">
        <v>101474.15</v>
      </c>
      <c r="K1523" s="329">
        <v>177579.77</v>
      </c>
      <c r="L1523" s="329">
        <v>123264.61</v>
      </c>
      <c r="M1523" s="329">
        <v>215713.06</v>
      </c>
      <c r="N1523" s="329">
        <v>151079.53</v>
      </c>
      <c r="O1523" s="329">
        <v>264389.19</v>
      </c>
      <c r="P1523" s="329">
        <v>179160.25</v>
      </c>
      <c r="Q1523" s="329">
        <v>313530.44</v>
      </c>
      <c r="R1523" s="329">
        <v>197376.6</v>
      </c>
      <c r="S1523" s="329">
        <v>345409.05</v>
      </c>
      <c r="T1523" s="329">
        <v>214247.76</v>
      </c>
      <c r="U1523" s="329">
        <v>374933.57</v>
      </c>
    </row>
    <row r="1524" spans="1:21" ht="14.4" x14ac:dyDescent="0.3">
      <c r="A1524" s="328">
        <v>8</v>
      </c>
      <c r="B1524" s="328" t="s">
        <v>287</v>
      </c>
      <c r="C1524" s="328" t="s">
        <v>308</v>
      </c>
      <c r="D1524" s="328" t="s">
        <v>309</v>
      </c>
      <c r="E1524" s="328" t="s">
        <v>310</v>
      </c>
      <c r="F1524" s="328">
        <v>3</v>
      </c>
      <c r="G1524" s="328" t="s">
        <v>6</v>
      </c>
      <c r="H1524" s="329">
        <v>67246.570000000007</v>
      </c>
      <c r="I1524" s="329">
        <v>117681.5</v>
      </c>
      <c r="J1524" s="329">
        <v>91540.74</v>
      </c>
      <c r="K1524" s="329">
        <v>160196.29</v>
      </c>
      <c r="L1524" s="329">
        <v>115678.53</v>
      </c>
      <c r="M1524" s="329">
        <v>202437.42</v>
      </c>
      <c r="N1524" s="329">
        <v>152246.23000000001</v>
      </c>
      <c r="O1524" s="329">
        <v>266430.90000000002</v>
      </c>
      <c r="P1524" s="329">
        <v>188538.74</v>
      </c>
      <c r="Q1524" s="329">
        <v>329942.8</v>
      </c>
      <c r="R1524" s="329">
        <v>212340.63</v>
      </c>
      <c r="S1524" s="329">
        <v>371596.11</v>
      </c>
      <c r="T1524" s="329">
        <v>235828.03</v>
      </c>
      <c r="U1524" s="329">
        <v>412699.05</v>
      </c>
    </row>
    <row r="1525" spans="1:21" ht="14.4" x14ac:dyDescent="0.3">
      <c r="A1525" s="328">
        <v>8</v>
      </c>
      <c r="B1525" s="328" t="s">
        <v>287</v>
      </c>
      <c r="C1525" s="328" t="s">
        <v>308</v>
      </c>
      <c r="D1525" s="328" t="s">
        <v>309</v>
      </c>
      <c r="E1525" s="328" t="s">
        <v>310</v>
      </c>
      <c r="F1525" s="328">
        <v>4</v>
      </c>
      <c r="G1525" s="328" t="s">
        <v>4</v>
      </c>
      <c r="H1525" s="329">
        <v>75179.83</v>
      </c>
      <c r="I1525" s="329">
        <v>120287.73</v>
      </c>
      <c r="J1525" s="329">
        <v>105251.76</v>
      </c>
      <c r="K1525" s="329">
        <v>168402.82</v>
      </c>
      <c r="L1525" s="329">
        <v>135323.70000000001</v>
      </c>
      <c r="M1525" s="329">
        <v>216517.92</v>
      </c>
      <c r="N1525" s="329">
        <v>180431.59</v>
      </c>
      <c r="O1525" s="329">
        <v>288690.56</v>
      </c>
      <c r="P1525" s="329">
        <v>225539.49</v>
      </c>
      <c r="Q1525" s="329">
        <v>360863.19</v>
      </c>
      <c r="R1525" s="329">
        <v>255611.43</v>
      </c>
      <c r="S1525" s="329">
        <v>408978.29</v>
      </c>
      <c r="T1525" s="329">
        <v>285683.36</v>
      </c>
      <c r="U1525" s="329">
        <v>457093.38</v>
      </c>
    </row>
    <row r="1526" spans="1:21" ht="14.4" x14ac:dyDescent="0.3">
      <c r="A1526" s="328">
        <v>8</v>
      </c>
      <c r="B1526" s="328" t="s">
        <v>287</v>
      </c>
      <c r="C1526" s="328" t="s">
        <v>308</v>
      </c>
      <c r="D1526" s="328" t="s">
        <v>309</v>
      </c>
      <c r="E1526" s="328" t="s">
        <v>311</v>
      </c>
      <c r="F1526" s="328">
        <v>1</v>
      </c>
      <c r="G1526" s="328" t="s">
        <v>11</v>
      </c>
      <c r="H1526" s="329">
        <v>88738.38</v>
      </c>
      <c r="I1526" s="329">
        <v>155292.17000000001</v>
      </c>
      <c r="J1526" s="329">
        <v>114925.09</v>
      </c>
      <c r="K1526" s="329">
        <v>201118.91</v>
      </c>
      <c r="L1526" s="329">
        <v>137543.94</v>
      </c>
      <c r="M1526" s="329">
        <v>240701.9</v>
      </c>
      <c r="N1526" s="329">
        <v>164102.5</v>
      </c>
      <c r="O1526" s="329">
        <v>287179.38</v>
      </c>
      <c r="P1526" s="329">
        <v>192978.39</v>
      </c>
      <c r="Q1526" s="329">
        <v>337712.18</v>
      </c>
      <c r="R1526" s="329">
        <v>211447.37</v>
      </c>
      <c r="S1526" s="329">
        <v>370032.89</v>
      </c>
      <c r="T1526" s="329">
        <v>228931.8</v>
      </c>
      <c r="U1526" s="329">
        <v>400630.66</v>
      </c>
    </row>
    <row r="1527" spans="1:21" ht="14.4" x14ac:dyDescent="0.3">
      <c r="A1527" s="328">
        <v>8</v>
      </c>
      <c r="B1527" s="328" t="s">
        <v>287</v>
      </c>
      <c r="C1527" s="328" t="s">
        <v>308</v>
      </c>
      <c r="D1527" s="328" t="s">
        <v>309</v>
      </c>
      <c r="E1527" s="328" t="s">
        <v>311</v>
      </c>
      <c r="F1527" s="328">
        <v>2</v>
      </c>
      <c r="G1527" s="328" t="s">
        <v>5</v>
      </c>
      <c r="H1527" s="329">
        <v>77641.37</v>
      </c>
      <c r="I1527" s="329">
        <v>135872.4</v>
      </c>
      <c r="J1527" s="329">
        <v>101687.43</v>
      </c>
      <c r="K1527" s="329">
        <v>177953.01</v>
      </c>
      <c r="L1527" s="329">
        <v>123480.69</v>
      </c>
      <c r="M1527" s="329">
        <v>216091.2</v>
      </c>
      <c r="N1527" s="329">
        <v>151264.68</v>
      </c>
      <c r="O1527" s="329">
        <v>264713.19</v>
      </c>
      <c r="P1527" s="329">
        <v>179339.82</v>
      </c>
      <c r="Q1527" s="329">
        <v>313844.69</v>
      </c>
      <c r="R1527" s="329">
        <v>197549.62</v>
      </c>
      <c r="S1527" s="329">
        <v>345711.84</v>
      </c>
      <c r="T1527" s="329">
        <v>214405.09</v>
      </c>
      <c r="U1527" s="329">
        <v>375208.91</v>
      </c>
    </row>
    <row r="1528" spans="1:21" ht="14.4" x14ac:dyDescent="0.3">
      <c r="A1528" s="328">
        <v>8</v>
      </c>
      <c r="B1528" s="328" t="s">
        <v>287</v>
      </c>
      <c r="C1528" s="328" t="s">
        <v>308</v>
      </c>
      <c r="D1528" s="328" t="s">
        <v>309</v>
      </c>
      <c r="E1528" s="328" t="s">
        <v>311</v>
      </c>
      <c r="F1528" s="328">
        <v>3</v>
      </c>
      <c r="G1528" s="328" t="s">
        <v>6</v>
      </c>
      <c r="H1528" s="329">
        <v>67513.789999999994</v>
      </c>
      <c r="I1528" s="329">
        <v>118149.14</v>
      </c>
      <c r="J1528" s="329">
        <v>91941.98</v>
      </c>
      <c r="K1528" s="329">
        <v>160898.46</v>
      </c>
      <c r="L1528" s="329">
        <v>116215.41</v>
      </c>
      <c r="M1528" s="329">
        <v>203376.97</v>
      </c>
      <c r="N1528" s="329">
        <v>152982.82999999999</v>
      </c>
      <c r="O1528" s="329">
        <v>267719.94</v>
      </c>
      <c r="P1528" s="329">
        <v>189477.92</v>
      </c>
      <c r="Q1528" s="329">
        <v>331586.36</v>
      </c>
      <c r="R1528" s="329">
        <v>213418.96</v>
      </c>
      <c r="S1528" s="329">
        <v>373483.17</v>
      </c>
      <c r="T1528" s="329">
        <v>237048.77</v>
      </c>
      <c r="U1528" s="329">
        <v>414835.36</v>
      </c>
    </row>
    <row r="1529" spans="1:21" ht="14.4" x14ac:dyDescent="0.3">
      <c r="A1529" s="328">
        <v>8</v>
      </c>
      <c r="B1529" s="328" t="s">
        <v>287</v>
      </c>
      <c r="C1529" s="328" t="s">
        <v>308</v>
      </c>
      <c r="D1529" s="328" t="s">
        <v>309</v>
      </c>
      <c r="E1529" s="328" t="s">
        <v>311</v>
      </c>
      <c r="F1529" s="328">
        <v>4</v>
      </c>
      <c r="G1529" s="328" t="s">
        <v>4</v>
      </c>
      <c r="H1529" s="329">
        <v>75228.98</v>
      </c>
      <c r="I1529" s="329">
        <v>120366.38</v>
      </c>
      <c r="J1529" s="329">
        <v>105320.58</v>
      </c>
      <c r="K1529" s="329">
        <v>168512.93</v>
      </c>
      <c r="L1529" s="329">
        <v>135412.17000000001</v>
      </c>
      <c r="M1529" s="329">
        <v>216659.48</v>
      </c>
      <c r="N1529" s="329">
        <v>180549.56</v>
      </c>
      <c r="O1529" s="329">
        <v>288879.3</v>
      </c>
      <c r="P1529" s="329">
        <v>225686.95</v>
      </c>
      <c r="Q1529" s="329">
        <v>361099.13</v>
      </c>
      <c r="R1529" s="329">
        <v>255778.55</v>
      </c>
      <c r="S1529" s="329">
        <v>409245.68</v>
      </c>
      <c r="T1529" s="329">
        <v>285870.14</v>
      </c>
      <c r="U1529" s="329">
        <v>457392.23</v>
      </c>
    </row>
    <row r="1530" spans="1:21" ht="14.4" x14ac:dyDescent="0.3">
      <c r="A1530" s="328">
        <v>8</v>
      </c>
      <c r="B1530" s="328" t="s">
        <v>287</v>
      </c>
      <c r="C1530" s="328" t="s">
        <v>308</v>
      </c>
      <c r="D1530" s="328" t="s">
        <v>309</v>
      </c>
      <c r="E1530" s="328" t="s">
        <v>755</v>
      </c>
      <c r="F1530" s="328">
        <v>1</v>
      </c>
      <c r="G1530" s="328" t="s">
        <v>11</v>
      </c>
      <c r="H1530" s="329">
        <v>93502.46</v>
      </c>
      <c r="I1530" s="329">
        <v>163629.29999999999</v>
      </c>
      <c r="J1530" s="329">
        <v>121145.05</v>
      </c>
      <c r="K1530" s="329">
        <v>212003.83</v>
      </c>
      <c r="L1530" s="329">
        <v>145023.87</v>
      </c>
      <c r="M1530" s="329">
        <v>253791.78</v>
      </c>
      <c r="N1530" s="329">
        <v>173081.35</v>
      </c>
      <c r="O1530" s="329">
        <v>302892.37</v>
      </c>
      <c r="P1530" s="329">
        <v>203577.11</v>
      </c>
      <c r="Q1530" s="329">
        <v>356259.95</v>
      </c>
      <c r="R1530" s="329">
        <v>223082.72</v>
      </c>
      <c r="S1530" s="329">
        <v>390394.76</v>
      </c>
      <c r="T1530" s="329">
        <v>241572.22</v>
      </c>
      <c r="U1530" s="329">
        <v>422751.38</v>
      </c>
    </row>
    <row r="1531" spans="1:21" ht="14.4" x14ac:dyDescent="0.3">
      <c r="A1531" s="328">
        <v>8</v>
      </c>
      <c r="B1531" s="328" t="s">
        <v>287</v>
      </c>
      <c r="C1531" s="328" t="s">
        <v>308</v>
      </c>
      <c r="D1531" s="328" t="s">
        <v>309</v>
      </c>
      <c r="E1531" s="328" t="s">
        <v>755</v>
      </c>
      <c r="F1531" s="328">
        <v>2</v>
      </c>
      <c r="G1531" s="328" t="s">
        <v>5</v>
      </c>
      <c r="H1531" s="329">
        <v>81587.740000000005</v>
      </c>
      <c r="I1531" s="329">
        <v>142778.54</v>
      </c>
      <c r="J1531" s="329">
        <v>106931.99</v>
      </c>
      <c r="K1531" s="329">
        <v>187130.97</v>
      </c>
      <c r="L1531" s="329">
        <v>129924.38</v>
      </c>
      <c r="M1531" s="329">
        <v>227367.66</v>
      </c>
      <c r="N1531" s="329">
        <v>159297.57999999999</v>
      </c>
      <c r="O1531" s="329">
        <v>278770.77</v>
      </c>
      <c r="P1531" s="329">
        <v>188933.6</v>
      </c>
      <c r="Q1531" s="329">
        <v>330633.8</v>
      </c>
      <c r="R1531" s="329">
        <v>208160.93</v>
      </c>
      <c r="S1531" s="329">
        <v>364281.63</v>
      </c>
      <c r="T1531" s="329">
        <v>225975.12</v>
      </c>
      <c r="U1531" s="329">
        <v>395456.45</v>
      </c>
    </row>
    <row r="1532" spans="1:21" ht="14.4" x14ac:dyDescent="0.3">
      <c r="A1532" s="328">
        <v>8</v>
      </c>
      <c r="B1532" s="328" t="s">
        <v>287</v>
      </c>
      <c r="C1532" s="328" t="s">
        <v>308</v>
      </c>
      <c r="D1532" s="328" t="s">
        <v>309</v>
      </c>
      <c r="E1532" s="328" t="s">
        <v>755</v>
      </c>
      <c r="F1532" s="328">
        <v>3</v>
      </c>
      <c r="G1532" s="328" t="s">
        <v>6</v>
      </c>
      <c r="H1532" s="329">
        <v>70775.83</v>
      </c>
      <c r="I1532" s="329">
        <v>123857.7</v>
      </c>
      <c r="J1532" s="329">
        <v>96318.91</v>
      </c>
      <c r="K1532" s="329">
        <v>168558.1</v>
      </c>
      <c r="L1532" s="329">
        <v>121695.85</v>
      </c>
      <c r="M1532" s="329">
        <v>212967.75</v>
      </c>
      <c r="N1532" s="329">
        <v>160144.84</v>
      </c>
      <c r="O1532" s="329">
        <v>280253.48</v>
      </c>
      <c r="P1532" s="329">
        <v>198301.45</v>
      </c>
      <c r="Q1532" s="329">
        <v>347027.54</v>
      </c>
      <c r="R1532" s="329">
        <v>223321.5</v>
      </c>
      <c r="S1532" s="329">
        <v>390812.62</v>
      </c>
      <c r="T1532" s="329">
        <v>248007.39</v>
      </c>
      <c r="U1532" s="329">
        <v>434012.93</v>
      </c>
    </row>
    <row r="1533" spans="1:21" ht="14.4" x14ac:dyDescent="0.3">
      <c r="A1533" s="328">
        <v>8</v>
      </c>
      <c r="B1533" s="328" t="s">
        <v>287</v>
      </c>
      <c r="C1533" s="328" t="s">
        <v>308</v>
      </c>
      <c r="D1533" s="328" t="s">
        <v>309</v>
      </c>
      <c r="E1533" s="328" t="s">
        <v>755</v>
      </c>
      <c r="F1533" s="328">
        <v>4</v>
      </c>
      <c r="G1533" s="328" t="s">
        <v>4</v>
      </c>
      <c r="H1533" s="329">
        <v>79299.19</v>
      </c>
      <c r="I1533" s="329">
        <v>126878.71</v>
      </c>
      <c r="J1533" s="329">
        <v>111018.87</v>
      </c>
      <c r="K1533" s="329">
        <v>177630.2</v>
      </c>
      <c r="L1533" s="329">
        <v>142738.54999999999</v>
      </c>
      <c r="M1533" s="329">
        <v>228381.68</v>
      </c>
      <c r="N1533" s="329">
        <v>190318.07</v>
      </c>
      <c r="O1533" s="329">
        <v>304508.90999999997</v>
      </c>
      <c r="P1533" s="329">
        <v>237897.58</v>
      </c>
      <c r="Q1533" s="329">
        <v>380636.14</v>
      </c>
      <c r="R1533" s="329">
        <v>269617.26</v>
      </c>
      <c r="S1533" s="329">
        <v>431387.62</v>
      </c>
      <c r="T1533" s="329">
        <v>301336.94</v>
      </c>
      <c r="U1533" s="329">
        <v>482139.11</v>
      </c>
    </row>
    <row r="1534" spans="1:21" ht="14.4" x14ac:dyDescent="0.3">
      <c r="A1534" s="328">
        <v>8</v>
      </c>
      <c r="B1534" s="328" t="s">
        <v>287</v>
      </c>
      <c r="C1534" s="328" t="s">
        <v>308</v>
      </c>
      <c r="D1534" s="328" t="s">
        <v>309</v>
      </c>
      <c r="E1534" s="328" t="s">
        <v>756</v>
      </c>
      <c r="F1534" s="328">
        <v>1</v>
      </c>
      <c r="G1534" s="328" t="s">
        <v>11</v>
      </c>
      <c r="H1534" s="329">
        <v>89643.72</v>
      </c>
      <c r="I1534" s="329">
        <v>156876.51</v>
      </c>
      <c r="J1534" s="329">
        <v>116124.72</v>
      </c>
      <c r="K1534" s="329">
        <v>203218.26</v>
      </c>
      <c r="L1534" s="329">
        <v>138999.1</v>
      </c>
      <c r="M1534" s="329">
        <v>243248.43</v>
      </c>
      <c r="N1534" s="329">
        <v>165868.26999999999</v>
      </c>
      <c r="O1534" s="329">
        <v>290269.48</v>
      </c>
      <c r="P1534" s="329">
        <v>195076.54</v>
      </c>
      <c r="Q1534" s="329">
        <v>341383.94</v>
      </c>
      <c r="R1534" s="329">
        <v>213758.41</v>
      </c>
      <c r="S1534" s="329">
        <v>374077.21</v>
      </c>
      <c r="T1534" s="329">
        <v>231457.24</v>
      </c>
      <c r="U1534" s="329">
        <v>405050.17</v>
      </c>
    </row>
    <row r="1535" spans="1:21" ht="14.4" x14ac:dyDescent="0.3">
      <c r="A1535" s="328">
        <v>8</v>
      </c>
      <c r="B1535" s="328" t="s">
        <v>287</v>
      </c>
      <c r="C1535" s="328" t="s">
        <v>308</v>
      </c>
      <c r="D1535" s="328" t="s">
        <v>309</v>
      </c>
      <c r="E1535" s="328" t="s">
        <v>756</v>
      </c>
      <c r="F1535" s="328">
        <v>2</v>
      </c>
      <c r="G1535" s="328" t="s">
        <v>5</v>
      </c>
      <c r="H1535" s="329">
        <v>78313.070000000007</v>
      </c>
      <c r="I1535" s="329">
        <v>137047.87</v>
      </c>
      <c r="J1535" s="329">
        <v>102608.38</v>
      </c>
      <c r="K1535" s="329">
        <v>179564.66</v>
      </c>
      <c r="L1535" s="329">
        <v>124639.78</v>
      </c>
      <c r="M1535" s="329">
        <v>218119.61</v>
      </c>
      <c r="N1535" s="329">
        <v>152760.18</v>
      </c>
      <c r="O1535" s="329">
        <v>267330.31</v>
      </c>
      <c r="P1535" s="329">
        <v>181150.84</v>
      </c>
      <c r="Q1535" s="329">
        <v>317013.96999999997</v>
      </c>
      <c r="R1535" s="329">
        <v>199568.08</v>
      </c>
      <c r="S1535" s="329">
        <v>349244.13</v>
      </c>
      <c r="T1535" s="329">
        <v>216624.7</v>
      </c>
      <c r="U1535" s="329">
        <v>379093.23</v>
      </c>
    </row>
    <row r="1536" spans="1:21" ht="14.4" x14ac:dyDescent="0.3">
      <c r="A1536" s="328">
        <v>8</v>
      </c>
      <c r="B1536" s="328" t="s">
        <v>287</v>
      </c>
      <c r="C1536" s="328" t="s">
        <v>308</v>
      </c>
      <c r="D1536" s="328" t="s">
        <v>309</v>
      </c>
      <c r="E1536" s="328" t="s">
        <v>756</v>
      </c>
      <c r="F1536" s="328">
        <v>3</v>
      </c>
      <c r="G1536" s="328" t="s">
        <v>6</v>
      </c>
      <c r="H1536" s="329">
        <v>68005.87</v>
      </c>
      <c r="I1536" s="329">
        <v>119010.27</v>
      </c>
      <c r="J1536" s="329">
        <v>92576.62</v>
      </c>
      <c r="K1536" s="329">
        <v>162009.09</v>
      </c>
      <c r="L1536" s="329">
        <v>116989.37</v>
      </c>
      <c r="M1536" s="329">
        <v>204731.4</v>
      </c>
      <c r="N1536" s="329">
        <v>153973.26999999999</v>
      </c>
      <c r="O1536" s="329">
        <v>269453.23</v>
      </c>
      <c r="P1536" s="329">
        <v>190679.12</v>
      </c>
      <c r="Q1536" s="329">
        <v>333688.46000000002</v>
      </c>
      <c r="R1536" s="329">
        <v>214752.47</v>
      </c>
      <c r="S1536" s="329">
        <v>375816.83</v>
      </c>
      <c r="T1536" s="329">
        <v>238508.05</v>
      </c>
      <c r="U1536" s="329">
        <v>417389.09</v>
      </c>
    </row>
    <row r="1537" spans="1:21" ht="14.4" x14ac:dyDescent="0.3">
      <c r="A1537" s="328">
        <v>8</v>
      </c>
      <c r="B1537" s="328" t="s">
        <v>287</v>
      </c>
      <c r="C1537" s="328" t="s">
        <v>308</v>
      </c>
      <c r="D1537" s="328" t="s">
        <v>309</v>
      </c>
      <c r="E1537" s="328" t="s">
        <v>756</v>
      </c>
      <c r="F1537" s="328">
        <v>4</v>
      </c>
      <c r="G1537" s="328" t="s">
        <v>4</v>
      </c>
      <c r="H1537" s="329">
        <v>76013.539999999994</v>
      </c>
      <c r="I1537" s="329">
        <v>121621.66</v>
      </c>
      <c r="J1537" s="329">
        <v>106418.95</v>
      </c>
      <c r="K1537" s="329">
        <v>170270.32</v>
      </c>
      <c r="L1537" s="329">
        <v>136824.37</v>
      </c>
      <c r="M1537" s="329">
        <v>218918.99</v>
      </c>
      <c r="N1537" s="329">
        <v>182432.49</v>
      </c>
      <c r="O1537" s="329">
        <v>291891.98</v>
      </c>
      <c r="P1537" s="329">
        <v>228040.61</v>
      </c>
      <c r="Q1537" s="329">
        <v>364864.98</v>
      </c>
      <c r="R1537" s="329">
        <v>258446.02</v>
      </c>
      <c r="S1537" s="329">
        <v>413513.64</v>
      </c>
      <c r="T1537" s="329">
        <v>288851.44</v>
      </c>
      <c r="U1537" s="329">
        <v>462162.31</v>
      </c>
    </row>
    <row r="1538" spans="1:21" ht="14.4" x14ac:dyDescent="0.3">
      <c r="A1538" s="328">
        <v>9</v>
      </c>
      <c r="B1538" s="328" t="s">
        <v>312</v>
      </c>
      <c r="C1538" s="328" t="s">
        <v>313</v>
      </c>
      <c r="D1538" s="328" t="s">
        <v>314</v>
      </c>
      <c r="E1538" s="328" t="s">
        <v>315</v>
      </c>
      <c r="F1538" s="328">
        <v>1</v>
      </c>
      <c r="G1538" s="328" t="s">
        <v>11</v>
      </c>
      <c r="H1538" s="329">
        <v>92970.66</v>
      </c>
      <c r="I1538" s="329">
        <v>162698.65</v>
      </c>
      <c r="J1538" s="329">
        <v>120471.3</v>
      </c>
      <c r="K1538" s="329">
        <v>210824.77</v>
      </c>
      <c r="L1538" s="329">
        <v>144228.25</v>
      </c>
      <c r="M1538" s="329">
        <v>252399.43</v>
      </c>
      <c r="N1538" s="329">
        <v>172148.46</v>
      </c>
      <c r="O1538" s="329">
        <v>301259.81</v>
      </c>
      <c r="P1538" s="329">
        <v>202492.04</v>
      </c>
      <c r="Q1538" s="329">
        <v>354361.06</v>
      </c>
      <c r="R1538" s="329">
        <v>221900.47</v>
      </c>
      <c r="S1538" s="329">
        <v>388325.83</v>
      </c>
      <c r="T1538" s="329">
        <v>240305.08</v>
      </c>
      <c r="U1538" s="329">
        <v>420533.89</v>
      </c>
    </row>
    <row r="1539" spans="1:21" ht="14.4" x14ac:dyDescent="0.3">
      <c r="A1539" s="328">
        <v>9</v>
      </c>
      <c r="B1539" s="328" t="s">
        <v>312</v>
      </c>
      <c r="C1539" s="328" t="s">
        <v>313</v>
      </c>
      <c r="D1539" s="328" t="s">
        <v>314</v>
      </c>
      <c r="E1539" s="328" t="s">
        <v>315</v>
      </c>
      <c r="F1539" s="328">
        <v>2</v>
      </c>
      <c r="G1539" s="328" t="s">
        <v>5</v>
      </c>
      <c r="H1539" s="329">
        <v>81055.929999999993</v>
      </c>
      <c r="I1539" s="329">
        <v>141847.87</v>
      </c>
      <c r="J1539" s="329">
        <v>106258.23</v>
      </c>
      <c r="K1539" s="329">
        <v>185951.91</v>
      </c>
      <c r="L1539" s="329">
        <v>129128.75</v>
      </c>
      <c r="M1539" s="329">
        <v>225975.32</v>
      </c>
      <c r="N1539" s="329">
        <v>158364.69</v>
      </c>
      <c r="O1539" s="329">
        <v>277138.21000000002</v>
      </c>
      <c r="P1539" s="329">
        <v>187848.52</v>
      </c>
      <c r="Q1539" s="329">
        <v>328734.90999999997</v>
      </c>
      <c r="R1539" s="329">
        <v>206978.68</v>
      </c>
      <c r="S1539" s="329">
        <v>362212.7</v>
      </c>
      <c r="T1539" s="329">
        <v>224707.98</v>
      </c>
      <c r="U1539" s="329">
        <v>393238.96</v>
      </c>
    </row>
    <row r="1540" spans="1:21" ht="14.4" x14ac:dyDescent="0.3">
      <c r="A1540" s="328">
        <v>9</v>
      </c>
      <c r="B1540" s="328" t="s">
        <v>312</v>
      </c>
      <c r="C1540" s="328" t="s">
        <v>313</v>
      </c>
      <c r="D1540" s="328" t="s">
        <v>314</v>
      </c>
      <c r="E1540" s="328" t="s">
        <v>315</v>
      </c>
      <c r="F1540" s="328">
        <v>3</v>
      </c>
      <c r="G1540" s="328" t="s">
        <v>6</v>
      </c>
      <c r="H1540" s="329">
        <v>70262.570000000007</v>
      </c>
      <c r="I1540" s="329">
        <v>122959.49</v>
      </c>
      <c r="J1540" s="329">
        <v>95600.35</v>
      </c>
      <c r="K1540" s="329">
        <v>167300.62</v>
      </c>
      <c r="L1540" s="329">
        <v>120771.99</v>
      </c>
      <c r="M1540" s="329">
        <v>211350.98</v>
      </c>
      <c r="N1540" s="329">
        <v>158913.01999999999</v>
      </c>
      <c r="O1540" s="329">
        <v>278097.78999999998</v>
      </c>
      <c r="P1540" s="329">
        <v>196761.67</v>
      </c>
      <c r="Q1540" s="329">
        <v>344332.93</v>
      </c>
      <c r="R1540" s="329">
        <v>221576.42</v>
      </c>
      <c r="S1540" s="329">
        <v>387758.73</v>
      </c>
      <c r="T1540" s="329">
        <v>246057.01</v>
      </c>
      <c r="U1540" s="329">
        <v>430599.76</v>
      </c>
    </row>
    <row r="1541" spans="1:21" ht="14.4" x14ac:dyDescent="0.3">
      <c r="A1541" s="328">
        <v>9</v>
      </c>
      <c r="B1541" s="328" t="s">
        <v>312</v>
      </c>
      <c r="C1541" s="328" t="s">
        <v>313</v>
      </c>
      <c r="D1541" s="328" t="s">
        <v>314</v>
      </c>
      <c r="E1541" s="328" t="s">
        <v>315</v>
      </c>
      <c r="F1541" s="328">
        <v>4</v>
      </c>
      <c r="G1541" s="328" t="s">
        <v>4</v>
      </c>
      <c r="H1541" s="329">
        <v>78857.77</v>
      </c>
      <c r="I1541" s="329">
        <v>126172.43</v>
      </c>
      <c r="J1541" s="329">
        <v>110400.87</v>
      </c>
      <c r="K1541" s="329">
        <v>176641.4</v>
      </c>
      <c r="L1541" s="329">
        <v>141943.98000000001</v>
      </c>
      <c r="M1541" s="329">
        <v>227110.37</v>
      </c>
      <c r="N1541" s="329">
        <v>189258.64</v>
      </c>
      <c r="O1541" s="329">
        <v>302813.83</v>
      </c>
      <c r="P1541" s="329">
        <v>236573.3</v>
      </c>
      <c r="Q1541" s="329">
        <v>378517.28</v>
      </c>
      <c r="R1541" s="329">
        <v>268116.40000000002</v>
      </c>
      <c r="S1541" s="329">
        <v>428986.25</v>
      </c>
      <c r="T1541" s="329">
        <v>299659.51</v>
      </c>
      <c r="U1541" s="329">
        <v>479455.22</v>
      </c>
    </row>
    <row r="1542" spans="1:21" ht="14.4" x14ac:dyDescent="0.3">
      <c r="A1542" s="328">
        <v>9</v>
      </c>
      <c r="B1542" s="328" t="s">
        <v>312</v>
      </c>
      <c r="C1542" s="328" t="s">
        <v>313</v>
      </c>
      <c r="D1542" s="328" t="s">
        <v>314</v>
      </c>
      <c r="E1542" s="328" t="s">
        <v>316</v>
      </c>
      <c r="F1542" s="328">
        <v>1</v>
      </c>
      <c r="G1542" s="328" t="s">
        <v>11</v>
      </c>
      <c r="H1542" s="329">
        <v>88580.11</v>
      </c>
      <c r="I1542" s="329">
        <v>155015.20000000001</v>
      </c>
      <c r="J1542" s="329">
        <v>114777.22</v>
      </c>
      <c r="K1542" s="329">
        <v>200860.13</v>
      </c>
      <c r="L1542" s="329">
        <v>137407.85</v>
      </c>
      <c r="M1542" s="329">
        <v>240463.73</v>
      </c>
      <c r="N1542" s="329">
        <v>164002.48000000001</v>
      </c>
      <c r="O1542" s="329">
        <v>287004.34999999998</v>
      </c>
      <c r="P1542" s="329">
        <v>192906.38</v>
      </c>
      <c r="Q1542" s="329">
        <v>337586.16</v>
      </c>
      <c r="R1542" s="329">
        <v>211393.9</v>
      </c>
      <c r="S1542" s="329">
        <v>369939.33</v>
      </c>
      <c r="T1542" s="329">
        <v>228922.96</v>
      </c>
      <c r="U1542" s="329">
        <v>400615.18</v>
      </c>
    </row>
    <row r="1543" spans="1:21" ht="14.4" x14ac:dyDescent="0.3">
      <c r="A1543" s="328">
        <v>9</v>
      </c>
      <c r="B1543" s="328" t="s">
        <v>312</v>
      </c>
      <c r="C1543" s="328" t="s">
        <v>313</v>
      </c>
      <c r="D1543" s="328" t="s">
        <v>314</v>
      </c>
      <c r="E1543" s="328" t="s">
        <v>316</v>
      </c>
      <c r="F1543" s="328">
        <v>2</v>
      </c>
      <c r="G1543" s="328" t="s">
        <v>5</v>
      </c>
      <c r="H1543" s="329">
        <v>77249.440000000002</v>
      </c>
      <c r="I1543" s="329">
        <v>135186.51999999999</v>
      </c>
      <c r="J1543" s="329">
        <v>101260.87</v>
      </c>
      <c r="K1543" s="329">
        <v>177206.52</v>
      </c>
      <c r="L1543" s="329">
        <v>123048.52</v>
      </c>
      <c r="M1543" s="329">
        <v>215334.91</v>
      </c>
      <c r="N1543" s="329">
        <v>150894.39000000001</v>
      </c>
      <c r="O1543" s="329">
        <v>264065.18</v>
      </c>
      <c r="P1543" s="329">
        <v>178980.68</v>
      </c>
      <c r="Q1543" s="329">
        <v>313216.19</v>
      </c>
      <c r="R1543" s="329">
        <v>197203.57</v>
      </c>
      <c r="S1543" s="329">
        <v>345106.26</v>
      </c>
      <c r="T1543" s="329">
        <v>214090.42</v>
      </c>
      <c r="U1543" s="329">
        <v>374658.23</v>
      </c>
    </row>
    <row r="1544" spans="1:21" ht="14.4" x14ac:dyDescent="0.3">
      <c r="A1544" s="328">
        <v>9</v>
      </c>
      <c r="B1544" s="328" t="s">
        <v>312</v>
      </c>
      <c r="C1544" s="328" t="s">
        <v>313</v>
      </c>
      <c r="D1544" s="328" t="s">
        <v>314</v>
      </c>
      <c r="E1544" s="328" t="s">
        <v>316</v>
      </c>
      <c r="F1544" s="328">
        <v>3</v>
      </c>
      <c r="G1544" s="328" t="s">
        <v>6</v>
      </c>
      <c r="H1544" s="329">
        <v>66979.350000000006</v>
      </c>
      <c r="I1544" s="329">
        <v>117213.86</v>
      </c>
      <c r="J1544" s="329">
        <v>91139.49</v>
      </c>
      <c r="K1544" s="329">
        <v>159494.10999999999</v>
      </c>
      <c r="L1544" s="329">
        <v>115141.63</v>
      </c>
      <c r="M1544" s="329">
        <v>201497.86</v>
      </c>
      <c r="N1544" s="329">
        <v>151509.62</v>
      </c>
      <c r="O1544" s="329">
        <v>265141.84000000003</v>
      </c>
      <c r="P1544" s="329">
        <v>187599.56</v>
      </c>
      <c r="Q1544" s="329">
        <v>328299.23</v>
      </c>
      <c r="R1544" s="329">
        <v>211262.3</v>
      </c>
      <c r="S1544" s="329">
        <v>369709.03</v>
      </c>
      <c r="T1544" s="329">
        <v>234607.27</v>
      </c>
      <c r="U1544" s="329">
        <v>410562.73</v>
      </c>
    </row>
    <row r="1545" spans="1:21" ht="14.4" x14ac:dyDescent="0.3">
      <c r="A1545" s="328">
        <v>9</v>
      </c>
      <c r="B1545" s="328" t="s">
        <v>312</v>
      </c>
      <c r="C1545" s="328" t="s">
        <v>313</v>
      </c>
      <c r="D1545" s="328" t="s">
        <v>314</v>
      </c>
      <c r="E1545" s="328" t="s">
        <v>316</v>
      </c>
      <c r="F1545" s="328">
        <v>4</v>
      </c>
      <c r="G1545" s="328" t="s">
        <v>4</v>
      </c>
      <c r="H1545" s="329">
        <v>75130.679999999993</v>
      </c>
      <c r="I1545" s="329">
        <v>120209.09</v>
      </c>
      <c r="J1545" s="329">
        <v>105182.95</v>
      </c>
      <c r="K1545" s="329">
        <v>168292.72</v>
      </c>
      <c r="L1545" s="329">
        <v>135235.22</v>
      </c>
      <c r="M1545" s="329">
        <v>216376.35</v>
      </c>
      <c r="N1545" s="329">
        <v>180313.63</v>
      </c>
      <c r="O1545" s="329">
        <v>288501.81</v>
      </c>
      <c r="P1545" s="329">
        <v>225392.03</v>
      </c>
      <c r="Q1545" s="329">
        <v>360627.26</v>
      </c>
      <c r="R1545" s="329">
        <v>255444.3</v>
      </c>
      <c r="S1545" s="329">
        <v>408710.89</v>
      </c>
      <c r="T1545" s="329">
        <v>285496.57</v>
      </c>
      <c r="U1545" s="329">
        <v>456794.53</v>
      </c>
    </row>
    <row r="1546" spans="1:21" ht="14.4" x14ac:dyDescent="0.3">
      <c r="A1546" s="328">
        <v>9</v>
      </c>
      <c r="B1546" s="328" t="s">
        <v>312</v>
      </c>
      <c r="C1546" s="328" t="s">
        <v>313</v>
      </c>
      <c r="D1546" s="328" t="s">
        <v>314</v>
      </c>
      <c r="E1546" s="328" t="s">
        <v>317</v>
      </c>
      <c r="F1546" s="328">
        <v>1</v>
      </c>
      <c r="G1546" s="328" t="s">
        <v>11</v>
      </c>
      <c r="H1546" s="329">
        <v>86769.44</v>
      </c>
      <c r="I1546" s="329">
        <v>151846.51999999999</v>
      </c>
      <c r="J1546" s="329">
        <v>112377.95</v>
      </c>
      <c r="K1546" s="329">
        <v>196661.42</v>
      </c>
      <c r="L1546" s="329">
        <v>134497.53</v>
      </c>
      <c r="M1546" s="329">
        <v>235370.67</v>
      </c>
      <c r="N1546" s="329">
        <v>160470.95000000001</v>
      </c>
      <c r="O1546" s="329">
        <v>280824.17</v>
      </c>
      <c r="P1546" s="329">
        <v>188710.09</v>
      </c>
      <c r="Q1546" s="329">
        <v>330242.65999999997</v>
      </c>
      <c r="R1546" s="329">
        <v>206771.84</v>
      </c>
      <c r="S1546" s="329">
        <v>361850.72</v>
      </c>
      <c r="T1546" s="329">
        <v>223872.1</v>
      </c>
      <c r="U1546" s="329">
        <v>391776.17</v>
      </c>
    </row>
    <row r="1547" spans="1:21" ht="14.4" x14ac:dyDescent="0.3">
      <c r="A1547" s="328">
        <v>9</v>
      </c>
      <c r="B1547" s="328" t="s">
        <v>312</v>
      </c>
      <c r="C1547" s="328" t="s">
        <v>313</v>
      </c>
      <c r="D1547" s="328" t="s">
        <v>314</v>
      </c>
      <c r="E1547" s="328" t="s">
        <v>317</v>
      </c>
      <c r="F1547" s="328">
        <v>2</v>
      </c>
      <c r="G1547" s="328" t="s">
        <v>5</v>
      </c>
      <c r="H1547" s="329">
        <v>75906.05</v>
      </c>
      <c r="I1547" s="329">
        <v>132835.59</v>
      </c>
      <c r="J1547" s="329">
        <v>99418.98</v>
      </c>
      <c r="K1547" s="329">
        <v>173983.22</v>
      </c>
      <c r="L1547" s="329">
        <v>120730.34</v>
      </c>
      <c r="M1547" s="329">
        <v>211278.1</v>
      </c>
      <c r="N1547" s="329">
        <v>147903.4</v>
      </c>
      <c r="O1547" s="329">
        <v>258830.95</v>
      </c>
      <c r="P1547" s="329">
        <v>175358.65</v>
      </c>
      <c r="Q1547" s="329">
        <v>306877.64</v>
      </c>
      <c r="R1547" s="329">
        <v>193166.68</v>
      </c>
      <c r="S1547" s="329">
        <v>338041.68</v>
      </c>
      <c r="T1547" s="329">
        <v>209651.21</v>
      </c>
      <c r="U1547" s="329">
        <v>366889.62</v>
      </c>
    </row>
    <row r="1548" spans="1:21" ht="14.4" x14ac:dyDescent="0.3">
      <c r="A1548" s="328">
        <v>9</v>
      </c>
      <c r="B1548" s="328" t="s">
        <v>312</v>
      </c>
      <c r="C1548" s="328" t="s">
        <v>313</v>
      </c>
      <c r="D1548" s="328" t="s">
        <v>314</v>
      </c>
      <c r="E1548" s="328" t="s">
        <v>317</v>
      </c>
      <c r="F1548" s="328">
        <v>3</v>
      </c>
      <c r="G1548" s="328" t="s">
        <v>6</v>
      </c>
      <c r="H1548" s="329">
        <v>65995.199999999997</v>
      </c>
      <c r="I1548" s="329">
        <v>115491.6</v>
      </c>
      <c r="J1548" s="329">
        <v>89870.2</v>
      </c>
      <c r="K1548" s="329">
        <v>157272.85999999999</v>
      </c>
      <c r="L1548" s="329">
        <v>113593.72</v>
      </c>
      <c r="M1548" s="329">
        <v>198789.01</v>
      </c>
      <c r="N1548" s="329">
        <v>149528.73000000001</v>
      </c>
      <c r="O1548" s="329">
        <v>261675.28</v>
      </c>
      <c r="P1548" s="329">
        <v>185197.16</v>
      </c>
      <c r="Q1548" s="329">
        <v>324095.03000000003</v>
      </c>
      <c r="R1548" s="329">
        <v>208595.27</v>
      </c>
      <c r="S1548" s="329">
        <v>365041.73</v>
      </c>
      <c r="T1548" s="329">
        <v>231688.72</v>
      </c>
      <c r="U1548" s="329">
        <v>405455.26</v>
      </c>
    </row>
    <row r="1549" spans="1:21" ht="14.4" x14ac:dyDescent="0.3">
      <c r="A1549" s="328">
        <v>9</v>
      </c>
      <c r="B1549" s="328" t="s">
        <v>312</v>
      </c>
      <c r="C1549" s="328" t="s">
        <v>313</v>
      </c>
      <c r="D1549" s="328" t="s">
        <v>314</v>
      </c>
      <c r="E1549" s="328" t="s">
        <v>317</v>
      </c>
      <c r="F1549" s="328">
        <v>4</v>
      </c>
      <c r="G1549" s="328" t="s">
        <v>4</v>
      </c>
      <c r="H1549" s="329">
        <v>73561.58</v>
      </c>
      <c r="I1549" s="329">
        <v>117698.52</v>
      </c>
      <c r="J1549" s="329">
        <v>102986.21</v>
      </c>
      <c r="K1549" s="329">
        <v>164777.93</v>
      </c>
      <c r="L1549" s="329">
        <v>132410.84</v>
      </c>
      <c r="M1549" s="329">
        <v>211857.34</v>
      </c>
      <c r="N1549" s="329">
        <v>176547.78</v>
      </c>
      <c r="O1549" s="329">
        <v>282476.46000000002</v>
      </c>
      <c r="P1549" s="329">
        <v>220684.73</v>
      </c>
      <c r="Q1549" s="329">
        <v>353095.57</v>
      </c>
      <c r="R1549" s="329">
        <v>250109.36</v>
      </c>
      <c r="S1549" s="329">
        <v>400174.98</v>
      </c>
      <c r="T1549" s="329">
        <v>279533.99</v>
      </c>
      <c r="U1549" s="329">
        <v>447254.39</v>
      </c>
    </row>
    <row r="1550" spans="1:21" ht="14.4" x14ac:dyDescent="0.3">
      <c r="A1550" s="328">
        <v>9</v>
      </c>
      <c r="B1550" s="328" t="s">
        <v>312</v>
      </c>
      <c r="C1550" s="328" t="s">
        <v>313</v>
      </c>
      <c r="D1550" s="328" t="s">
        <v>314</v>
      </c>
      <c r="E1550" s="328" t="s">
        <v>757</v>
      </c>
      <c r="F1550" s="328">
        <v>1</v>
      </c>
      <c r="G1550" s="328" t="s">
        <v>11</v>
      </c>
      <c r="H1550" s="329">
        <v>91986.19</v>
      </c>
      <c r="I1550" s="329">
        <v>160975.82999999999</v>
      </c>
      <c r="J1550" s="329">
        <v>119197.73</v>
      </c>
      <c r="K1550" s="329">
        <v>208596.03</v>
      </c>
      <c r="L1550" s="329">
        <v>142705.04</v>
      </c>
      <c r="M1550" s="329">
        <v>249733.82</v>
      </c>
      <c r="N1550" s="329">
        <v>170332.69</v>
      </c>
      <c r="O1550" s="329">
        <v>298082.2</v>
      </c>
      <c r="P1550" s="329">
        <v>200357.89</v>
      </c>
      <c r="Q1550" s="329">
        <v>350626.31</v>
      </c>
      <c r="R1550" s="329">
        <v>219562.71</v>
      </c>
      <c r="S1550" s="329">
        <v>384234.75</v>
      </c>
      <c r="T1550" s="329">
        <v>237775.23</v>
      </c>
      <c r="U1550" s="329">
        <v>416106.65</v>
      </c>
    </row>
    <row r="1551" spans="1:21" ht="14.4" x14ac:dyDescent="0.3">
      <c r="A1551" s="328">
        <v>9</v>
      </c>
      <c r="B1551" s="328" t="s">
        <v>312</v>
      </c>
      <c r="C1551" s="328" t="s">
        <v>313</v>
      </c>
      <c r="D1551" s="328" t="s">
        <v>314</v>
      </c>
      <c r="E1551" s="328" t="s">
        <v>757</v>
      </c>
      <c r="F1551" s="328">
        <v>2</v>
      </c>
      <c r="G1551" s="328" t="s">
        <v>5</v>
      </c>
      <c r="H1551" s="329">
        <v>80188.27</v>
      </c>
      <c r="I1551" s="329">
        <v>140329.47</v>
      </c>
      <c r="J1551" s="329">
        <v>105124.01</v>
      </c>
      <c r="K1551" s="329">
        <v>183967.02</v>
      </c>
      <c r="L1551" s="329">
        <v>127753.58</v>
      </c>
      <c r="M1551" s="329">
        <v>223568.77</v>
      </c>
      <c r="N1551" s="329">
        <v>156684.04999999999</v>
      </c>
      <c r="O1551" s="329">
        <v>274197.09000000003</v>
      </c>
      <c r="P1551" s="329">
        <v>185857.94</v>
      </c>
      <c r="Q1551" s="329">
        <v>325251.39</v>
      </c>
      <c r="R1551" s="329">
        <v>204787.21</v>
      </c>
      <c r="S1551" s="329">
        <v>358377.63</v>
      </c>
      <c r="T1551" s="329">
        <v>222331.04</v>
      </c>
      <c r="U1551" s="329">
        <v>389079.32</v>
      </c>
    </row>
    <row r="1552" spans="1:21" ht="14.4" x14ac:dyDescent="0.3">
      <c r="A1552" s="328">
        <v>9</v>
      </c>
      <c r="B1552" s="328" t="s">
        <v>312</v>
      </c>
      <c r="C1552" s="328" t="s">
        <v>313</v>
      </c>
      <c r="D1552" s="328" t="s">
        <v>314</v>
      </c>
      <c r="E1552" s="328" t="s">
        <v>757</v>
      </c>
      <c r="F1552" s="328">
        <v>3</v>
      </c>
      <c r="G1552" s="328" t="s">
        <v>6</v>
      </c>
      <c r="H1552" s="329">
        <v>69503.27</v>
      </c>
      <c r="I1552" s="329">
        <v>121630.73</v>
      </c>
      <c r="J1552" s="329">
        <v>94564.47</v>
      </c>
      <c r="K1552" s="329">
        <v>165487.82</v>
      </c>
      <c r="L1552" s="329">
        <v>119461.15</v>
      </c>
      <c r="M1552" s="329">
        <v>209057</v>
      </c>
      <c r="N1552" s="329">
        <v>157185.98000000001</v>
      </c>
      <c r="O1552" s="329">
        <v>275075.46000000002</v>
      </c>
      <c r="P1552" s="329">
        <v>194621.3</v>
      </c>
      <c r="Q1552" s="329">
        <v>340587.27</v>
      </c>
      <c r="R1552" s="329">
        <v>219164.58</v>
      </c>
      <c r="S1552" s="329">
        <v>383538.01</v>
      </c>
      <c r="T1552" s="329">
        <v>243376.99</v>
      </c>
      <c r="U1552" s="329">
        <v>425909.73</v>
      </c>
    </row>
    <row r="1553" spans="1:21" ht="14.4" x14ac:dyDescent="0.3">
      <c r="A1553" s="328">
        <v>9</v>
      </c>
      <c r="B1553" s="328" t="s">
        <v>312</v>
      </c>
      <c r="C1553" s="328" t="s">
        <v>313</v>
      </c>
      <c r="D1553" s="328" t="s">
        <v>314</v>
      </c>
      <c r="E1553" s="328" t="s">
        <v>757</v>
      </c>
      <c r="F1553" s="328">
        <v>4</v>
      </c>
      <c r="G1553" s="328" t="s">
        <v>4</v>
      </c>
      <c r="H1553" s="329">
        <v>78024.06</v>
      </c>
      <c r="I1553" s="329">
        <v>124838.5</v>
      </c>
      <c r="J1553" s="329">
        <v>109233.69</v>
      </c>
      <c r="K1553" s="329">
        <v>174773.9</v>
      </c>
      <c r="L1553" s="329">
        <v>140443.31</v>
      </c>
      <c r="M1553" s="329">
        <v>224709.31</v>
      </c>
      <c r="N1553" s="329">
        <v>187257.75</v>
      </c>
      <c r="O1553" s="329">
        <v>299612.40999999997</v>
      </c>
      <c r="P1553" s="329">
        <v>234072.19</v>
      </c>
      <c r="Q1553" s="329">
        <v>374515.51</v>
      </c>
      <c r="R1553" s="329">
        <v>265281.81</v>
      </c>
      <c r="S1553" s="329">
        <v>424450.91</v>
      </c>
      <c r="T1553" s="329">
        <v>296491.44</v>
      </c>
      <c r="U1553" s="329">
        <v>474386.31</v>
      </c>
    </row>
    <row r="1554" spans="1:21" ht="14.4" x14ac:dyDescent="0.3">
      <c r="A1554" s="328">
        <v>9</v>
      </c>
      <c r="B1554" s="328" t="s">
        <v>312</v>
      </c>
      <c r="C1554" s="328" t="s">
        <v>313</v>
      </c>
      <c r="D1554" s="328" t="s">
        <v>314</v>
      </c>
      <c r="E1554" s="328" t="s">
        <v>318</v>
      </c>
      <c r="F1554" s="328">
        <v>1</v>
      </c>
      <c r="G1554" s="328" t="s">
        <v>11</v>
      </c>
      <c r="H1554" s="329">
        <v>87674.78</v>
      </c>
      <c r="I1554" s="329">
        <v>153430.85999999999</v>
      </c>
      <c r="J1554" s="329">
        <v>113577.58</v>
      </c>
      <c r="K1554" s="329">
        <v>198760.77</v>
      </c>
      <c r="L1554" s="329">
        <v>135952.68</v>
      </c>
      <c r="M1554" s="329">
        <v>237917.2</v>
      </c>
      <c r="N1554" s="329">
        <v>162236.72</v>
      </c>
      <c r="O1554" s="329">
        <v>283914.25</v>
      </c>
      <c r="P1554" s="329">
        <v>190808.23</v>
      </c>
      <c r="Q1554" s="329">
        <v>333914.40000000002</v>
      </c>
      <c r="R1554" s="329">
        <v>209082.87</v>
      </c>
      <c r="S1554" s="329">
        <v>365895.02</v>
      </c>
      <c r="T1554" s="329">
        <v>226397.52</v>
      </c>
      <c r="U1554" s="329">
        <v>396195.66</v>
      </c>
    </row>
    <row r="1555" spans="1:21" ht="14.4" x14ac:dyDescent="0.3">
      <c r="A1555" s="328">
        <v>9</v>
      </c>
      <c r="B1555" s="328" t="s">
        <v>312</v>
      </c>
      <c r="C1555" s="328" t="s">
        <v>313</v>
      </c>
      <c r="D1555" s="328" t="s">
        <v>314</v>
      </c>
      <c r="E1555" s="328" t="s">
        <v>318</v>
      </c>
      <c r="F1555" s="328">
        <v>2</v>
      </c>
      <c r="G1555" s="328" t="s">
        <v>5</v>
      </c>
      <c r="H1555" s="329">
        <v>76577.740000000005</v>
      </c>
      <c r="I1555" s="329">
        <v>134011.04999999999</v>
      </c>
      <c r="J1555" s="329">
        <v>100339.93</v>
      </c>
      <c r="K1555" s="329">
        <v>175594.87</v>
      </c>
      <c r="L1555" s="329">
        <v>121889.43</v>
      </c>
      <c r="M1555" s="329">
        <v>213306.5</v>
      </c>
      <c r="N1555" s="329">
        <v>149398.89000000001</v>
      </c>
      <c r="O1555" s="329">
        <v>261448.06</v>
      </c>
      <c r="P1555" s="329">
        <v>177169.66</v>
      </c>
      <c r="Q1555" s="329">
        <v>310046.90999999997</v>
      </c>
      <c r="R1555" s="329">
        <v>195185.12</v>
      </c>
      <c r="S1555" s="329">
        <v>341573.96</v>
      </c>
      <c r="T1555" s="329">
        <v>211870.81</v>
      </c>
      <c r="U1555" s="329">
        <v>370773.92</v>
      </c>
    </row>
    <row r="1556" spans="1:21" ht="14.4" x14ac:dyDescent="0.3">
      <c r="A1556" s="328">
        <v>9</v>
      </c>
      <c r="B1556" s="328" t="s">
        <v>312</v>
      </c>
      <c r="C1556" s="328" t="s">
        <v>313</v>
      </c>
      <c r="D1556" s="328" t="s">
        <v>314</v>
      </c>
      <c r="E1556" s="328" t="s">
        <v>318</v>
      </c>
      <c r="F1556" s="328">
        <v>3</v>
      </c>
      <c r="G1556" s="328" t="s">
        <v>6</v>
      </c>
      <c r="H1556" s="329">
        <v>66487.27</v>
      </c>
      <c r="I1556" s="329">
        <v>116352.73</v>
      </c>
      <c r="J1556" s="329">
        <v>90504.85</v>
      </c>
      <c r="K1556" s="329">
        <v>158383.48000000001</v>
      </c>
      <c r="L1556" s="329">
        <v>114367.67999999999</v>
      </c>
      <c r="M1556" s="329">
        <v>200143.43</v>
      </c>
      <c r="N1556" s="329">
        <v>150519.18</v>
      </c>
      <c r="O1556" s="329">
        <v>263408.56</v>
      </c>
      <c r="P1556" s="329">
        <v>186398.36</v>
      </c>
      <c r="Q1556" s="329">
        <v>326197.12</v>
      </c>
      <c r="R1556" s="329">
        <v>209928.79</v>
      </c>
      <c r="S1556" s="329">
        <v>367375.38</v>
      </c>
      <c r="T1556" s="329">
        <v>233148</v>
      </c>
      <c r="U1556" s="329">
        <v>408008.99</v>
      </c>
    </row>
    <row r="1557" spans="1:21" ht="14.4" x14ac:dyDescent="0.3">
      <c r="A1557" s="328">
        <v>9</v>
      </c>
      <c r="B1557" s="328" t="s">
        <v>312</v>
      </c>
      <c r="C1557" s="328" t="s">
        <v>313</v>
      </c>
      <c r="D1557" s="328" t="s">
        <v>314</v>
      </c>
      <c r="E1557" s="328" t="s">
        <v>318</v>
      </c>
      <c r="F1557" s="328">
        <v>4</v>
      </c>
      <c r="G1557" s="328" t="s">
        <v>4</v>
      </c>
      <c r="H1557" s="329">
        <v>74346.13</v>
      </c>
      <c r="I1557" s="329">
        <v>118953.8</v>
      </c>
      <c r="J1557" s="329">
        <v>104084.58</v>
      </c>
      <c r="K1557" s="329">
        <v>166535.32</v>
      </c>
      <c r="L1557" s="329">
        <v>133823.03</v>
      </c>
      <c r="M1557" s="329">
        <v>214116.85</v>
      </c>
      <c r="N1557" s="329">
        <v>178430.7</v>
      </c>
      <c r="O1557" s="329">
        <v>285489.13</v>
      </c>
      <c r="P1557" s="329">
        <v>223038.38</v>
      </c>
      <c r="Q1557" s="329">
        <v>356861.41</v>
      </c>
      <c r="R1557" s="329">
        <v>252776.83</v>
      </c>
      <c r="S1557" s="329">
        <v>404442.93</v>
      </c>
      <c r="T1557" s="329">
        <v>282515.28000000003</v>
      </c>
      <c r="U1557" s="329">
        <v>452024.45</v>
      </c>
    </row>
    <row r="1558" spans="1:21" ht="14.4" x14ac:dyDescent="0.3">
      <c r="A1558" s="328">
        <v>9</v>
      </c>
      <c r="B1558" s="328" t="s">
        <v>312</v>
      </c>
      <c r="C1558" s="328" t="s">
        <v>319</v>
      </c>
      <c r="D1558" s="328" t="s">
        <v>758</v>
      </c>
      <c r="E1558" s="328" t="s">
        <v>320</v>
      </c>
      <c r="F1558" s="328">
        <v>1</v>
      </c>
      <c r="G1558" s="328" t="s">
        <v>11</v>
      </c>
      <c r="H1558" s="329">
        <v>114334.59</v>
      </c>
      <c r="I1558" s="329">
        <v>200085.53</v>
      </c>
      <c r="J1558" s="329">
        <v>148037.82999999999</v>
      </c>
      <c r="K1558" s="329">
        <v>259066.2</v>
      </c>
      <c r="L1558" s="329">
        <v>177147.3</v>
      </c>
      <c r="M1558" s="329">
        <v>310007.78000000003</v>
      </c>
      <c r="N1558" s="329">
        <v>211312.63</v>
      </c>
      <c r="O1558" s="329">
        <v>369797.11</v>
      </c>
      <c r="P1558" s="329">
        <v>248466.25</v>
      </c>
      <c r="Q1558" s="329">
        <v>434815.94</v>
      </c>
      <c r="R1558" s="329">
        <v>272229.24</v>
      </c>
      <c r="S1558" s="329">
        <v>476401.17</v>
      </c>
      <c r="T1558" s="329">
        <v>294707.99</v>
      </c>
      <c r="U1558" s="329">
        <v>515738.99</v>
      </c>
    </row>
    <row r="1559" spans="1:21" ht="14.4" x14ac:dyDescent="0.3">
      <c r="A1559" s="328">
        <v>9</v>
      </c>
      <c r="B1559" s="328" t="s">
        <v>312</v>
      </c>
      <c r="C1559" s="328" t="s">
        <v>319</v>
      </c>
      <c r="D1559" s="328" t="s">
        <v>758</v>
      </c>
      <c r="E1559" s="328" t="s">
        <v>320</v>
      </c>
      <c r="F1559" s="328">
        <v>2</v>
      </c>
      <c r="G1559" s="328" t="s">
        <v>5</v>
      </c>
      <c r="H1559" s="329">
        <v>100200.53</v>
      </c>
      <c r="I1559" s="329">
        <v>175350.93</v>
      </c>
      <c r="J1559" s="329">
        <v>131177.24</v>
      </c>
      <c r="K1559" s="329">
        <v>229560.16</v>
      </c>
      <c r="L1559" s="329">
        <v>159235.16</v>
      </c>
      <c r="M1559" s="329">
        <v>278661.53000000003</v>
      </c>
      <c r="N1559" s="329">
        <v>194961.3</v>
      </c>
      <c r="O1559" s="329">
        <v>341182.27</v>
      </c>
      <c r="P1559" s="329">
        <v>231095.02</v>
      </c>
      <c r="Q1559" s="329">
        <v>404416.28</v>
      </c>
      <c r="R1559" s="329">
        <v>254527.9</v>
      </c>
      <c r="S1559" s="329">
        <v>445423.83</v>
      </c>
      <c r="T1559" s="329">
        <v>276205.55</v>
      </c>
      <c r="U1559" s="329">
        <v>483359.71</v>
      </c>
    </row>
    <row r="1560" spans="1:21" ht="14.4" x14ac:dyDescent="0.3">
      <c r="A1560" s="328">
        <v>9</v>
      </c>
      <c r="B1560" s="328" t="s">
        <v>312</v>
      </c>
      <c r="C1560" s="328" t="s">
        <v>319</v>
      </c>
      <c r="D1560" s="328" t="s">
        <v>758</v>
      </c>
      <c r="E1560" s="328" t="s">
        <v>320</v>
      </c>
      <c r="F1560" s="328">
        <v>3</v>
      </c>
      <c r="G1560" s="328" t="s">
        <v>6</v>
      </c>
      <c r="H1560" s="329">
        <v>87255.49</v>
      </c>
      <c r="I1560" s="329">
        <v>152697.10999999999</v>
      </c>
      <c r="J1560" s="329">
        <v>118874.98</v>
      </c>
      <c r="K1560" s="329">
        <v>208031.21</v>
      </c>
      <c r="L1560" s="329">
        <v>150297.37</v>
      </c>
      <c r="M1560" s="329">
        <v>263020.40000000002</v>
      </c>
      <c r="N1560" s="329">
        <v>197885.98</v>
      </c>
      <c r="O1560" s="329">
        <v>346300.47</v>
      </c>
      <c r="P1560" s="329">
        <v>245127.75</v>
      </c>
      <c r="Q1560" s="329">
        <v>428973.57</v>
      </c>
      <c r="R1560" s="329">
        <v>276126.77</v>
      </c>
      <c r="S1560" s="329">
        <v>483221.85</v>
      </c>
      <c r="T1560" s="329">
        <v>306729.39</v>
      </c>
      <c r="U1560" s="329">
        <v>536776.43000000005</v>
      </c>
    </row>
    <row r="1561" spans="1:21" ht="14.4" x14ac:dyDescent="0.3">
      <c r="A1561" s="328">
        <v>9</v>
      </c>
      <c r="B1561" s="328" t="s">
        <v>312</v>
      </c>
      <c r="C1561" s="328" t="s">
        <v>319</v>
      </c>
      <c r="D1561" s="328" t="s">
        <v>758</v>
      </c>
      <c r="E1561" s="328" t="s">
        <v>320</v>
      </c>
      <c r="F1561" s="328">
        <v>4</v>
      </c>
      <c r="G1561" s="328" t="s">
        <v>4</v>
      </c>
      <c r="H1561" s="329">
        <v>96905.279999999999</v>
      </c>
      <c r="I1561" s="329">
        <v>155048.45000000001</v>
      </c>
      <c r="J1561" s="329">
        <v>135667.39000000001</v>
      </c>
      <c r="K1561" s="329">
        <v>217067.83</v>
      </c>
      <c r="L1561" s="329">
        <v>174429.5</v>
      </c>
      <c r="M1561" s="329">
        <v>279087.21000000002</v>
      </c>
      <c r="N1561" s="329">
        <v>232572.67</v>
      </c>
      <c r="O1561" s="329">
        <v>372116.28</v>
      </c>
      <c r="P1561" s="329">
        <v>290715.84000000003</v>
      </c>
      <c r="Q1561" s="329">
        <v>465145.35</v>
      </c>
      <c r="R1561" s="329">
        <v>329477.95</v>
      </c>
      <c r="S1561" s="329">
        <v>527164.73</v>
      </c>
      <c r="T1561" s="329">
        <v>368240.06</v>
      </c>
      <c r="U1561" s="329">
        <v>589184.11</v>
      </c>
    </row>
    <row r="1562" spans="1:21" ht="14.4" x14ac:dyDescent="0.3">
      <c r="A1562" s="328">
        <v>9</v>
      </c>
      <c r="B1562" s="328" t="s">
        <v>312</v>
      </c>
      <c r="C1562" s="328" t="s">
        <v>319</v>
      </c>
      <c r="D1562" s="328" t="s">
        <v>758</v>
      </c>
      <c r="E1562" s="328" t="s">
        <v>321</v>
      </c>
      <c r="F1562" s="328">
        <v>1</v>
      </c>
      <c r="G1562" s="328" t="s">
        <v>11</v>
      </c>
      <c r="H1562" s="329">
        <v>124122.27</v>
      </c>
      <c r="I1562" s="329">
        <v>217213.98</v>
      </c>
      <c r="J1562" s="329">
        <v>160543.35999999999</v>
      </c>
      <c r="K1562" s="329">
        <v>280950.89</v>
      </c>
      <c r="L1562" s="329">
        <v>191992.02</v>
      </c>
      <c r="M1562" s="329">
        <v>335986.04</v>
      </c>
      <c r="N1562" s="329">
        <v>228837.54</v>
      </c>
      <c r="O1562" s="329">
        <v>400465.69</v>
      </c>
      <c r="P1562" s="329">
        <v>268938.69</v>
      </c>
      <c r="Q1562" s="329">
        <v>470642.7</v>
      </c>
      <c r="R1562" s="329">
        <v>294585.02</v>
      </c>
      <c r="S1562" s="329">
        <v>515523.79</v>
      </c>
      <c r="T1562" s="329">
        <v>318765.92</v>
      </c>
      <c r="U1562" s="329">
        <v>557840.36</v>
      </c>
    </row>
    <row r="1563" spans="1:21" ht="14.4" x14ac:dyDescent="0.3">
      <c r="A1563" s="328">
        <v>9</v>
      </c>
      <c r="B1563" s="328" t="s">
        <v>312</v>
      </c>
      <c r="C1563" s="328" t="s">
        <v>319</v>
      </c>
      <c r="D1563" s="328" t="s">
        <v>758</v>
      </c>
      <c r="E1563" s="328" t="s">
        <v>321</v>
      </c>
      <c r="F1563" s="328">
        <v>2</v>
      </c>
      <c r="G1563" s="328" t="s">
        <v>5</v>
      </c>
      <c r="H1563" s="329">
        <v>109521.11</v>
      </c>
      <c r="I1563" s="329">
        <v>191661.94</v>
      </c>
      <c r="J1563" s="329">
        <v>143125.39000000001</v>
      </c>
      <c r="K1563" s="329">
        <v>250469.44</v>
      </c>
      <c r="L1563" s="329">
        <v>173487.74</v>
      </c>
      <c r="M1563" s="329">
        <v>303603.53999999998</v>
      </c>
      <c r="N1563" s="329">
        <v>211945.66</v>
      </c>
      <c r="O1563" s="329">
        <v>370904.9</v>
      </c>
      <c r="P1563" s="329">
        <v>250993.2</v>
      </c>
      <c r="Q1563" s="329">
        <v>439238.1</v>
      </c>
      <c r="R1563" s="329">
        <v>276298.51</v>
      </c>
      <c r="S1563" s="329">
        <v>483522.4</v>
      </c>
      <c r="T1563" s="329">
        <v>299651.83</v>
      </c>
      <c r="U1563" s="329">
        <v>524390.68999999994</v>
      </c>
    </row>
    <row r="1564" spans="1:21" ht="14.4" x14ac:dyDescent="0.3">
      <c r="A1564" s="328">
        <v>9</v>
      </c>
      <c r="B1564" s="328" t="s">
        <v>312</v>
      </c>
      <c r="C1564" s="328" t="s">
        <v>319</v>
      </c>
      <c r="D1564" s="328" t="s">
        <v>758</v>
      </c>
      <c r="E1564" s="328" t="s">
        <v>321</v>
      </c>
      <c r="F1564" s="328">
        <v>3</v>
      </c>
      <c r="G1564" s="328" t="s">
        <v>6</v>
      </c>
      <c r="H1564" s="329">
        <v>95938.53</v>
      </c>
      <c r="I1564" s="329">
        <v>167892.42</v>
      </c>
      <c r="J1564" s="329">
        <v>130922.71</v>
      </c>
      <c r="K1564" s="329">
        <v>229114.74</v>
      </c>
      <c r="L1564" s="329">
        <v>165703.28</v>
      </c>
      <c r="M1564" s="329">
        <v>289980.74</v>
      </c>
      <c r="N1564" s="329">
        <v>218344.2</v>
      </c>
      <c r="O1564" s="329">
        <v>382102.36</v>
      </c>
      <c r="P1564" s="329">
        <v>270626.82</v>
      </c>
      <c r="Q1564" s="329">
        <v>473596.93</v>
      </c>
      <c r="R1564" s="329">
        <v>304970.02</v>
      </c>
      <c r="S1564" s="329">
        <v>533697.53</v>
      </c>
      <c r="T1564" s="329">
        <v>338903.72</v>
      </c>
      <c r="U1564" s="329">
        <v>593081.51</v>
      </c>
    </row>
    <row r="1565" spans="1:21" ht="14.4" x14ac:dyDescent="0.3">
      <c r="A1565" s="328">
        <v>9</v>
      </c>
      <c r="B1565" s="328" t="s">
        <v>312</v>
      </c>
      <c r="C1565" s="328" t="s">
        <v>319</v>
      </c>
      <c r="D1565" s="328" t="s">
        <v>758</v>
      </c>
      <c r="E1565" s="328" t="s">
        <v>321</v>
      </c>
      <c r="F1565" s="328">
        <v>4</v>
      </c>
      <c r="G1565" s="328" t="s">
        <v>4</v>
      </c>
      <c r="H1565" s="329">
        <v>105095.8</v>
      </c>
      <c r="I1565" s="329">
        <v>168153.29</v>
      </c>
      <c r="J1565" s="329">
        <v>147134.13</v>
      </c>
      <c r="K1565" s="329">
        <v>235414.61</v>
      </c>
      <c r="L1565" s="329">
        <v>189172.45</v>
      </c>
      <c r="M1565" s="329">
        <v>302675.92</v>
      </c>
      <c r="N1565" s="329">
        <v>252229.93</v>
      </c>
      <c r="O1565" s="329">
        <v>403567.9</v>
      </c>
      <c r="P1565" s="329">
        <v>315287.40999999997</v>
      </c>
      <c r="Q1565" s="329">
        <v>504459.87</v>
      </c>
      <c r="R1565" s="329">
        <v>357325.74</v>
      </c>
      <c r="S1565" s="329">
        <v>571721.18999999994</v>
      </c>
      <c r="T1565" s="329">
        <v>399364.06</v>
      </c>
      <c r="U1565" s="329">
        <v>638982.5</v>
      </c>
    </row>
    <row r="1566" spans="1:21" ht="14.4" x14ac:dyDescent="0.3">
      <c r="A1566" s="328">
        <v>9</v>
      </c>
      <c r="B1566" s="328" t="s">
        <v>312</v>
      </c>
      <c r="C1566" s="328" t="s">
        <v>319</v>
      </c>
      <c r="D1566" s="328" t="s">
        <v>758</v>
      </c>
      <c r="E1566" s="328" t="s">
        <v>322</v>
      </c>
      <c r="F1566" s="328">
        <v>1</v>
      </c>
      <c r="G1566" s="328" t="s">
        <v>11</v>
      </c>
      <c r="H1566" s="329">
        <v>121225.87</v>
      </c>
      <c r="I1566" s="329">
        <v>212145.28</v>
      </c>
      <c r="J1566" s="329">
        <v>156952.79999999999</v>
      </c>
      <c r="K1566" s="329">
        <v>274667.40000000002</v>
      </c>
      <c r="L1566" s="329">
        <v>187809.75</v>
      </c>
      <c r="M1566" s="329">
        <v>328667.06</v>
      </c>
      <c r="N1566" s="329">
        <v>224023.05</v>
      </c>
      <c r="O1566" s="329">
        <v>392040.34</v>
      </c>
      <c r="P1566" s="329">
        <v>263405.28999999998</v>
      </c>
      <c r="Q1566" s="329">
        <v>460959.25</v>
      </c>
      <c r="R1566" s="329">
        <v>288593.59000000003</v>
      </c>
      <c r="S1566" s="329">
        <v>505038.78</v>
      </c>
      <c r="T1566" s="329">
        <v>312416.96000000002</v>
      </c>
      <c r="U1566" s="329">
        <v>546729.68000000005</v>
      </c>
    </row>
    <row r="1567" spans="1:21" ht="14.4" x14ac:dyDescent="0.3">
      <c r="A1567" s="328">
        <v>9</v>
      </c>
      <c r="B1567" s="328" t="s">
        <v>312</v>
      </c>
      <c r="C1567" s="328" t="s">
        <v>319</v>
      </c>
      <c r="D1567" s="328" t="s">
        <v>758</v>
      </c>
      <c r="E1567" s="328" t="s">
        <v>322</v>
      </c>
      <c r="F1567" s="328">
        <v>2</v>
      </c>
      <c r="G1567" s="328" t="s">
        <v>5</v>
      </c>
      <c r="H1567" s="329">
        <v>106274.15</v>
      </c>
      <c r="I1567" s="329">
        <v>185979.76</v>
      </c>
      <c r="J1567" s="329">
        <v>139116.79999999999</v>
      </c>
      <c r="K1567" s="329">
        <v>243454.4</v>
      </c>
      <c r="L1567" s="329">
        <v>168861.36</v>
      </c>
      <c r="M1567" s="329">
        <v>295507.38</v>
      </c>
      <c r="N1567" s="329">
        <v>206725.77</v>
      </c>
      <c r="O1567" s="329">
        <v>361770.1</v>
      </c>
      <c r="P1567" s="329">
        <v>245029.11</v>
      </c>
      <c r="Q1567" s="329">
        <v>428800.94</v>
      </c>
      <c r="R1567" s="329">
        <v>269868.21000000002</v>
      </c>
      <c r="S1567" s="329">
        <v>472269.36</v>
      </c>
      <c r="T1567" s="329">
        <v>292844.13</v>
      </c>
      <c r="U1567" s="329">
        <v>512477.23</v>
      </c>
    </row>
    <row r="1568" spans="1:21" ht="14.4" x14ac:dyDescent="0.3">
      <c r="A1568" s="328">
        <v>9</v>
      </c>
      <c r="B1568" s="328" t="s">
        <v>312</v>
      </c>
      <c r="C1568" s="328" t="s">
        <v>319</v>
      </c>
      <c r="D1568" s="328" t="s">
        <v>758</v>
      </c>
      <c r="E1568" s="328" t="s">
        <v>322</v>
      </c>
      <c r="F1568" s="328">
        <v>3</v>
      </c>
      <c r="G1568" s="328" t="s">
        <v>6</v>
      </c>
      <c r="H1568" s="329">
        <v>92570.57</v>
      </c>
      <c r="I1568" s="329">
        <v>161998.49</v>
      </c>
      <c r="J1568" s="329">
        <v>126126.17</v>
      </c>
      <c r="K1568" s="329">
        <v>220720.8</v>
      </c>
      <c r="L1568" s="329">
        <v>159473.28</v>
      </c>
      <c r="M1568" s="329">
        <v>279078.24</v>
      </c>
      <c r="N1568" s="329">
        <v>209975.3</v>
      </c>
      <c r="O1568" s="329">
        <v>367456.77</v>
      </c>
      <c r="P1568" s="329">
        <v>260110.4</v>
      </c>
      <c r="Q1568" s="329">
        <v>455193.2</v>
      </c>
      <c r="R1568" s="329">
        <v>293009.65000000002</v>
      </c>
      <c r="S1568" s="329">
        <v>512766.88</v>
      </c>
      <c r="T1568" s="329">
        <v>325489.56</v>
      </c>
      <c r="U1568" s="329">
        <v>569606.73</v>
      </c>
    </row>
    <row r="1569" spans="1:21" ht="14.4" x14ac:dyDescent="0.3">
      <c r="A1569" s="328">
        <v>9</v>
      </c>
      <c r="B1569" s="328" t="s">
        <v>312</v>
      </c>
      <c r="C1569" s="328" t="s">
        <v>319</v>
      </c>
      <c r="D1569" s="328" t="s">
        <v>758</v>
      </c>
      <c r="E1569" s="328" t="s">
        <v>322</v>
      </c>
      <c r="F1569" s="328">
        <v>4</v>
      </c>
      <c r="G1569" s="328" t="s">
        <v>4</v>
      </c>
      <c r="H1569" s="329">
        <v>102741.2</v>
      </c>
      <c r="I1569" s="329">
        <v>164385.93</v>
      </c>
      <c r="J1569" s="329">
        <v>143837.69</v>
      </c>
      <c r="K1569" s="329">
        <v>230140.3</v>
      </c>
      <c r="L1569" s="329">
        <v>184934.17</v>
      </c>
      <c r="M1569" s="329">
        <v>295894.67</v>
      </c>
      <c r="N1569" s="329">
        <v>246578.89</v>
      </c>
      <c r="O1569" s="329">
        <v>394526.23</v>
      </c>
      <c r="P1569" s="329">
        <v>308223.61</v>
      </c>
      <c r="Q1569" s="329">
        <v>493157.79</v>
      </c>
      <c r="R1569" s="329">
        <v>349320.09</v>
      </c>
      <c r="S1569" s="329">
        <v>558912.16</v>
      </c>
      <c r="T1569" s="329">
        <v>390416.58</v>
      </c>
      <c r="U1569" s="329">
        <v>624666.53</v>
      </c>
    </row>
    <row r="1570" spans="1:21" ht="14.4" x14ac:dyDescent="0.3">
      <c r="A1570" s="328">
        <v>9</v>
      </c>
      <c r="B1570" s="328" t="s">
        <v>312</v>
      </c>
      <c r="C1570" s="328" t="s">
        <v>319</v>
      </c>
      <c r="D1570" s="328" t="s">
        <v>758</v>
      </c>
      <c r="E1570" s="328" t="s">
        <v>323</v>
      </c>
      <c r="F1570" s="328">
        <v>1</v>
      </c>
      <c r="G1570" s="328" t="s">
        <v>11</v>
      </c>
      <c r="H1570" s="329">
        <v>114571.98</v>
      </c>
      <c r="I1570" s="329">
        <v>200500.97</v>
      </c>
      <c r="J1570" s="329">
        <v>148259.63</v>
      </c>
      <c r="K1570" s="329">
        <v>259454.36</v>
      </c>
      <c r="L1570" s="329">
        <v>177351.44</v>
      </c>
      <c r="M1570" s="329">
        <v>310365.02</v>
      </c>
      <c r="N1570" s="329">
        <v>211462.65</v>
      </c>
      <c r="O1570" s="329">
        <v>370059.64</v>
      </c>
      <c r="P1570" s="329">
        <v>248574.26</v>
      </c>
      <c r="Q1570" s="329">
        <v>435004.95</v>
      </c>
      <c r="R1570" s="329">
        <v>272309.42</v>
      </c>
      <c r="S1570" s="329">
        <v>476541.49</v>
      </c>
      <c r="T1570" s="329">
        <v>294721.25</v>
      </c>
      <c r="U1570" s="329">
        <v>515762.19</v>
      </c>
    </row>
    <row r="1571" spans="1:21" ht="14.4" x14ac:dyDescent="0.3">
      <c r="A1571" s="328">
        <v>9</v>
      </c>
      <c r="B1571" s="328" t="s">
        <v>312</v>
      </c>
      <c r="C1571" s="328" t="s">
        <v>319</v>
      </c>
      <c r="D1571" s="328" t="s">
        <v>758</v>
      </c>
      <c r="E1571" s="328" t="s">
        <v>323</v>
      </c>
      <c r="F1571" s="328">
        <v>2</v>
      </c>
      <c r="G1571" s="328" t="s">
        <v>5</v>
      </c>
      <c r="H1571" s="329">
        <v>100788.42</v>
      </c>
      <c r="I1571" s="329">
        <v>176379.74</v>
      </c>
      <c r="J1571" s="329">
        <v>131817.07</v>
      </c>
      <c r="K1571" s="329">
        <v>230679.87</v>
      </c>
      <c r="L1571" s="329">
        <v>159883.4</v>
      </c>
      <c r="M1571" s="329">
        <v>279795.94</v>
      </c>
      <c r="N1571" s="329">
        <v>195516.72</v>
      </c>
      <c r="O1571" s="329">
        <v>342154.26</v>
      </c>
      <c r="P1571" s="329">
        <v>231633.72</v>
      </c>
      <c r="Q1571" s="329">
        <v>405359.01</v>
      </c>
      <c r="R1571" s="329">
        <v>255046.96</v>
      </c>
      <c r="S1571" s="329">
        <v>446332.18</v>
      </c>
      <c r="T1571" s="329">
        <v>276677.53999999998</v>
      </c>
      <c r="U1571" s="329">
        <v>484185.7</v>
      </c>
    </row>
    <row r="1572" spans="1:21" ht="14.4" x14ac:dyDescent="0.3">
      <c r="A1572" s="328">
        <v>9</v>
      </c>
      <c r="B1572" s="328" t="s">
        <v>312</v>
      </c>
      <c r="C1572" s="328" t="s">
        <v>319</v>
      </c>
      <c r="D1572" s="328" t="s">
        <v>758</v>
      </c>
      <c r="E1572" s="328" t="s">
        <v>323</v>
      </c>
      <c r="F1572" s="328">
        <v>3</v>
      </c>
      <c r="G1572" s="328" t="s">
        <v>6</v>
      </c>
      <c r="H1572" s="329">
        <v>88057.16</v>
      </c>
      <c r="I1572" s="329">
        <v>154100.01999999999</v>
      </c>
      <c r="J1572" s="329">
        <v>120078.7</v>
      </c>
      <c r="K1572" s="329">
        <v>210137.72</v>
      </c>
      <c r="L1572" s="329">
        <v>151908.03</v>
      </c>
      <c r="M1572" s="329">
        <v>265839.05</v>
      </c>
      <c r="N1572" s="329">
        <v>200095.78</v>
      </c>
      <c r="O1572" s="329">
        <v>350167.61</v>
      </c>
      <c r="P1572" s="329">
        <v>247945.28</v>
      </c>
      <c r="Q1572" s="329">
        <v>433904.23</v>
      </c>
      <c r="R1572" s="329">
        <v>279361.73</v>
      </c>
      <c r="S1572" s="329">
        <v>488883.03</v>
      </c>
      <c r="T1572" s="329">
        <v>310391.62</v>
      </c>
      <c r="U1572" s="329">
        <v>543185.34</v>
      </c>
    </row>
    <row r="1573" spans="1:21" ht="14.4" x14ac:dyDescent="0.3">
      <c r="A1573" s="328">
        <v>9</v>
      </c>
      <c r="B1573" s="328" t="s">
        <v>312</v>
      </c>
      <c r="C1573" s="328" t="s">
        <v>319</v>
      </c>
      <c r="D1573" s="328" t="s">
        <v>758</v>
      </c>
      <c r="E1573" s="328" t="s">
        <v>323</v>
      </c>
      <c r="F1573" s="328">
        <v>4</v>
      </c>
      <c r="G1573" s="328" t="s">
        <v>4</v>
      </c>
      <c r="H1573" s="329">
        <v>97052.73</v>
      </c>
      <c r="I1573" s="329">
        <v>155284.38</v>
      </c>
      <c r="J1573" s="329">
        <v>135873.82999999999</v>
      </c>
      <c r="K1573" s="329">
        <v>217398.13</v>
      </c>
      <c r="L1573" s="329">
        <v>174694.92</v>
      </c>
      <c r="M1573" s="329">
        <v>279511.88</v>
      </c>
      <c r="N1573" s="329">
        <v>232926.56</v>
      </c>
      <c r="O1573" s="329">
        <v>372682.51</v>
      </c>
      <c r="P1573" s="329">
        <v>291158.2</v>
      </c>
      <c r="Q1573" s="329">
        <v>465853.13</v>
      </c>
      <c r="R1573" s="329">
        <v>329979.3</v>
      </c>
      <c r="S1573" s="329">
        <v>527966.89</v>
      </c>
      <c r="T1573" s="329">
        <v>368800.39</v>
      </c>
      <c r="U1573" s="329">
        <v>590080.64</v>
      </c>
    </row>
    <row r="1574" spans="1:21" ht="14.4" x14ac:dyDescent="0.3">
      <c r="A1574" s="328">
        <v>9</v>
      </c>
      <c r="B1574" s="328" t="s">
        <v>312</v>
      </c>
      <c r="C1574" s="328" t="s">
        <v>319</v>
      </c>
      <c r="D1574" s="328" t="s">
        <v>758</v>
      </c>
      <c r="E1574" s="328" t="s">
        <v>759</v>
      </c>
      <c r="F1574" s="328">
        <v>1</v>
      </c>
      <c r="G1574" s="328" t="s">
        <v>11</v>
      </c>
      <c r="H1574" s="329">
        <v>118215.46</v>
      </c>
      <c r="I1574" s="329">
        <v>206877.06</v>
      </c>
      <c r="J1574" s="329">
        <v>152901.97</v>
      </c>
      <c r="K1574" s="329">
        <v>267578.45</v>
      </c>
      <c r="L1574" s="329">
        <v>182852.79</v>
      </c>
      <c r="M1574" s="329">
        <v>319992.39</v>
      </c>
      <c r="N1574" s="329">
        <v>217942.9</v>
      </c>
      <c r="O1574" s="329">
        <v>381400.08</v>
      </c>
      <c r="P1574" s="329">
        <v>256133.81</v>
      </c>
      <c r="Q1574" s="329">
        <v>448234.17</v>
      </c>
      <c r="R1574" s="329">
        <v>280558.45</v>
      </c>
      <c r="S1574" s="329">
        <v>490977.28000000003</v>
      </c>
      <c r="T1574" s="329">
        <v>303586.82</v>
      </c>
      <c r="U1574" s="329">
        <v>531276.93000000005</v>
      </c>
    </row>
    <row r="1575" spans="1:21" ht="14.4" x14ac:dyDescent="0.3">
      <c r="A1575" s="328">
        <v>9</v>
      </c>
      <c r="B1575" s="328" t="s">
        <v>312</v>
      </c>
      <c r="C1575" s="328" t="s">
        <v>319</v>
      </c>
      <c r="D1575" s="328" t="s">
        <v>758</v>
      </c>
      <c r="E1575" s="328" t="s">
        <v>759</v>
      </c>
      <c r="F1575" s="328">
        <v>2</v>
      </c>
      <c r="G1575" s="328" t="s">
        <v>5</v>
      </c>
      <c r="H1575" s="329">
        <v>104315.16</v>
      </c>
      <c r="I1575" s="329">
        <v>182551.52</v>
      </c>
      <c r="J1575" s="329">
        <v>136320.06</v>
      </c>
      <c r="K1575" s="329">
        <v>238560.11</v>
      </c>
      <c r="L1575" s="329">
        <v>165236.72</v>
      </c>
      <c r="M1575" s="329">
        <v>289164.25</v>
      </c>
      <c r="N1575" s="329">
        <v>201861.84</v>
      </c>
      <c r="O1575" s="329">
        <v>353258.21</v>
      </c>
      <c r="P1575" s="329">
        <v>239049.71</v>
      </c>
      <c r="Q1575" s="329">
        <v>418336.99</v>
      </c>
      <c r="R1575" s="329">
        <v>263149.69</v>
      </c>
      <c r="S1575" s="329">
        <v>460511.96</v>
      </c>
      <c r="T1575" s="329">
        <v>285390.2</v>
      </c>
      <c r="U1575" s="329">
        <v>499432.84</v>
      </c>
    </row>
    <row r="1576" spans="1:21" ht="14.4" x14ac:dyDescent="0.3">
      <c r="A1576" s="328">
        <v>9</v>
      </c>
      <c r="B1576" s="328" t="s">
        <v>312</v>
      </c>
      <c r="C1576" s="328" t="s">
        <v>319</v>
      </c>
      <c r="D1576" s="328" t="s">
        <v>758</v>
      </c>
      <c r="E1576" s="328" t="s">
        <v>759</v>
      </c>
      <c r="F1576" s="328">
        <v>3</v>
      </c>
      <c r="G1576" s="328" t="s">
        <v>6</v>
      </c>
      <c r="H1576" s="329">
        <v>91382.75</v>
      </c>
      <c r="I1576" s="329">
        <v>159919.82</v>
      </c>
      <c r="J1576" s="329">
        <v>124707.41</v>
      </c>
      <c r="K1576" s="329">
        <v>218237.96</v>
      </c>
      <c r="L1576" s="329">
        <v>157838.22</v>
      </c>
      <c r="M1576" s="329">
        <v>276216.88</v>
      </c>
      <c r="N1576" s="329">
        <v>207981.95</v>
      </c>
      <c r="O1576" s="329">
        <v>363968.41</v>
      </c>
      <c r="P1576" s="329">
        <v>257784.56</v>
      </c>
      <c r="Q1576" s="329">
        <v>451122.98</v>
      </c>
      <c r="R1576" s="329">
        <v>290499</v>
      </c>
      <c r="S1576" s="329">
        <v>508373.25</v>
      </c>
      <c r="T1576" s="329">
        <v>322823.59000000003</v>
      </c>
      <c r="U1576" s="329">
        <v>564941.29</v>
      </c>
    </row>
    <row r="1577" spans="1:21" ht="14.4" x14ac:dyDescent="0.3">
      <c r="A1577" s="328">
        <v>9</v>
      </c>
      <c r="B1577" s="328" t="s">
        <v>312</v>
      </c>
      <c r="C1577" s="328" t="s">
        <v>319</v>
      </c>
      <c r="D1577" s="328" t="s">
        <v>758</v>
      </c>
      <c r="E1577" s="328" t="s">
        <v>759</v>
      </c>
      <c r="F1577" s="328">
        <v>4</v>
      </c>
      <c r="G1577" s="328" t="s">
        <v>4</v>
      </c>
      <c r="H1577" s="329">
        <v>100093.59</v>
      </c>
      <c r="I1577" s="329">
        <v>160149.74</v>
      </c>
      <c r="J1577" s="329">
        <v>140131.01999999999</v>
      </c>
      <c r="K1577" s="329">
        <v>224209.64</v>
      </c>
      <c r="L1577" s="329">
        <v>180168.46</v>
      </c>
      <c r="M1577" s="329">
        <v>288269.53999999998</v>
      </c>
      <c r="N1577" s="329">
        <v>240224.61</v>
      </c>
      <c r="O1577" s="329">
        <v>384359.38</v>
      </c>
      <c r="P1577" s="329">
        <v>300280.76</v>
      </c>
      <c r="Q1577" s="329">
        <v>480449.23</v>
      </c>
      <c r="R1577" s="329">
        <v>340318.2</v>
      </c>
      <c r="S1577" s="329">
        <v>544509.13</v>
      </c>
      <c r="T1577" s="329">
        <v>380355.63</v>
      </c>
      <c r="U1577" s="329">
        <v>608569.02</v>
      </c>
    </row>
    <row r="1578" spans="1:21" ht="14.4" x14ac:dyDescent="0.3">
      <c r="A1578" s="328">
        <v>9</v>
      </c>
      <c r="B1578" s="328" t="s">
        <v>312</v>
      </c>
      <c r="C1578" s="328" t="s">
        <v>319</v>
      </c>
      <c r="D1578" s="328" t="s">
        <v>758</v>
      </c>
      <c r="E1578" s="328" t="s">
        <v>324</v>
      </c>
      <c r="F1578" s="328">
        <v>1</v>
      </c>
      <c r="G1578" s="328" t="s">
        <v>11</v>
      </c>
      <c r="H1578" s="329">
        <v>119947</v>
      </c>
      <c r="I1578" s="329">
        <v>209907.25</v>
      </c>
      <c r="J1578" s="329">
        <v>155227.29</v>
      </c>
      <c r="K1578" s="329">
        <v>271647.76</v>
      </c>
      <c r="L1578" s="329">
        <v>185695.06</v>
      </c>
      <c r="M1578" s="329">
        <v>324966.34999999998</v>
      </c>
      <c r="N1578" s="329">
        <v>221424.42</v>
      </c>
      <c r="O1578" s="329">
        <v>387492.73</v>
      </c>
      <c r="P1578" s="329">
        <v>260294.08</v>
      </c>
      <c r="Q1578" s="329">
        <v>455514.64</v>
      </c>
      <c r="R1578" s="329">
        <v>285153.78000000003</v>
      </c>
      <c r="S1578" s="329">
        <v>499019.11</v>
      </c>
      <c r="T1578" s="329">
        <v>308633.25</v>
      </c>
      <c r="U1578" s="329">
        <v>540108.18000000005</v>
      </c>
    </row>
    <row r="1579" spans="1:21" ht="14.4" x14ac:dyDescent="0.3">
      <c r="A1579" s="328">
        <v>9</v>
      </c>
      <c r="B1579" s="328" t="s">
        <v>312</v>
      </c>
      <c r="C1579" s="328" t="s">
        <v>319</v>
      </c>
      <c r="D1579" s="328" t="s">
        <v>758</v>
      </c>
      <c r="E1579" s="328" t="s">
        <v>324</v>
      </c>
      <c r="F1579" s="328">
        <v>2</v>
      </c>
      <c r="G1579" s="328" t="s">
        <v>5</v>
      </c>
      <c r="H1579" s="329">
        <v>105462.58</v>
      </c>
      <c r="I1579" s="329">
        <v>184559.51</v>
      </c>
      <c r="J1579" s="329">
        <v>137948.67000000001</v>
      </c>
      <c r="K1579" s="329">
        <v>241410.16</v>
      </c>
      <c r="L1579" s="329">
        <v>167338.81</v>
      </c>
      <c r="M1579" s="329">
        <v>292842.92</v>
      </c>
      <c r="N1579" s="329">
        <v>204667.68</v>
      </c>
      <c r="O1579" s="329">
        <v>358168.43</v>
      </c>
      <c r="P1579" s="329">
        <v>242492.16</v>
      </c>
      <c r="Q1579" s="329">
        <v>424361.28</v>
      </c>
      <c r="R1579" s="329">
        <v>267013.56</v>
      </c>
      <c r="S1579" s="329">
        <v>467273.73</v>
      </c>
      <c r="T1579" s="329">
        <v>289672.06</v>
      </c>
      <c r="U1579" s="329">
        <v>506926.11</v>
      </c>
    </row>
    <row r="1580" spans="1:21" ht="14.4" x14ac:dyDescent="0.3">
      <c r="A1580" s="328">
        <v>9</v>
      </c>
      <c r="B1580" s="328" t="s">
        <v>312</v>
      </c>
      <c r="C1580" s="328" t="s">
        <v>319</v>
      </c>
      <c r="D1580" s="328" t="s">
        <v>758</v>
      </c>
      <c r="E1580" s="328" t="s">
        <v>324</v>
      </c>
      <c r="F1580" s="328">
        <v>3</v>
      </c>
      <c r="G1580" s="328" t="s">
        <v>6</v>
      </c>
      <c r="H1580" s="329">
        <v>92099.68</v>
      </c>
      <c r="I1580" s="329">
        <v>161174.44</v>
      </c>
      <c r="J1580" s="329">
        <v>125575.45</v>
      </c>
      <c r="K1580" s="329">
        <v>219757.04</v>
      </c>
      <c r="L1580" s="329">
        <v>158849.24</v>
      </c>
      <c r="M1580" s="329">
        <v>277986.17</v>
      </c>
      <c r="N1580" s="329">
        <v>209226.23</v>
      </c>
      <c r="O1580" s="329">
        <v>366145.91</v>
      </c>
      <c r="P1580" s="329">
        <v>259247.78</v>
      </c>
      <c r="Q1580" s="329">
        <v>453683.62</v>
      </c>
      <c r="R1580" s="329">
        <v>292087.7</v>
      </c>
      <c r="S1580" s="329">
        <v>511153.48</v>
      </c>
      <c r="T1580" s="329">
        <v>324521.40000000002</v>
      </c>
      <c r="U1580" s="329">
        <v>567912.43999999994</v>
      </c>
    </row>
    <row r="1581" spans="1:21" ht="14.4" x14ac:dyDescent="0.3">
      <c r="A1581" s="328">
        <v>9</v>
      </c>
      <c r="B1581" s="328" t="s">
        <v>312</v>
      </c>
      <c r="C1581" s="328" t="s">
        <v>319</v>
      </c>
      <c r="D1581" s="328" t="s">
        <v>758</v>
      </c>
      <c r="E1581" s="328" t="s">
        <v>324</v>
      </c>
      <c r="F1581" s="328">
        <v>4</v>
      </c>
      <c r="G1581" s="328" t="s">
        <v>4</v>
      </c>
      <c r="H1581" s="329">
        <v>101613.53</v>
      </c>
      <c r="I1581" s="329">
        <v>162581.66</v>
      </c>
      <c r="J1581" s="329">
        <v>142258.95000000001</v>
      </c>
      <c r="K1581" s="329">
        <v>227614.32</v>
      </c>
      <c r="L1581" s="329">
        <v>182904.36</v>
      </c>
      <c r="M1581" s="329">
        <v>292646.98</v>
      </c>
      <c r="N1581" s="329">
        <v>243872.48</v>
      </c>
      <c r="O1581" s="329">
        <v>390195.97</v>
      </c>
      <c r="P1581" s="329">
        <v>304840.59999999998</v>
      </c>
      <c r="Q1581" s="329">
        <v>487744.97</v>
      </c>
      <c r="R1581" s="329">
        <v>345486.01</v>
      </c>
      <c r="S1581" s="329">
        <v>552777.63</v>
      </c>
      <c r="T1581" s="329">
        <v>386131.43</v>
      </c>
      <c r="U1581" s="329">
        <v>617810.29</v>
      </c>
    </row>
    <row r="1582" spans="1:21" ht="14.4" x14ac:dyDescent="0.3">
      <c r="A1582" s="328">
        <v>9</v>
      </c>
      <c r="B1582" s="328" t="s">
        <v>312</v>
      </c>
      <c r="C1582" s="328" t="s">
        <v>319</v>
      </c>
      <c r="D1582" s="328" t="s">
        <v>758</v>
      </c>
      <c r="E1582" s="328" t="s">
        <v>760</v>
      </c>
      <c r="F1582" s="328">
        <v>1</v>
      </c>
      <c r="G1582" s="328" t="s">
        <v>11</v>
      </c>
      <c r="H1582" s="329">
        <v>115002.52</v>
      </c>
      <c r="I1582" s="329">
        <v>201254.42</v>
      </c>
      <c r="J1582" s="329">
        <v>149015.65</v>
      </c>
      <c r="K1582" s="329">
        <v>260777.39</v>
      </c>
      <c r="L1582" s="329">
        <v>178398.32</v>
      </c>
      <c r="M1582" s="329">
        <v>312197.06</v>
      </c>
      <c r="N1582" s="329">
        <v>212928.37</v>
      </c>
      <c r="O1582" s="329">
        <v>372624.64000000001</v>
      </c>
      <c r="P1582" s="329">
        <v>250456.37</v>
      </c>
      <c r="Q1582" s="329">
        <v>438298.64</v>
      </c>
      <c r="R1582" s="329">
        <v>274460.08</v>
      </c>
      <c r="S1582" s="329">
        <v>480305.14</v>
      </c>
      <c r="T1582" s="329">
        <v>297220.15000000002</v>
      </c>
      <c r="U1582" s="329">
        <v>520135.26</v>
      </c>
    </row>
    <row r="1583" spans="1:21" ht="14.4" x14ac:dyDescent="0.3">
      <c r="A1583" s="328">
        <v>9</v>
      </c>
      <c r="B1583" s="328" t="s">
        <v>312</v>
      </c>
      <c r="C1583" s="328" t="s">
        <v>319</v>
      </c>
      <c r="D1583" s="328" t="s">
        <v>758</v>
      </c>
      <c r="E1583" s="328" t="s">
        <v>760</v>
      </c>
      <c r="F1583" s="328">
        <v>2</v>
      </c>
      <c r="G1583" s="328" t="s">
        <v>5</v>
      </c>
      <c r="H1583" s="329">
        <v>100284.33</v>
      </c>
      <c r="I1583" s="329">
        <v>175497.57</v>
      </c>
      <c r="J1583" s="329">
        <v>131458.34</v>
      </c>
      <c r="K1583" s="329">
        <v>230052.09</v>
      </c>
      <c r="L1583" s="329">
        <v>159746</v>
      </c>
      <c r="M1583" s="329">
        <v>279555.5</v>
      </c>
      <c r="N1583" s="329">
        <v>195901.35</v>
      </c>
      <c r="O1583" s="329">
        <v>342827.37</v>
      </c>
      <c r="P1583" s="329">
        <v>232367.32</v>
      </c>
      <c r="Q1583" s="329">
        <v>406642.81</v>
      </c>
      <c r="R1583" s="329">
        <v>256027.28</v>
      </c>
      <c r="S1583" s="329">
        <v>448047.74</v>
      </c>
      <c r="T1583" s="329">
        <v>277953.14</v>
      </c>
      <c r="U1583" s="329">
        <v>486417.99</v>
      </c>
    </row>
    <row r="1584" spans="1:21" ht="14.4" x14ac:dyDescent="0.3">
      <c r="A1584" s="328">
        <v>9</v>
      </c>
      <c r="B1584" s="328" t="s">
        <v>312</v>
      </c>
      <c r="C1584" s="328" t="s">
        <v>319</v>
      </c>
      <c r="D1584" s="328" t="s">
        <v>758</v>
      </c>
      <c r="E1584" s="328" t="s">
        <v>760</v>
      </c>
      <c r="F1584" s="328">
        <v>3</v>
      </c>
      <c r="G1584" s="328" t="s">
        <v>6</v>
      </c>
      <c r="H1584" s="329">
        <v>86945.9</v>
      </c>
      <c r="I1584" s="329">
        <v>152155.32</v>
      </c>
      <c r="J1584" s="329">
        <v>118305.9</v>
      </c>
      <c r="K1584" s="329">
        <v>207035.32</v>
      </c>
      <c r="L1584" s="329">
        <v>149460.66</v>
      </c>
      <c r="M1584" s="329">
        <v>261556.15</v>
      </c>
      <c r="N1584" s="329">
        <v>196666.63</v>
      </c>
      <c r="O1584" s="329">
        <v>344166.6</v>
      </c>
      <c r="P1584" s="329">
        <v>243511.42</v>
      </c>
      <c r="Q1584" s="329">
        <v>426144.98</v>
      </c>
      <c r="R1584" s="329">
        <v>274225.31</v>
      </c>
      <c r="S1584" s="329">
        <v>479894.29</v>
      </c>
      <c r="T1584" s="329">
        <v>304526.43</v>
      </c>
      <c r="U1584" s="329">
        <v>532921.24</v>
      </c>
    </row>
    <row r="1585" spans="1:21" ht="14.4" x14ac:dyDescent="0.3">
      <c r="A1585" s="328">
        <v>9</v>
      </c>
      <c r="B1585" s="328" t="s">
        <v>312</v>
      </c>
      <c r="C1585" s="328" t="s">
        <v>319</v>
      </c>
      <c r="D1585" s="328" t="s">
        <v>758</v>
      </c>
      <c r="E1585" s="328" t="s">
        <v>760</v>
      </c>
      <c r="F1585" s="328">
        <v>4</v>
      </c>
      <c r="G1585" s="328" t="s">
        <v>4</v>
      </c>
      <c r="H1585" s="329">
        <v>97542.37</v>
      </c>
      <c r="I1585" s="329">
        <v>156067.79</v>
      </c>
      <c r="J1585" s="329">
        <v>136559.32</v>
      </c>
      <c r="K1585" s="329">
        <v>218494.91</v>
      </c>
      <c r="L1585" s="329">
        <v>175576.26</v>
      </c>
      <c r="M1585" s="329">
        <v>280922.03000000003</v>
      </c>
      <c r="N1585" s="329">
        <v>234101.68</v>
      </c>
      <c r="O1585" s="329">
        <v>374562.7</v>
      </c>
      <c r="P1585" s="329">
        <v>292627.11</v>
      </c>
      <c r="Q1585" s="329">
        <v>468203.38</v>
      </c>
      <c r="R1585" s="329">
        <v>331644.05</v>
      </c>
      <c r="S1585" s="329">
        <v>530630.49</v>
      </c>
      <c r="T1585" s="329">
        <v>370661</v>
      </c>
      <c r="U1585" s="329">
        <v>593057.61</v>
      </c>
    </row>
    <row r="1586" spans="1:21" ht="14.4" x14ac:dyDescent="0.3">
      <c r="A1586" s="328">
        <v>9</v>
      </c>
      <c r="B1586" s="328" t="s">
        <v>312</v>
      </c>
      <c r="C1586" s="328" t="s">
        <v>319</v>
      </c>
      <c r="D1586" s="328" t="s">
        <v>758</v>
      </c>
      <c r="E1586" s="328" t="s">
        <v>325</v>
      </c>
      <c r="F1586" s="328">
        <v>1</v>
      </c>
      <c r="G1586" s="328" t="s">
        <v>11</v>
      </c>
      <c r="H1586" s="329">
        <v>124337.54</v>
      </c>
      <c r="I1586" s="329">
        <v>217590.7</v>
      </c>
      <c r="J1586" s="329">
        <v>160921.37</v>
      </c>
      <c r="K1586" s="329">
        <v>281612.39</v>
      </c>
      <c r="L1586" s="329">
        <v>192515.46</v>
      </c>
      <c r="M1586" s="329">
        <v>336902.05</v>
      </c>
      <c r="N1586" s="329">
        <v>229570.39</v>
      </c>
      <c r="O1586" s="329">
        <v>401748.18</v>
      </c>
      <c r="P1586" s="329">
        <v>269879.74</v>
      </c>
      <c r="Q1586" s="329">
        <v>472289.54</v>
      </c>
      <c r="R1586" s="329">
        <v>295660.34000000003</v>
      </c>
      <c r="S1586" s="329">
        <v>517405.59</v>
      </c>
      <c r="T1586" s="329">
        <v>320015.35999999999</v>
      </c>
      <c r="U1586" s="329">
        <v>560026.88</v>
      </c>
    </row>
    <row r="1587" spans="1:21" ht="14.4" x14ac:dyDescent="0.3">
      <c r="A1587" s="328">
        <v>9</v>
      </c>
      <c r="B1587" s="328" t="s">
        <v>312</v>
      </c>
      <c r="C1587" s="328" t="s">
        <v>319</v>
      </c>
      <c r="D1587" s="328" t="s">
        <v>758</v>
      </c>
      <c r="E1587" s="328" t="s">
        <v>325</v>
      </c>
      <c r="F1587" s="328">
        <v>2</v>
      </c>
      <c r="G1587" s="328" t="s">
        <v>5</v>
      </c>
      <c r="H1587" s="329">
        <v>109269.06</v>
      </c>
      <c r="I1587" s="329">
        <v>191220.85</v>
      </c>
      <c r="J1587" s="329">
        <v>142946.01999999999</v>
      </c>
      <c r="K1587" s="329">
        <v>250155.54</v>
      </c>
      <c r="L1587" s="329">
        <v>173419.04</v>
      </c>
      <c r="M1587" s="329">
        <v>303483.32</v>
      </c>
      <c r="N1587" s="329">
        <v>212137.97</v>
      </c>
      <c r="O1587" s="329">
        <v>371241.45</v>
      </c>
      <c r="P1587" s="329">
        <v>251360</v>
      </c>
      <c r="Q1587" s="329">
        <v>439880</v>
      </c>
      <c r="R1587" s="329">
        <v>276788.65999999997</v>
      </c>
      <c r="S1587" s="329">
        <v>484380.15999999997</v>
      </c>
      <c r="T1587" s="329">
        <v>300289.62</v>
      </c>
      <c r="U1587" s="329">
        <v>525506.82999999996</v>
      </c>
    </row>
    <row r="1588" spans="1:21" ht="14.4" x14ac:dyDescent="0.3">
      <c r="A1588" s="328">
        <v>9</v>
      </c>
      <c r="B1588" s="328" t="s">
        <v>312</v>
      </c>
      <c r="C1588" s="328" t="s">
        <v>319</v>
      </c>
      <c r="D1588" s="328" t="s">
        <v>758</v>
      </c>
      <c r="E1588" s="328" t="s">
        <v>325</v>
      </c>
      <c r="F1588" s="328">
        <v>3</v>
      </c>
      <c r="G1588" s="328" t="s">
        <v>6</v>
      </c>
      <c r="H1588" s="329">
        <v>95382.9</v>
      </c>
      <c r="I1588" s="329">
        <v>166920.07</v>
      </c>
      <c r="J1588" s="329">
        <v>130036.31</v>
      </c>
      <c r="K1588" s="329">
        <v>227563.54</v>
      </c>
      <c r="L1588" s="329">
        <v>164479.59</v>
      </c>
      <c r="M1588" s="329">
        <v>287839.28000000003</v>
      </c>
      <c r="N1588" s="329">
        <v>216629.63</v>
      </c>
      <c r="O1588" s="329">
        <v>379101.85</v>
      </c>
      <c r="P1588" s="329">
        <v>268409.89</v>
      </c>
      <c r="Q1588" s="329">
        <v>469717.3</v>
      </c>
      <c r="R1588" s="329">
        <v>302401.8</v>
      </c>
      <c r="S1588" s="329">
        <v>529203.16</v>
      </c>
      <c r="T1588" s="329">
        <v>335971.12</v>
      </c>
      <c r="U1588" s="329">
        <v>587949.44999999995</v>
      </c>
    </row>
    <row r="1589" spans="1:21" ht="14.4" x14ac:dyDescent="0.3">
      <c r="A1589" s="328">
        <v>9</v>
      </c>
      <c r="B1589" s="328" t="s">
        <v>312</v>
      </c>
      <c r="C1589" s="328" t="s">
        <v>319</v>
      </c>
      <c r="D1589" s="328" t="s">
        <v>758</v>
      </c>
      <c r="E1589" s="328" t="s">
        <v>325</v>
      </c>
      <c r="F1589" s="328">
        <v>4</v>
      </c>
      <c r="G1589" s="328" t="s">
        <v>4</v>
      </c>
      <c r="H1589" s="329">
        <v>105340.62</v>
      </c>
      <c r="I1589" s="329">
        <v>168544.99</v>
      </c>
      <c r="J1589" s="329">
        <v>147476.87</v>
      </c>
      <c r="K1589" s="329">
        <v>235962.99</v>
      </c>
      <c r="L1589" s="329">
        <v>189613.11</v>
      </c>
      <c r="M1589" s="329">
        <v>303380.99</v>
      </c>
      <c r="N1589" s="329">
        <v>252817.49</v>
      </c>
      <c r="O1589" s="329">
        <v>404507.98</v>
      </c>
      <c r="P1589" s="329">
        <v>316021.86</v>
      </c>
      <c r="Q1589" s="329">
        <v>505634.98</v>
      </c>
      <c r="R1589" s="329">
        <v>358158.11</v>
      </c>
      <c r="S1589" s="329">
        <v>573052.98</v>
      </c>
      <c r="T1589" s="329">
        <v>400294.35</v>
      </c>
      <c r="U1589" s="329">
        <v>640470.97</v>
      </c>
    </row>
    <row r="1590" spans="1:21" ht="14.4" x14ac:dyDescent="0.3">
      <c r="A1590" s="328">
        <v>9</v>
      </c>
      <c r="B1590" s="328" t="s">
        <v>312</v>
      </c>
      <c r="C1590" s="328" t="s">
        <v>319</v>
      </c>
      <c r="D1590" s="328" t="s">
        <v>758</v>
      </c>
      <c r="E1590" s="328" t="s">
        <v>761</v>
      </c>
      <c r="F1590" s="328">
        <v>1</v>
      </c>
      <c r="G1590" s="328" t="s">
        <v>11</v>
      </c>
      <c r="H1590" s="329">
        <v>115771.72</v>
      </c>
      <c r="I1590" s="329">
        <v>202600.51</v>
      </c>
      <c r="J1590" s="329">
        <v>149911.21</v>
      </c>
      <c r="K1590" s="329">
        <v>262344.62</v>
      </c>
      <c r="L1590" s="329">
        <v>179398.09</v>
      </c>
      <c r="M1590" s="329">
        <v>313946.65000000002</v>
      </c>
      <c r="N1590" s="329">
        <v>214011.29</v>
      </c>
      <c r="O1590" s="329">
        <v>374519.75</v>
      </c>
      <c r="P1590" s="329">
        <v>251649.46</v>
      </c>
      <c r="Q1590" s="329">
        <v>440386.56</v>
      </c>
      <c r="R1590" s="329">
        <v>275722.52</v>
      </c>
      <c r="S1590" s="329">
        <v>482514.41</v>
      </c>
      <c r="T1590" s="329">
        <v>298500.56</v>
      </c>
      <c r="U1590" s="329">
        <v>522375.97</v>
      </c>
    </row>
    <row r="1591" spans="1:21" ht="14.4" x14ac:dyDescent="0.3">
      <c r="A1591" s="328">
        <v>9</v>
      </c>
      <c r="B1591" s="328" t="s">
        <v>312</v>
      </c>
      <c r="C1591" s="328" t="s">
        <v>319</v>
      </c>
      <c r="D1591" s="328" t="s">
        <v>758</v>
      </c>
      <c r="E1591" s="328" t="s">
        <v>761</v>
      </c>
      <c r="F1591" s="328">
        <v>2</v>
      </c>
      <c r="G1591" s="328" t="s">
        <v>5</v>
      </c>
      <c r="H1591" s="329">
        <v>101404.04</v>
      </c>
      <c r="I1591" s="329">
        <v>177457.06</v>
      </c>
      <c r="J1591" s="329">
        <v>132771.93</v>
      </c>
      <c r="K1591" s="329">
        <v>232350.88</v>
      </c>
      <c r="L1591" s="329">
        <v>161189.87</v>
      </c>
      <c r="M1591" s="329">
        <v>282082.28000000003</v>
      </c>
      <c r="N1591" s="329">
        <v>197389.68</v>
      </c>
      <c r="O1591" s="329">
        <v>345431.94</v>
      </c>
      <c r="P1591" s="329">
        <v>233991.11</v>
      </c>
      <c r="Q1591" s="329">
        <v>409484.44</v>
      </c>
      <c r="R1591" s="329">
        <v>257728.6</v>
      </c>
      <c r="S1591" s="329">
        <v>451025.04</v>
      </c>
      <c r="T1591" s="329">
        <v>279692.28999999998</v>
      </c>
      <c r="U1591" s="329">
        <v>489461.5</v>
      </c>
    </row>
    <row r="1592" spans="1:21" ht="14.4" x14ac:dyDescent="0.3">
      <c r="A1592" s="328">
        <v>9</v>
      </c>
      <c r="B1592" s="328" t="s">
        <v>312</v>
      </c>
      <c r="C1592" s="328" t="s">
        <v>319</v>
      </c>
      <c r="D1592" s="328" t="s">
        <v>758</v>
      </c>
      <c r="E1592" s="328" t="s">
        <v>761</v>
      </c>
      <c r="F1592" s="328">
        <v>3</v>
      </c>
      <c r="G1592" s="328" t="s">
        <v>6</v>
      </c>
      <c r="H1592" s="329">
        <v>88260.82</v>
      </c>
      <c r="I1592" s="329">
        <v>154456.44</v>
      </c>
      <c r="J1592" s="329">
        <v>120228.18</v>
      </c>
      <c r="K1592" s="329">
        <v>210399.32</v>
      </c>
      <c r="L1592" s="329">
        <v>151995.19</v>
      </c>
      <c r="M1592" s="329">
        <v>265991.58</v>
      </c>
      <c r="N1592" s="329">
        <v>200108.25</v>
      </c>
      <c r="O1592" s="329">
        <v>350189.43</v>
      </c>
      <c r="P1592" s="329">
        <v>247868.73</v>
      </c>
      <c r="Q1592" s="329">
        <v>433770.27</v>
      </c>
      <c r="R1592" s="329">
        <v>279205.36</v>
      </c>
      <c r="S1592" s="329">
        <v>488609.38</v>
      </c>
      <c r="T1592" s="329">
        <v>310139.05</v>
      </c>
      <c r="U1592" s="329">
        <v>542743.32999999996</v>
      </c>
    </row>
    <row r="1593" spans="1:21" ht="14.4" x14ac:dyDescent="0.3">
      <c r="A1593" s="328">
        <v>9</v>
      </c>
      <c r="B1593" s="328" t="s">
        <v>312</v>
      </c>
      <c r="C1593" s="328" t="s">
        <v>319</v>
      </c>
      <c r="D1593" s="328" t="s">
        <v>758</v>
      </c>
      <c r="E1593" s="328" t="s">
        <v>761</v>
      </c>
      <c r="F1593" s="328">
        <v>4</v>
      </c>
      <c r="G1593" s="328" t="s">
        <v>4</v>
      </c>
      <c r="H1593" s="329">
        <v>98131.26</v>
      </c>
      <c r="I1593" s="329">
        <v>157010.01</v>
      </c>
      <c r="J1593" s="329">
        <v>137383.76</v>
      </c>
      <c r="K1593" s="329">
        <v>219814.02</v>
      </c>
      <c r="L1593" s="329">
        <v>176636.26</v>
      </c>
      <c r="M1593" s="329">
        <v>282618.02</v>
      </c>
      <c r="N1593" s="329">
        <v>235515.02</v>
      </c>
      <c r="O1593" s="329">
        <v>376824.03</v>
      </c>
      <c r="P1593" s="329">
        <v>294393.77</v>
      </c>
      <c r="Q1593" s="329">
        <v>471030.04</v>
      </c>
      <c r="R1593" s="329">
        <v>333646.27</v>
      </c>
      <c r="S1593" s="329">
        <v>533834.04</v>
      </c>
      <c r="T1593" s="329">
        <v>372898.78</v>
      </c>
      <c r="U1593" s="329">
        <v>596638.05000000005</v>
      </c>
    </row>
    <row r="1594" spans="1:21" ht="14.4" x14ac:dyDescent="0.3">
      <c r="A1594" s="328">
        <v>9</v>
      </c>
      <c r="B1594" s="328" t="s">
        <v>312</v>
      </c>
      <c r="C1594" s="328" t="s">
        <v>319</v>
      </c>
      <c r="D1594" s="328" t="s">
        <v>758</v>
      </c>
      <c r="E1594" s="328" t="s">
        <v>326</v>
      </c>
      <c r="F1594" s="328">
        <v>1</v>
      </c>
      <c r="G1594" s="328" t="s">
        <v>11</v>
      </c>
      <c r="H1594" s="329">
        <v>121678.54</v>
      </c>
      <c r="I1594" s="329">
        <v>212937.44</v>
      </c>
      <c r="J1594" s="329">
        <v>157552.60999999999</v>
      </c>
      <c r="K1594" s="329">
        <v>275717.07</v>
      </c>
      <c r="L1594" s="329">
        <v>188537.32</v>
      </c>
      <c r="M1594" s="329">
        <v>329940.32</v>
      </c>
      <c r="N1594" s="329">
        <v>224905.93</v>
      </c>
      <c r="O1594" s="329">
        <v>393585.38</v>
      </c>
      <c r="P1594" s="329">
        <v>264454.36</v>
      </c>
      <c r="Q1594" s="329">
        <v>462795.12</v>
      </c>
      <c r="R1594" s="329">
        <v>289749.11</v>
      </c>
      <c r="S1594" s="329">
        <v>507060.93</v>
      </c>
      <c r="T1594" s="329">
        <v>313679.68</v>
      </c>
      <c r="U1594" s="329">
        <v>548939.43000000005</v>
      </c>
    </row>
    <row r="1595" spans="1:21" ht="14.4" x14ac:dyDescent="0.3">
      <c r="A1595" s="328">
        <v>9</v>
      </c>
      <c r="B1595" s="328" t="s">
        <v>312</v>
      </c>
      <c r="C1595" s="328" t="s">
        <v>319</v>
      </c>
      <c r="D1595" s="328" t="s">
        <v>758</v>
      </c>
      <c r="E1595" s="328" t="s">
        <v>326</v>
      </c>
      <c r="F1595" s="328">
        <v>2</v>
      </c>
      <c r="G1595" s="328" t="s">
        <v>5</v>
      </c>
      <c r="H1595" s="329">
        <v>106610</v>
      </c>
      <c r="I1595" s="329">
        <v>186567.49</v>
      </c>
      <c r="J1595" s="329">
        <v>139577.26999999999</v>
      </c>
      <c r="K1595" s="329">
        <v>244260.22</v>
      </c>
      <c r="L1595" s="329">
        <v>169440.91</v>
      </c>
      <c r="M1595" s="329">
        <v>296521.59000000003</v>
      </c>
      <c r="N1595" s="329">
        <v>207473.52</v>
      </c>
      <c r="O1595" s="329">
        <v>363078.65</v>
      </c>
      <c r="P1595" s="329">
        <v>245934.62</v>
      </c>
      <c r="Q1595" s="329">
        <v>430385.58</v>
      </c>
      <c r="R1595" s="329">
        <v>270877.43</v>
      </c>
      <c r="S1595" s="329">
        <v>474035.5</v>
      </c>
      <c r="T1595" s="329">
        <v>293953.93</v>
      </c>
      <c r="U1595" s="329">
        <v>514419.38</v>
      </c>
    </row>
    <row r="1596" spans="1:21" ht="14.4" x14ac:dyDescent="0.3">
      <c r="A1596" s="328">
        <v>9</v>
      </c>
      <c r="B1596" s="328" t="s">
        <v>312</v>
      </c>
      <c r="C1596" s="328" t="s">
        <v>319</v>
      </c>
      <c r="D1596" s="328" t="s">
        <v>758</v>
      </c>
      <c r="E1596" s="328" t="s">
        <v>326</v>
      </c>
      <c r="F1596" s="328">
        <v>3</v>
      </c>
      <c r="G1596" s="328" t="s">
        <v>6</v>
      </c>
      <c r="H1596" s="329">
        <v>92816.6</v>
      </c>
      <c r="I1596" s="329">
        <v>162429.04999999999</v>
      </c>
      <c r="J1596" s="329">
        <v>126443.49</v>
      </c>
      <c r="K1596" s="329">
        <v>221276.11</v>
      </c>
      <c r="L1596" s="329">
        <v>159860.26</v>
      </c>
      <c r="M1596" s="329">
        <v>279755.45</v>
      </c>
      <c r="N1596" s="329">
        <v>210470.52</v>
      </c>
      <c r="O1596" s="329">
        <v>368323.41</v>
      </c>
      <c r="P1596" s="329">
        <v>260711</v>
      </c>
      <c r="Q1596" s="329">
        <v>456244.25</v>
      </c>
      <c r="R1596" s="329">
        <v>293676.40000000002</v>
      </c>
      <c r="S1596" s="329">
        <v>513933.7</v>
      </c>
      <c r="T1596" s="329">
        <v>326219.2</v>
      </c>
      <c r="U1596" s="329">
        <v>570883.6</v>
      </c>
    </row>
    <row r="1597" spans="1:21" ht="14.4" x14ac:dyDescent="0.3">
      <c r="A1597" s="328">
        <v>9</v>
      </c>
      <c r="B1597" s="328" t="s">
        <v>312</v>
      </c>
      <c r="C1597" s="328" t="s">
        <v>319</v>
      </c>
      <c r="D1597" s="328" t="s">
        <v>758</v>
      </c>
      <c r="E1597" s="328" t="s">
        <v>326</v>
      </c>
      <c r="F1597" s="328">
        <v>4</v>
      </c>
      <c r="G1597" s="328" t="s">
        <v>4</v>
      </c>
      <c r="H1597" s="329">
        <v>103133.48</v>
      </c>
      <c r="I1597" s="329">
        <v>165013.57</v>
      </c>
      <c r="J1597" s="329">
        <v>144386.87</v>
      </c>
      <c r="K1597" s="329">
        <v>231019</v>
      </c>
      <c r="L1597" s="329">
        <v>185640.26</v>
      </c>
      <c r="M1597" s="329">
        <v>297024.42</v>
      </c>
      <c r="N1597" s="329">
        <v>247520.35</v>
      </c>
      <c r="O1597" s="329">
        <v>396032.56</v>
      </c>
      <c r="P1597" s="329">
        <v>309400.44</v>
      </c>
      <c r="Q1597" s="329">
        <v>495040.71</v>
      </c>
      <c r="R1597" s="329">
        <v>350653.83</v>
      </c>
      <c r="S1597" s="329">
        <v>561046.13</v>
      </c>
      <c r="T1597" s="329">
        <v>391907.22</v>
      </c>
      <c r="U1597" s="329">
        <v>627051.56000000006</v>
      </c>
    </row>
    <row r="1598" spans="1:21" ht="14.4" x14ac:dyDescent="0.3">
      <c r="A1598" s="328">
        <v>9</v>
      </c>
      <c r="B1598" s="328" t="s">
        <v>312</v>
      </c>
      <c r="C1598" s="328" t="s">
        <v>319</v>
      </c>
      <c r="D1598" s="328" t="s">
        <v>758</v>
      </c>
      <c r="E1598" s="328" t="s">
        <v>762</v>
      </c>
      <c r="F1598" s="328">
        <v>1</v>
      </c>
      <c r="G1598" s="328" t="s">
        <v>11</v>
      </c>
      <c r="H1598" s="329">
        <v>119199.93</v>
      </c>
      <c r="I1598" s="329">
        <v>208599.88</v>
      </c>
      <c r="J1598" s="329">
        <v>154175.54</v>
      </c>
      <c r="K1598" s="329">
        <v>269807.19</v>
      </c>
      <c r="L1598" s="329">
        <v>184376</v>
      </c>
      <c r="M1598" s="329">
        <v>322657.99</v>
      </c>
      <c r="N1598" s="329">
        <v>219758.67</v>
      </c>
      <c r="O1598" s="329">
        <v>384577.68</v>
      </c>
      <c r="P1598" s="329">
        <v>258267.96</v>
      </c>
      <c r="Q1598" s="329">
        <v>451968.92</v>
      </c>
      <c r="R1598" s="329">
        <v>282896.21000000002</v>
      </c>
      <c r="S1598" s="329">
        <v>495068.37</v>
      </c>
      <c r="T1598" s="329">
        <v>306116.67</v>
      </c>
      <c r="U1598" s="329">
        <v>535704.17000000004</v>
      </c>
    </row>
    <row r="1599" spans="1:21" ht="14.4" x14ac:dyDescent="0.3">
      <c r="A1599" s="328">
        <v>9</v>
      </c>
      <c r="B1599" s="328" t="s">
        <v>312</v>
      </c>
      <c r="C1599" s="328" t="s">
        <v>319</v>
      </c>
      <c r="D1599" s="328" t="s">
        <v>758</v>
      </c>
      <c r="E1599" s="328" t="s">
        <v>762</v>
      </c>
      <c r="F1599" s="328">
        <v>2</v>
      </c>
      <c r="G1599" s="328" t="s">
        <v>5</v>
      </c>
      <c r="H1599" s="329">
        <v>105182.82</v>
      </c>
      <c r="I1599" s="329">
        <v>184069.93</v>
      </c>
      <c r="J1599" s="329">
        <v>137454.28</v>
      </c>
      <c r="K1599" s="329">
        <v>240545</v>
      </c>
      <c r="L1599" s="329">
        <v>166611.89000000001</v>
      </c>
      <c r="M1599" s="329">
        <v>291570.8</v>
      </c>
      <c r="N1599" s="329">
        <v>203542.47</v>
      </c>
      <c r="O1599" s="329">
        <v>356199.33</v>
      </c>
      <c r="P1599" s="329">
        <v>241040.29</v>
      </c>
      <c r="Q1599" s="329">
        <v>421820.51</v>
      </c>
      <c r="R1599" s="329">
        <v>265341.15999999997</v>
      </c>
      <c r="S1599" s="329">
        <v>464347.03</v>
      </c>
      <c r="T1599" s="329">
        <v>287767.13</v>
      </c>
      <c r="U1599" s="329">
        <v>503592.49</v>
      </c>
    </row>
    <row r="1600" spans="1:21" ht="14.4" x14ac:dyDescent="0.3">
      <c r="A1600" s="328">
        <v>9</v>
      </c>
      <c r="B1600" s="328" t="s">
        <v>312</v>
      </c>
      <c r="C1600" s="328" t="s">
        <v>319</v>
      </c>
      <c r="D1600" s="328" t="s">
        <v>758</v>
      </c>
      <c r="E1600" s="328" t="s">
        <v>762</v>
      </c>
      <c r="F1600" s="328">
        <v>3</v>
      </c>
      <c r="G1600" s="328" t="s">
        <v>6</v>
      </c>
      <c r="H1600" s="329">
        <v>92142.05</v>
      </c>
      <c r="I1600" s="329">
        <v>161248.59</v>
      </c>
      <c r="J1600" s="329">
        <v>125743.29</v>
      </c>
      <c r="K1600" s="329">
        <v>220050.76</v>
      </c>
      <c r="L1600" s="329">
        <v>159149.06</v>
      </c>
      <c r="M1600" s="329">
        <v>278510.86</v>
      </c>
      <c r="N1600" s="329">
        <v>209708.99</v>
      </c>
      <c r="O1600" s="329">
        <v>366990.73</v>
      </c>
      <c r="P1600" s="329">
        <v>259924.94</v>
      </c>
      <c r="Q1600" s="329">
        <v>454868.64</v>
      </c>
      <c r="R1600" s="329">
        <v>292910.84000000003</v>
      </c>
      <c r="S1600" s="329">
        <v>512593.96</v>
      </c>
      <c r="T1600" s="329">
        <v>325503.61</v>
      </c>
      <c r="U1600" s="329">
        <v>569631.31999999995</v>
      </c>
    </row>
    <row r="1601" spans="1:21" ht="14.4" x14ac:dyDescent="0.3">
      <c r="A1601" s="328">
        <v>9</v>
      </c>
      <c r="B1601" s="328" t="s">
        <v>312</v>
      </c>
      <c r="C1601" s="328" t="s">
        <v>319</v>
      </c>
      <c r="D1601" s="328" t="s">
        <v>758</v>
      </c>
      <c r="E1601" s="328" t="s">
        <v>762</v>
      </c>
      <c r="F1601" s="328">
        <v>4</v>
      </c>
      <c r="G1601" s="328" t="s">
        <v>4</v>
      </c>
      <c r="H1601" s="329">
        <v>100927.29</v>
      </c>
      <c r="I1601" s="329">
        <v>161483.67000000001</v>
      </c>
      <c r="J1601" s="329">
        <v>141298.21</v>
      </c>
      <c r="K1601" s="329">
        <v>226077.13</v>
      </c>
      <c r="L1601" s="329">
        <v>181669.12</v>
      </c>
      <c r="M1601" s="329">
        <v>290670.59999999998</v>
      </c>
      <c r="N1601" s="329">
        <v>242225.5</v>
      </c>
      <c r="O1601" s="329">
        <v>387560.8</v>
      </c>
      <c r="P1601" s="329">
        <v>302781.87</v>
      </c>
      <c r="Q1601" s="329">
        <v>484451</v>
      </c>
      <c r="R1601" s="329">
        <v>343152.79</v>
      </c>
      <c r="S1601" s="329">
        <v>549044.47</v>
      </c>
      <c r="T1601" s="329">
        <v>383523.7</v>
      </c>
      <c r="U1601" s="329">
        <v>613637.93999999994</v>
      </c>
    </row>
    <row r="1602" spans="1:21" ht="14.4" x14ac:dyDescent="0.3">
      <c r="A1602" s="328">
        <v>9</v>
      </c>
      <c r="B1602" s="328" t="s">
        <v>312</v>
      </c>
      <c r="C1602" s="328" t="s">
        <v>319</v>
      </c>
      <c r="D1602" s="328" t="s">
        <v>758</v>
      </c>
      <c r="E1602" s="328" t="s">
        <v>327</v>
      </c>
      <c r="F1602" s="328">
        <v>1</v>
      </c>
      <c r="G1602" s="328" t="s">
        <v>11</v>
      </c>
      <c r="H1602" s="329">
        <v>114413.72</v>
      </c>
      <c r="I1602" s="329">
        <v>200224.01</v>
      </c>
      <c r="J1602" s="329">
        <v>148111.76999999999</v>
      </c>
      <c r="K1602" s="329">
        <v>259195.59</v>
      </c>
      <c r="L1602" s="329">
        <v>177215.35</v>
      </c>
      <c r="M1602" s="329">
        <v>310126.86</v>
      </c>
      <c r="N1602" s="329">
        <v>211362.64</v>
      </c>
      <c r="O1602" s="329">
        <v>369884.62</v>
      </c>
      <c r="P1602" s="329">
        <v>248502.26</v>
      </c>
      <c r="Q1602" s="329">
        <v>434878.95</v>
      </c>
      <c r="R1602" s="329">
        <v>272255.96999999997</v>
      </c>
      <c r="S1602" s="329">
        <v>476447.95</v>
      </c>
      <c r="T1602" s="329">
        <v>294712.42</v>
      </c>
      <c r="U1602" s="329">
        <v>515746.73</v>
      </c>
    </row>
    <row r="1603" spans="1:21" ht="14.4" x14ac:dyDescent="0.3">
      <c r="A1603" s="328">
        <v>9</v>
      </c>
      <c r="B1603" s="328" t="s">
        <v>312</v>
      </c>
      <c r="C1603" s="328" t="s">
        <v>319</v>
      </c>
      <c r="D1603" s="328" t="s">
        <v>758</v>
      </c>
      <c r="E1603" s="328" t="s">
        <v>327</v>
      </c>
      <c r="F1603" s="328">
        <v>2</v>
      </c>
      <c r="G1603" s="328" t="s">
        <v>5</v>
      </c>
      <c r="H1603" s="329">
        <v>100396.5</v>
      </c>
      <c r="I1603" s="329">
        <v>175693.87</v>
      </c>
      <c r="J1603" s="329">
        <v>131390.51999999999</v>
      </c>
      <c r="K1603" s="329">
        <v>229933.4</v>
      </c>
      <c r="L1603" s="329">
        <v>159451.24</v>
      </c>
      <c r="M1603" s="329">
        <v>279039.67</v>
      </c>
      <c r="N1603" s="329">
        <v>195146.44</v>
      </c>
      <c r="O1603" s="329">
        <v>341506.27</v>
      </c>
      <c r="P1603" s="329">
        <v>231274.59</v>
      </c>
      <c r="Q1603" s="329">
        <v>404730.53</v>
      </c>
      <c r="R1603" s="329">
        <v>254700.93</v>
      </c>
      <c r="S1603" s="329">
        <v>445726.62</v>
      </c>
      <c r="T1603" s="329">
        <v>276362.88</v>
      </c>
      <c r="U1603" s="329">
        <v>483635.05</v>
      </c>
    </row>
    <row r="1604" spans="1:21" ht="14.4" x14ac:dyDescent="0.3">
      <c r="A1604" s="328">
        <v>9</v>
      </c>
      <c r="B1604" s="328" t="s">
        <v>312</v>
      </c>
      <c r="C1604" s="328" t="s">
        <v>319</v>
      </c>
      <c r="D1604" s="328" t="s">
        <v>758</v>
      </c>
      <c r="E1604" s="328" t="s">
        <v>327</v>
      </c>
      <c r="F1604" s="328">
        <v>3</v>
      </c>
      <c r="G1604" s="328" t="s">
        <v>6</v>
      </c>
      <c r="H1604" s="329">
        <v>87522.71</v>
      </c>
      <c r="I1604" s="329">
        <v>153164.75</v>
      </c>
      <c r="J1604" s="329">
        <v>119276.22</v>
      </c>
      <c r="K1604" s="329">
        <v>208733.38</v>
      </c>
      <c r="L1604" s="329">
        <v>150834.26</v>
      </c>
      <c r="M1604" s="329">
        <v>263959.95</v>
      </c>
      <c r="N1604" s="329">
        <v>198622.58</v>
      </c>
      <c r="O1604" s="329">
        <v>347589.52</v>
      </c>
      <c r="P1604" s="329">
        <v>246066.93</v>
      </c>
      <c r="Q1604" s="329">
        <v>430617.13</v>
      </c>
      <c r="R1604" s="329">
        <v>277205.09000000003</v>
      </c>
      <c r="S1604" s="329">
        <v>485108.91</v>
      </c>
      <c r="T1604" s="329">
        <v>307950.14</v>
      </c>
      <c r="U1604" s="329">
        <v>538912.74</v>
      </c>
    </row>
    <row r="1605" spans="1:21" ht="14.4" x14ac:dyDescent="0.3">
      <c r="A1605" s="328">
        <v>9</v>
      </c>
      <c r="B1605" s="328" t="s">
        <v>312</v>
      </c>
      <c r="C1605" s="328" t="s">
        <v>319</v>
      </c>
      <c r="D1605" s="328" t="s">
        <v>758</v>
      </c>
      <c r="E1605" s="328" t="s">
        <v>327</v>
      </c>
      <c r="F1605" s="328">
        <v>4</v>
      </c>
      <c r="G1605" s="328" t="s">
        <v>4</v>
      </c>
      <c r="H1605" s="329">
        <v>96954.43</v>
      </c>
      <c r="I1605" s="329">
        <v>155127.09</v>
      </c>
      <c r="J1605" s="329">
        <v>135736.21</v>
      </c>
      <c r="K1605" s="329">
        <v>217177.93</v>
      </c>
      <c r="L1605" s="329">
        <v>174517.98</v>
      </c>
      <c r="M1605" s="329">
        <v>279228.77</v>
      </c>
      <c r="N1605" s="329">
        <v>232690.64</v>
      </c>
      <c r="O1605" s="329">
        <v>372305.03</v>
      </c>
      <c r="P1605" s="329">
        <v>290863.3</v>
      </c>
      <c r="Q1605" s="329">
        <v>465381.28</v>
      </c>
      <c r="R1605" s="329">
        <v>329645.07</v>
      </c>
      <c r="S1605" s="329">
        <v>527432.12</v>
      </c>
      <c r="T1605" s="329">
        <v>368426.84</v>
      </c>
      <c r="U1605" s="329">
        <v>589482.96</v>
      </c>
    </row>
    <row r="1606" spans="1:21" ht="14.4" x14ac:dyDescent="0.3">
      <c r="A1606" s="328">
        <v>9</v>
      </c>
      <c r="B1606" s="328" t="s">
        <v>312</v>
      </c>
      <c r="C1606" s="328" t="s">
        <v>319</v>
      </c>
      <c r="D1606" s="328" t="s">
        <v>758</v>
      </c>
      <c r="E1606" s="328" t="s">
        <v>328</v>
      </c>
      <c r="F1606" s="328">
        <v>1</v>
      </c>
      <c r="G1606" s="328" t="s">
        <v>11</v>
      </c>
      <c r="H1606" s="329">
        <v>114628.99</v>
      </c>
      <c r="I1606" s="329">
        <v>200600.73</v>
      </c>
      <c r="J1606" s="329">
        <v>148489.76999999999</v>
      </c>
      <c r="K1606" s="329">
        <v>259857.1</v>
      </c>
      <c r="L1606" s="329">
        <v>177738.79</v>
      </c>
      <c r="M1606" s="329">
        <v>311042.88</v>
      </c>
      <c r="N1606" s="329">
        <v>212095.49</v>
      </c>
      <c r="O1606" s="329">
        <v>371167.11</v>
      </c>
      <c r="P1606" s="329">
        <v>249443.31</v>
      </c>
      <c r="Q1606" s="329">
        <v>436525.78</v>
      </c>
      <c r="R1606" s="329">
        <v>273331.28999999998</v>
      </c>
      <c r="S1606" s="329">
        <v>478329.76</v>
      </c>
      <c r="T1606" s="329">
        <v>295961.86</v>
      </c>
      <c r="U1606" s="329">
        <v>517933.25</v>
      </c>
    </row>
    <row r="1607" spans="1:21" ht="14.4" x14ac:dyDescent="0.3">
      <c r="A1607" s="328">
        <v>9</v>
      </c>
      <c r="B1607" s="328" t="s">
        <v>312</v>
      </c>
      <c r="C1607" s="328" t="s">
        <v>319</v>
      </c>
      <c r="D1607" s="328" t="s">
        <v>758</v>
      </c>
      <c r="E1607" s="328" t="s">
        <v>328</v>
      </c>
      <c r="F1607" s="328">
        <v>2</v>
      </c>
      <c r="G1607" s="328" t="s">
        <v>5</v>
      </c>
      <c r="H1607" s="329">
        <v>100144.45</v>
      </c>
      <c r="I1607" s="329">
        <v>175252.78</v>
      </c>
      <c r="J1607" s="329">
        <v>131211.15</v>
      </c>
      <c r="K1607" s="329">
        <v>229619.51</v>
      </c>
      <c r="L1607" s="329">
        <v>159382.54</v>
      </c>
      <c r="M1607" s="329">
        <v>278919.44</v>
      </c>
      <c r="N1607" s="329">
        <v>195338.75</v>
      </c>
      <c r="O1607" s="329">
        <v>341842.82</v>
      </c>
      <c r="P1607" s="329">
        <v>231641.38</v>
      </c>
      <c r="Q1607" s="329">
        <v>405372.42</v>
      </c>
      <c r="R1607" s="329">
        <v>255191.08</v>
      </c>
      <c r="S1607" s="329">
        <v>446584.39</v>
      </c>
      <c r="T1607" s="329">
        <v>277000.68</v>
      </c>
      <c r="U1607" s="329">
        <v>484751.18</v>
      </c>
    </row>
    <row r="1608" spans="1:21" ht="14.4" x14ac:dyDescent="0.3">
      <c r="A1608" s="328">
        <v>9</v>
      </c>
      <c r="B1608" s="328" t="s">
        <v>312</v>
      </c>
      <c r="C1608" s="328" t="s">
        <v>319</v>
      </c>
      <c r="D1608" s="328" t="s">
        <v>758</v>
      </c>
      <c r="E1608" s="328" t="s">
        <v>328</v>
      </c>
      <c r="F1608" s="328">
        <v>3</v>
      </c>
      <c r="G1608" s="328" t="s">
        <v>6</v>
      </c>
      <c r="H1608" s="329">
        <v>86967.08</v>
      </c>
      <c r="I1608" s="329">
        <v>152192.4</v>
      </c>
      <c r="J1608" s="329">
        <v>118389.82</v>
      </c>
      <c r="K1608" s="329">
        <v>207182.18</v>
      </c>
      <c r="L1608" s="329">
        <v>149610.57</v>
      </c>
      <c r="M1608" s="329">
        <v>261818.49</v>
      </c>
      <c r="N1608" s="329">
        <v>196908.01</v>
      </c>
      <c r="O1608" s="329">
        <v>344589.01</v>
      </c>
      <c r="P1608" s="329">
        <v>243850</v>
      </c>
      <c r="Q1608" s="329">
        <v>426737.49</v>
      </c>
      <c r="R1608" s="329">
        <v>274636.88</v>
      </c>
      <c r="S1608" s="329">
        <v>480614.54</v>
      </c>
      <c r="T1608" s="329">
        <v>305017.53000000003</v>
      </c>
      <c r="U1608" s="329">
        <v>533780.68999999994</v>
      </c>
    </row>
    <row r="1609" spans="1:21" ht="14.4" x14ac:dyDescent="0.3">
      <c r="A1609" s="328">
        <v>9</v>
      </c>
      <c r="B1609" s="328" t="s">
        <v>312</v>
      </c>
      <c r="C1609" s="328" t="s">
        <v>319</v>
      </c>
      <c r="D1609" s="328" t="s">
        <v>758</v>
      </c>
      <c r="E1609" s="328" t="s">
        <v>328</v>
      </c>
      <c r="F1609" s="328">
        <v>4</v>
      </c>
      <c r="G1609" s="328" t="s">
        <v>4</v>
      </c>
      <c r="H1609" s="329">
        <v>97199.25</v>
      </c>
      <c r="I1609" s="329">
        <v>155518.79999999999</v>
      </c>
      <c r="J1609" s="329">
        <v>136078.95000000001</v>
      </c>
      <c r="K1609" s="329">
        <v>217726.32</v>
      </c>
      <c r="L1609" s="329">
        <v>174958.64</v>
      </c>
      <c r="M1609" s="329">
        <v>279933.84000000003</v>
      </c>
      <c r="N1609" s="329">
        <v>233278.19</v>
      </c>
      <c r="O1609" s="329">
        <v>373245.11</v>
      </c>
      <c r="P1609" s="329">
        <v>291597.74</v>
      </c>
      <c r="Q1609" s="329">
        <v>466556.39</v>
      </c>
      <c r="R1609" s="329">
        <v>330477.44</v>
      </c>
      <c r="S1609" s="329">
        <v>528763.91</v>
      </c>
      <c r="T1609" s="329">
        <v>369357.14</v>
      </c>
      <c r="U1609" s="329">
        <v>590971.43000000005</v>
      </c>
    </row>
    <row r="1610" spans="1:21" ht="14.4" x14ac:dyDescent="0.3">
      <c r="A1610" s="328">
        <v>9</v>
      </c>
      <c r="B1610" s="328" t="s">
        <v>312</v>
      </c>
      <c r="C1610" s="328" t="s">
        <v>319</v>
      </c>
      <c r="D1610" s="328" t="s">
        <v>758</v>
      </c>
      <c r="E1610" s="328" t="s">
        <v>329</v>
      </c>
      <c r="F1610" s="328">
        <v>1</v>
      </c>
      <c r="G1610" s="328" t="s">
        <v>11</v>
      </c>
      <c r="H1610" s="329">
        <v>135834.65</v>
      </c>
      <c r="I1610" s="329">
        <v>237710.64</v>
      </c>
      <c r="J1610" s="329">
        <v>175908.43</v>
      </c>
      <c r="K1610" s="329">
        <v>307839.76</v>
      </c>
      <c r="L1610" s="329">
        <v>210521.75</v>
      </c>
      <c r="M1610" s="329">
        <v>368413.06</v>
      </c>
      <c r="N1610" s="329">
        <v>251159.65</v>
      </c>
      <c r="O1610" s="329">
        <v>439529.38</v>
      </c>
      <c r="P1610" s="329">
        <v>295345.5</v>
      </c>
      <c r="Q1610" s="329">
        <v>516854.63</v>
      </c>
      <c r="R1610" s="329">
        <v>323606.59999999998</v>
      </c>
      <c r="S1610" s="329">
        <v>566311.55000000005</v>
      </c>
      <c r="T1610" s="329">
        <v>350355.92</v>
      </c>
      <c r="U1610" s="329">
        <v>613122.86</v>
      </c>
    </row>
    <row r="1611" spans="1:21" ht="14.4" x14ac:dyDescent="0.3">
      <c r="A1611" s="328">
        <v>9</v>
      </c>
      <c r="B1611" s="328" t="s">
        <v>312</v>
      </c>
      <c r="C1611" s="328" t="s">
        <v>319</v>
      </c>
      <c r="D1611" s="328" t="s">
        <v>758</v>
      </c>
      <c r="E1611" s="328" t="s">
        <v>329</v>
      </c>
      <c r="F1611" s="328">
        <v>2</v>
      </c>
      <c r="G1611" s="328" t="s">
        <v>5</v>
      </c>
      <c r="H1611" s="329">
        <v>118897.12</v>
      </c>
      <c r="I1611" s="329">
        <v>208069.96</v>
      </c>
      <c r="J1611" s="329">
        <v>155703.59</v>
      </c>
      <c r="K1611" s="329">
        <v>272481.28000000003</v>
      </c>
      <c r="L1611" s="329">
        <v>189056.78</v>
      </c>
      <c r="M1611" s="329">
        <v>330849.37</v>
      </c>
      <c r="N1611" s="329">
        <v>231565.07</v>
      </c>
      <c r="O1611" s="329">
        <v>405238.87</v>
      </c>
      <c r="P1611" s="329">
        <v>274528.74</v>
      </c>
      <c r="Q1611" s="329">
        <v>480425.3</v>
      </c>
      <c r="R1611" s="329">
        <v>302394.25</v>
      </c>
      <c r="S1611" s="329">
        <v>529189.93999999994</v>
      </c>
      <c r="T1611" s="329">
        <v>328183.57</v>
      </c>
      <c r="U1611" s="329">
        <v>574321.25</v>
      </c>
    </row>
    <row r="1612" spans="1:21" ht="14.4" x14ac:dyDescent="0.3">
      <c r="A1612" s="328">
        <v>9</v>
      </c>
      <c r="B1612" s="328" t="s">
        <v>312</v>
      </c>
      <c r="C1612" s="328" t="s">
        <v>319</v>
      </c>
      <c r="D1612" s="328" t="s">
        <v>758</v>
      </c>
      <c r="E1612" s="328" t="s">
        <v>329</v>
      </c>
      <c r="F1612" s="328">
        <v>3</v>
      </c>
      <c r="G1612" s="328" t="s">
        <v>6</v>
      </c>
      <c r="H1612" s="329">
        <v>103425.56</v>
      </c>
      <c r="I1612" s="329">
        <v>180994.73</v>
      </c>
      <c r="J1612" s="329">
        <v>140861.96</v>
      </c>
      <c r="K1612" s="329">
        <v>246508.43</v>
      </c>
      <c r="L1612" s="329">
        <v>178062.17</v>
      </c>
      <c r="M1612" s="329">
        <v>311608.8</v>
      </c>
      <c r="N1612" s="329">
        <v>234407.77</v>
      </c>
      <c r="O1612" s="329">
        <v>410213.59</v>
      </c>
      <c r="P1612" s="329">
        <v>290337.71999999997</v>
      </c>
      <c r="Q1612" s="329">
        <v>508091.01</v>
      </c>
      <c r="R1612" s="329">
        <v>327030.58</v>
      </c>
      <c r="S1612" s="329">
        <v>572303.52</v>
      </c>
      <c r="T1612" s="329">
        <v>363248.42</v>
      </c>
      <c r="U1612" s="329">
        <v>635684.74</v>
      </c>
    </row>
    <row r="1613" spans="1:21" ht="14.4" x14ac:dyDescent="0.3">
      <c r="A1613" s="328">
        <v>9</v>
      </c>
      <c r="B1613" s="328" t="s">
        <v>312</v>
      </c>
      <c r="C1613" s="328" t="s">
        <v>319</v>
      </c>
      <c r="D1613" s="328" t="s">
        <v>758</v>
      </c>
      <c r="E1613" s="328" t="s">
        <v>329</v>
      </c>
      <c r="F1613" s="328">
        <v>4</v>
      </c>
      <c r="G1613" s="328" t="s">
        <v>4</v>
      </c>
      <c r="H1613" s="329">
        <v>115148.45</v>
      </c>
      <c r="I1613" s="329">
        <v>184237.53</v>
      </c>
      <c r="J1613" s="329">
        <v>161207.84</v>
      </c>
      <c r="K1613" s="329">
        <v>257932.54</v>
      </c>
      <c r="L1613" s="329">
        <v>207267.22</v>
      </c>
      <c r="M1613" s="329">
        <v>331627.55</v>
      </c>
      <c r="N1613" s="329">
        <v>276356.28999999998</v>
      </c>
      <c r="O1613" s="329">
        <v>442170.07</v>
      </c>
      <c r="P1613" s="329">
        <v>345445.36</v>
      </c>
      <c r="Q1613" s="329">
        <v>552712.59</v>
      </c>
      <c r="R1613" s="329">
        <v>391504.74</v>
      </c>
      <c r="S1613" s="329">
        <v>626407.6</v>
      </c>
      <c r="T1613" s="329">
        <v>437564.12</v>
      </c>
      <c r="U1613" s="329">
        <v>700102.61</v>
      </c>
    </row>
    <row r="1614" spans="1:21" ht="14.4" x14ac:dyDescent="0.3">
      <c r="A1614" s="328">
        <v>9</v>
      </c>
      <c r="B1614" s="328" t="s">
        <v>312</v>
      </c>
      <c r="C1614" s="328" t="s">
        <v>319</v>
      </c>
      <c r="D1614" s="328" t="s">
        <v>758</v>
      </c>
      <c r="E1614" s="328" t="s">
        <v>330</v>
      </c>
      <c r="F1614" s="328">
        <v>1</v>
      </c>
      <c r="G1614" s="328" t="s">
        <v>11</v>
      </c>
      <c r="H1614" s="329">
        <v>135381.98000000001</v>
      </c>
      <c r="I1614" s="329">
        <v>236918.47</v>
      </c>
      <c r="J1614" s="329">
        <v>175308.62</v>
      </c>
      <c r="K1614" s="329">
        <v>306790.08</v>
      </c>
      <c r="L1614" s="329">
        <v>209794.17</v>
      </c>
      <c r="M1614" s="329">
        <v>367139.8</v>
      </c>
      <c r="N1614" s="329">
        <v>250276.77</v>
      </c>
      <c r="O1614" s="329">
        <v>437984.34</v>
      </c>
      <c r="P1614" s="329">
        <v>294296.43</v>
      </c>
      <c r="Q1614" s="329">
        <v>515018.76</v>
      </c>
      <c r="R1614" s="329">
        <v>322451.08</v>
      </c>
      <c r="S1614" s="329">
        <v>564289.4</v>
      </c>
      <c r="T1614" s="329">
        <v>349093.21</v>
      </c>
      <c r="U1614" s="329">
        <v>610913.11</v>
      </c>
    </row>
    <row r="1615" spans="1:21" ht="14.4" x14ac:dyDescent="0.3">
      <c r="A1615" s="328">
        <v>9</v>
      </c>
      <c r="B1615" s="328" t="s">
        <v>312</v>
      </c>
      <c r="C1615" s="328" t="s">
        <v>319</v>
      </c>
      <c r="D1615" s="328" t="s">
        <v>758</v>
      </c>
      <c r="E1615" s="328" t="s">
        <v>330</v>
      </c>
      <c r="F1615" s="328">
        <v>2</v>
      </c>
      <c r="G1615" s="328" t="s">
        <v>5</v>
      </c>
      <c r="H1615" s="329">
        <v>118561.27</v>
      </c>
      <c r="I1615" s="329">
        <v>207482.23</v>
      </c>
      <c r="J1615" s="329">
        <v>155243.12</v>
      </c>
      <c r="K1615" s="329">
        <v>271675.45</v>
      </c>
      <c r="L1615" s="329">
        <v>188477.24</v>
      </c>
      <c r="M1615" s="329">
        <v>329835.15999999997</v>
      </c>
      <c r="N1615" s="329">
        <v>230817.32</v>
      </c>
      <c r="O1615" s="329">
        <v>403930.32</v>
      </c>
      <c r="P1615" s="329">
        <v>273623.23</v>
      </c>
      <c r="Q1615" s="329">
        <v>478840.66</v>
      </c>
      <c r="R1615" s="329">
        <v>301385.03000000003</v>
      </c>
      <c r="S1615" s="329">
        <v>527423.80000000005</v>
      </c>
      <c r="T1615" s="329">
        <v>327073.77</v>
      </c>
      <c r="U1615" s="329">
        <v>572379.1</v>
      </c>
    </row>
    <row r="1616" spans="1:21" ht="14.4" x14ac:dyDescent="0.3">
      <c r="A1616" s="328">
        <v>9</v>
      </c>
      <c r="B1616" s="328" t="s">
        <v>312</v>
      </c>
      <c r="C1616" s="328" t="s">
        <v>319</v>
      </c>
      <c r="D1616" s="328" t="s">
        <v>758</v>
      </c>
      <c r="E1616" s="328" t="s">
        <v>330</v>
      </c>
      <c r="F1616" s="328">
        <v>3</v>
      </c>
      <c r="G1616" s="328" t="s">
        <v>6</v>
      </c>
      <c r="H1616" s="329">
        <v>103179.53</v>
      </c>
      <c r="I1616" s="329">
        <v>180564.17</v>
      </c>
      <c r="J1616" s="329">
        <v>140544.64000000001</v>
      </c>
      <c r="K1616" s="329">
        <v>245953.12</v>
      </c>
      <c r="L1616" s="329">
        <v>177675.19</v>
      </c>
      <c r="M1616" s="329">
        <v>310931.59000000003</v>
      </c>
      <c r="N1616" s="329">
        <v>233912.55</v>
      </c>
      <c r="O1616" s="329">
        <v>409346.96</v>
      </c>
      <c r="P1616" s="329">
        <v>289737.12</v>
      </c>
      <c r="Q1616" s="329">
        <v>507039.96</v>
      </c>
      <c r="R1616" s="329">
        <v>326363.83</v>
      </c>
      <c r="S1616" s="329">
        <v>571136.69999999995</v>
      </c>
      <c r="T1616" s="329">
        <v>362518.79</v>
      </c>
      <c r="U1616" s="329">
        <v>634407.88</v>
      </c>
    </row>
    <row r="1617" spans="1:21" ht="14.4" x14ac:dyDescent="0.3">
      <c r="A1617" s="328">
        <v>9</v>
      </c>
      <c r="B1617" s="328" t="s">
        <v>312</v>
      </c>
      <c r="C1617" s="328" t="s">
        <v>319</v>
      </c>
      <c r="D1617" s="328" t="s">
        <v>758</v>
      </c>
      <c r="E1617" s="328" t="s">
        <v>330</v>
      </c>
      <c r="F1617" s="328">
        <v>4</v>
      </c>
      <c r="G1617" s="328" t="s">
        <v>4</v>
      </c>
      <c r="H1617" s="329">
        <v>114756.18</v>
      </c>
      <c r="I1617" s="329">
        <v>183609.89</v>
      </c>
      <c r="J1617" s="329">
        <v>160658.65</v>
      </c>
      <c r="K1617" s="329">
        <v>257053.85</v>
      </c>
      <c r="L1617" s="329">
        <v>206561.12</v>
      </c>
      <c r="M1617" s="329">
        <v>330497.8</v>
      </c>
      <c r="N1617" s="329">
        <v>275414.83</v>
      </c>
      <c r="O1617" s="329">
        <v>440663.73</v>
      </c>
      <c r="P1617" s="329">
        <v>344268.54</v>
      </c>
      <c r="Q1617" s="329">
        <v>550829.67000000004</v>
      </c>
      <c r="R1617" s="329">
        <v>390171.01</v>
      </c>
      <c r="S1617" s="329">
        <v>624273.62</v>
      </c>
      <c r="T1617" s="329">
        <v>436073.48</v>
      </c>
      <c r="U1617" s="329">
        <v>697717.58</v>
      </c>
    </row>
    <row r="1618" spans="1:21" ht="14.4" x14ac:dyDescent="0.3">
      <c r="A1618" s="328">
        <v>9</v>
      </c>
      <c r="B1618" s="328" t="s">
        <v>312</v>
      </c>
      <c r="C1618" s="328" t="s">
        <v>319</v>
      </c>
      <c r="D1618" s="328" t="s">
        <v>758</v>
      </c>
      <c r="E1618" s="328" t="s">
        <v>763</v>
      </c>
      <c r="F1618" s="328">
        <v>1</v>
      </c>
      <c r="G1618" s="328" t="s">
        <v>11</v>
      </c>
      <c r="H1618" s="329">
        <v>114571.98</v>
      </c>
      <c r="I1618" s="329">
        <v>200500.97</v>
      </c>
      <c r="J1618" s="329">
        <v>148259.63</v>
      </c>
      <c r="K1618" s="329">
        <v>259454.36</v>
      </c>
      <c r="L1618" s="329">
        <v>177351.44</v>
      </c>
      <c r="M1618" s="329">
        <v>310365.02</v>
      </c>
      <c r="N1618" s="329">
        <v>211462.65</v>
      </c>
      <c r="O1618" s="329">
        <v>370059.64</v>
      </c>
      <c r="P1618" s="329">
        <v>248574.26</v>
      </c>
      <c r="Q1618" s="329">
        <v>435004.95</v>
      </c>
      <c r="R1618" s="329">
        <v>272309.42</v>
      </c>
      <c r="S1618" s="329">
        <v>476541.49</v>
      </c>
      <c r="T1618" s="329">
        <v>294721.25</v>
      </c>
      <c r="U1618" s="329">
        <v>515762.19</v>
      </c>
    </row>
    <row r="1619" spans="1:21" ht="14.4" x14ac:dyDescent="0.3">
      <c r="A1619" s="328">
        <v>9</v>
      </c>
      <c r="B1619" s="328" t="s">
        <v>312</v>
      </c>
      <c r="C1619" s="328" t="s">
        <v>319</v>
      </c>
      <c r="D1619" s="328" t="s">
        <v>758</v>
      </c>
      <c r="E1619" s="328" t="s">
        <v>763</v>
      </c>
      <c r="F1619" s="328">
        <v>2</v>
      </c>
      <c r="G1619" s="328" t="s">
        <v>5</v>
      </c>
      <c r="H1619" s="329">
        <v>100788.42</v>
      </c>
      <c r="I1619" s="329">
        <v>176379.74</v>
      </c>
      <c r="J1619" s="329">
        <v>131817.07</v>
      </c>
      <c r="K1619" s="329">
        <v>230679.87</v>
      </c>
      <c r="L1619" s="329">
        <v>159883.4</v>
      </c>
      <c r="M1619" s="329">
        <v>279795.94</v>
      </c>
      <c r="N1619" s="329">
        <v>195516.72</v>
      </c>
      <c r="O1619" s="329">
        <v>342154.26</v>
      </c>
      <c r="P1619" s="329">
        <v>231633.72</v>
      </c>
      <c r="Q1619" s="329">
        <v>405359.01</v>
      </c>
      <c r="R1619" s="329">
        <v>255046.96</v>
      </c>
      <c r="S1619" s="329">
        <v>446332.18</v>
      </c>
      <c r="T1619" s="329">
        <v>276677.53999999998</v>
      </c>
      <c r="U1619" s="329">
        <v>484185.7</v>
      </c>
    </row>
    <row r="1620" spans="1:21" ht="14.4" x14ac:dyDescent="0.3">
      <c r="A1620" s="328">
        <v>9</v>
      </c>
      <c r="B1620" s="328" t="s">
        <v>312</v>
      </c>
      <c r="C1620" s="328" t="s">
        <v>319</v>
      </c>
      <c r="D1620" s="328" t="s">
        <v>758</v>
      </c>
      <c r="E1620" s="328" t="s">
        <v>763</v>
      </c>
      <c r="F1620" s="328">
        <v>3</v>
      </c>
      <c r="G1620" s="328" t="s">
        <v>6</v>
      </c>
      <c r="H1620" s="329">
        <v>88057.16</v>
      </c>
      <c r="I1620" s="329">
        <v>154100.01999999999</v>
      </c>
      <c r="J1620" s="329">
        <v>120078.7</v>
      </c>
      <c r="K1620" s="329">
        <v>210137.72</v>
      </c>
      <c r="L1620" s="329">
        <v>151908.03</v>
      </c>
      <c r="M1620" s="329">
        <v>265839.05</v>
      </c>
      <c r="N1620" s="329">
        <v>200095.78</v>
      </c>
      <c r="O1620" s="329">
        <v>350167.61</v>
      </c>
      <c r="P1620" s="329">
        <v>247945.28</v>
      </c>
      <c r="Q1620" s="329">
        <v>433904.23</v>
      </c>
      <c r="R1620" s="329">
        <v>279361.73</v>
      </c>
      <c r="S1620" s="329">
        <v>488883.03</v>
      </c>
      <c r="T1620" s="329">
        <v>310391.62</v>
      </c>
      <c r="U1620" s="329">
        <v>543185.34</v>
      </c>
    </row>
    <row r="1621" spans="1:21" ht="14.4" x14ac:dyDescent="0.3">
      <c r="A1621" s="328">
        <v>9</v>
      </c>
      <c r="B1621" s="328" t="s">
        <v>312</v>
      </c>
      <c r="C1621" s="328" t="s">
        <v>319</v>
      </c>
      <c r="D1621" s="328" t="s">
        <v>758</v>
      </c>
      <c r="E1621" s="328" t="s">
        <v>763</v>
      </c>
      <c r="F1621" s="328">
        <v>4</v>
      </c>
      <c r="G1621" s="328" t="s">
        <v>4</v>
      </c>
      <c r="H1621" s="329">
        <v>97052.73</v>
      </c>
      <c r="I1621" s="329">
        <v>155284.38</v>
      </c>
      <c r="J1621" s="329">
        <v>135873.82999999999</v>
      </c>
      <c r="K1621" s="329">
        <v>217398.13</v>
      </c>
      <c r="L1621" s="329">
        <v>174694.92</v>
      </c>
      <c r="M1621" s="329">
        <v>279511.88</v>
      </c>
      <c r="N1621" s="329">
        <v>232926.56</v>
      </c>
      <c r="O1621" s="329">
        <v>372682.51</v>
      </c>
      <c r="P1621" s="329">
        <v>291158.2</v>
      </c>
      <c r="Q1621" s="329">
        <v>465853.13</v>
      </c>
      <c r="R1621" s="329">
        <v>329979.3</v>
      </c>
      <c r="S1621" s="329">
        <v>527966.89</v>
      </c>
      <c r="T1621" s="329">
        <v>368800.39</v>
      </c>
      <c r="U1621" s="329">
        <v>590080.64</v>
      </c>
    </row>
    <row r="1622" spans="1:21" ht="14.4" x14ac:dyDescent="0.3">
      <c r="A1622" s="328">
        <v>9</v>
      </c>
      <c r="B1622" s="328" t="s">
        <v>312</v>
      </c>
      <c r="C1622" s="328" t="s">
        <v>319</v>
      </c>
      <c r="D1622" s="328" t="s">
        <v>758</v>
      </c>
      <c r="E1622" s="328" t="s">
        <v>764</v>
      </c>
      <c r="F1622" s="328">
        <v>1</v>
      </c>
      <c r="G1622" s="328" t="s">
        <v>11</v>
      </c>
      <c r="H1622" s="329">
        <v>133197.76999999999</v>
      </c>
      <c r="I1622" s="329">
        <v>233096.1</v>
      </c>
      <c r="J1622" s="329">
        <v>172383.47</v>
      </c>
      <c r="K1622" s="329">
        <v>301671.08</v>
      </c>
      <c r="L1622" s="329">
        <v>206224.32</v>
      </c>
      <c r="M1622" s="329">
        <v>360892.55</v>
      </c>
      <c r="N1622" s="329">
        <v>245912.36</v>
      </c>
      <c r="O1622" s="329">
        <v>430346.63</v>
      </c>
      <c r="P1622" s="329">
        <v>289087.08</v>
      </c>
      <c r="Q1622" s="329">
        <v>505902.39</v>
      </c>
      <c r="R1622" s="329">
        <v>316700.23</v>
      </c>
      <c r="S1622" s="329">
        <v>554225.39</v>
      </c>
      <c r="T1622" s="329">
        <v>342784.05</v>
      </c>
      <c r="U1622" s="329">
        <v>599872.09</v>
      </c>
    </row>
    <row r="1623" spans="1:21" ht="14.4" x14ac:dyDescent="0.3">
      <c r="A1623" s="328">
        <v>9</v>
      </c>
      <c r="B1623" s="328" t="s">
        <v>312</v>
      </c>
      <c r="C1623" s="328" t="s">
        <v>319</v>
      </c>
      <c r="D1623" s="328" t="s">
        <v>758</v>
      </c>
      <c r="E1623" s="328" t="s">
        <v>764</v>
      </c>
      <c r="F1623" s="328">
        <v>2</v>
      </c>
      <c r="G1623" s="328" t="s">
        <v>5</v>
      </c>
      <c r="H1623" s="329">
        <v>117078</v>
      </c>
      <c r="I1623" s="329">
        <v>204886.5</v>
      </c>
      <c r="J1623" s="329">
        <v>153154.04</v>
      </c>
      <c r="K1623" s="329">
        <v>268019.56</v>
      </c>
      <c r="L1623" s="329">
        <v>185795.59</v>
      </c>
      <c r="M1623" s="329">
        <v>325142.28000000003</v>
      </c>
      <c r="N1623" s="329">
        <v>227263.73</v>
      </c>
      <c r="O1623" s="329">
        <v>397711.52</v>
      </c>
      <c r="P1623" s="329">
        <v>269275.26</v>
      </c>
      <c r="Q1623" s="329">
        <v>471231.71</v>
      </c>
      <c r="R1623" s="329">
        <v>296511.92</v>
      </c>
      <c r="S1623" s="329">
        <v>518895.86</v>
      </c>
      <c r="T1623" s="329">
        <v>321682.09000000003</v>
      </c>
      <c r="U1623" s="329">
        <v>562943.65</v>
      </c>
    </row>
    <row r="1624" spans="1:21" ht="14.4" x14ac:dyDescent="0.3">
      <c r="A1624" s="328">
        <v>9</v>
      </c>
      <c r="B1624" s="328" t="s">
        <v>312</v>
      </c>
      <c r="C1624" s="328" t="s">
        <v>319</v>
      </c>
      <c r="D1624" s="328" t="s">
        <v>758</v>
      </c>
      <c r="E1624" s="328" t="s">
        <v>764</v>
      </c>
      <c r="F1624" s="328">
        <v>3</v>
      </c>
      <c r="G1624" s="328" t="s">
        <v>6</v>
      </c>
      <c r="H1624" s="329">
        <v>102216.56</v>
      </c>
      <c r="I1624" s="329">
        <v>178878.99</v>
      </c>
      <c r="J1624" s="329">
        <v>139359.26999999999</v>
      </c>
      <c r="K1624" s="329">
        <v>243878.73</v>
      </c>
      <c r="L1624" s="329">
        <v>176277.19</v>
      </c>
      <c r="M1624" s="329">
        <v>308485.09000000003</v>
      </c>
      <c r="N1624" s="329">
        <v>232173.03</v>
      </c>
      <c r="O1624" s="329">
        <v>406302.81</v>
      </c>
      <c r="P1624" s="329">
        <v>287673.3</v>
      </c>
      <c r="Q1624" s="329">
        <v>503428.27</v>
      </c>
      <c r="R1624" s="329">
        <v>324108.36</v>
      </c>
      <c r="S1624" s="329">
        <v>567189.63</v>
      </c>
      <c r="T1624" s="329">
        <v>360091.34</v>
      </c>
      <c r="U1624" s="329">
        <v>630159.84</v>
      </c>
    </row>
    <row r="1625" spans="1:21" ht="14.4" x14ac:dyDescent="0.3">
      <c r="A1625" s="328">
        <v>9</v>
      </c>
      <c r="B1625" s="328" t="s">
        <v>312</v>
      </c>
      <c r="C1625" s="328" t="s">
        <v>319</v>
      </c>
      <c r="D1625" s="328" t="s">
        <v>758</v>
      </c>
      <c r="E1625" s="328" t="s">
        <v>764</v>
      </c>
      <c r="F1625" s="328">
        <v>4</v>
      </c>
      <c r="G1625" s="328" t="s">
        <v>4</v>
      </c>
      <c r="H1625" s="329">
        <v>112843.95</v>
      </c>
      <c r="I1625" s="329">
        <v>180550.33</v>
      </c>
      <c r="J1625" s="329">
        <v>157981.54</v>
      </c>
      <c r="K1625" s="329">
        <v>252770.46</v>
      </c>
      <c r="L1625" s="329">
        <v>203119.12</v>
      </c>
      <c r="M1625" s="329">
        <v>324990.59000000003</v>
      </c>
      <c r="N1625" s="329">
        <v>270825.49</v>
      </c>
      <c r="O1625" s="329">
        <v>433320.79</v>
      </c>
      <c r="P1625" s="329">
        <v>338531.86</v>
      </c>
      <c r="Q1625" s="329">
        <v>541650.99</v>
      </c>
      <c r="R1625" s="329">
        <v>383669.44</v>
      </c>
      <c r="S1625" s="329">
        <v>613871.12</v>
      </c>
      <c r="T1625" s="329">
        <v>428807.03</v>
      </c>
      <c r="U1625" s="329">
        <v>686091.25</v>
      </c>
    </row>
    <row r="1626" spans="1:21" ht="14.4" x14ac:dyDescent="0.3">
      <c r="A1626" s="328">
        <v>9</v>
      </c>
      <c r="B1626" s="328" t="s">
        <v>312</v>
      </c>
      <c r="C1626" s="328" t="s">
        <v>319</v>
      </c>
      <c r="D1626" s="328" t="s">
        <v>758</v>
      </c>
      <c r="E1626" s="328" t="s">
        <v>331</v>
      </c>
      <c r="F1626" s="328">
        <v>1</v>
      </c>
      <c r="G1626" s="328" t="s">
        <v>11</v>
      </c>
      <c r="H1626" s="329">
        <v>115239.92</v>
      </c>
      <c r="I1626" s="329">
        <v>201669.86</v>
      </c>
      <c r="J1626" s="329">
        <v>149237.46</v>
      </c>
      <c r="K1626" s="329">
        <v>261165.55</v>
      </c>
      <c r="L1626" s="329">
        <v>178602.46</v>
      </c>
      <c r="M1626" s="329">
        <v>312554.31</v>
      </c>
      <c r="N1626" s="329">
        <v>213078.39999999999</v>
      </c>
      <c r="O1626" s="329">
        <v>372887.19</v>
      </c>
      <c r="P1626" s="329">
        <v>250564.39</v>
      </c>
      <c r="Q1626" s="329">
        <v>438487.68</v>
      </c>
      <c r="R1626" s="329">
        <v>274540.27</v>
      </c>
      <c r="S1626" s="329">
        <v>480445.48</v>
      </c>
      <c r="T1626" s="329">
        <v>297233.42</v>
      </c>
      <c r="U1626" s="329">
        <v>520158.48</v>
      </c>
    </row>
    <row r="1627" spans="1:21" ht="14.4" x14ac:dyDescent="0.3">
      <c r="A1627" s="328">
        <v>9</v>
      </c>
      <c r="B1627" s="328" t="s">
        <v>312</v>
      </c>
      <c r="C1627" s="328" t="s">
        <v>319</v>
      </c>
      <c r="D1627" s="328" t="s">
        <v>758</v>
      </c>
      <c r="E1627" s="328" t="s">
        <v>331</v>
      </c>
      <c r="F1627" s="328">
        <v>2</v>
      </c>
      <c r="G1627" s="328" t="s">
        <v>5</v>
      </c>
      <c r="H1627" s="329">
        <v>100872.22</v>
      </c>
      <c r="I1627" s="329">
        <v>176526.39</v>
      </c>
      <c r="J1627" s="329">
        <v>132098.18</v>
      </c>
      <c r="K1627" s="329">
        <v>231171.81</v>
      </c>
      <c r="L1627" s="329">
        <v>160394.25</v>
      </c>
      <c r="M1627" s="329">
        <v>280689.93</v>
      </c>
      <c r="N1627" s="329">
        <v>196456.79</v>
      </c>
      <c r="O1627" s="329">
        <v>343799.38</v>
      </c>
      <c r="P1627" s="329">
        <v>232906.03</v>
      </c>
      <c r="Q1627" s="329">
        <v>407585.55</v>
      </c>
      <c r="R1627" s="329">
        <v>256546.35</v>
      </c>
      <c r="S1627" s="329">
        <v>448956.11</v>
      </c>
      <c r="T1627" s="329">
        <v>278425.15000000002</v>
      </c>
      <c r="U1627" s="329">
        <v>487244.01</v>
      </c>
    </row>
    <row r="1628" spans="1:21" ht="14.4" x14ac:dyDescent="0.3">
      <c r="A1628" s="328">
        <v>9</v>
      </c>
      <c r="B1628" s="328" t="s">
        <v>312</v>
      </c>
      <c r="C1628" s="328" t="s">
        <v>319</v>
      </c>
      <c r="D1628" s="328" t="s">
        <v>758</v>
      </c>
      <c r="E1628" s="328" t="s">
        <v>331</v>
      </c>
      <c r="F1628" s="328">
        <v>3</v>
      </c>
      <c r="G1628" s="328" t="s">
        <v>6</v>
      </c>
      <c r="H1628" s="329">
        <v>87747.56</v>
      </c>
      <c r="I1628" s="329">
        <v>153558.24</v>
      </c>
      <c r="J1628" s="329">
        <v>119509.62</v>
      </c>
      <c r="K1628" s="329">
        <v>209141.84</v>
      </c>
      <c r="L1628" s="329">
        <v>151071.32</v>
      </c>
      <c r="M1628" s="329">
        <v>264374.82</v>
      </c>
      <c r="N1628" s="329">
        <v>198876.43</v>
      </c>
      <c r="O1628" s="329">
        <v>348033.75</v>
      </c>
      <c r="P1628" s="329">
        <v>246328.95</v>
      </c>
      <c r="Q1628" s="329">
        <v>431075.66</v>
      </c>
      <c r="R1628" s="329">
        <v>277460.28000000003</v>
      </c>
      <c r="S1628" s="329">
        <v>485555.49</v>
      </c>
      <c r="T1628" s="329">
        <v>308188.65999999997</v>
      </c>
      <c r="U1628" s="329">
        <v>539330.16</v>
      </c>
    </row>
    <row r="1629" spans="1:21" ht="14.4" x14ac:dyDescent="0.3">
      <c r="A1629" s="328">
        <v>9</v>
      </c>
      <c r="B1629" s="328" t="s">
        <v>312</v>
      </c>
      <c r="C1629" s="328" t="s">
        <v>319</v>
      </c>
      <c r="D1629" s="328" t="s">
        <v>758</v>
      </c>
      <c r="E1629" s="328" t="s">
        <v>331</v>
      </c>
      <c r="F1629" s="328">
        <v>4</v>
      </c>
      <c r="G1629" s="328" t="s">
        <v>4</v>
      </c>
      <c r="H1629" s="329">
        <v>97689.83</v>
      </c>
      <c r="I1629" s="329">
        <v>156303.73000000001</v>
      </c>
      <c r="J1629" s="329">
        <v>136765.76000000001</v>
      </c>
      <c r="K1629" s="329">
        <v>218825.22</v>
      </c>
      <c r="L1629" s="329">
        <v>175841.69</v>
      </c>
      <c r="M1629" s="329">
        <v>281346.71000000002</v>
      </c>
      <c r="N1629" s="329">
        <v>234455.59</v>
      </c>
      <c r="O1629" s="329">
        <v>375128.95</v>
      </c>
      <c r="P1629" s="329">
        <v>293069.49</v>
      </c>
      <c r="Q1629" s="329">
        <v>468911.18</v>
      </c>
      <c r="R1629" s="329">
        <v>332145.42</v>
      </c>
      <c r="S1629" s="329">
        <v>531432.68000000005</v>
      </c>
      <c r="T1629" s="329">
        <v>371221.35</v>
      </c>
      <c r="U1629" s="329">
        <v>593954.17000000004</v>
      </c>
    </row>
    <row r="1630" spans="1:21" ht="14.4" x14ac:dyDescent="0.3">
      <c r="A1630" s="328">
        <v>9</v>
      </c>
      <c r="B1630" s="328" t="s">
        <v>312</v>
      </c>
      <c r="C1630" s="328" t="s">
        <v>319</v>
      </c>
      <c r="D1630" s="328" t="s">
        <v>758</v>
      </c>
      <c r="E1630" s="328" t="s">
        <v>332</v>
      </c>
      <c r="F1630" s="328">
        <v>1</v>
      </c>
      <c r="G1630" s="328" t="s">
        <v>11</v>
      </c>
      <c r="H1630" s="329">
        <v>123964.01</v>
      </c>
      <c r="I1630" s="329">
        <v>216937.02</v>
      </c>
      <c r="J1630" s="329">
        <v>160395.49</v>
      </c>
      <c r="K1630" s="329">
        <v>280692.11</v>
      </c>
      <c r="L1630" s="329">
        <v>191855.92</v>
      </c>
      <c r="M1630" s="329">
        <v>335747.87</v>
      </c>
      <c r="N1630" s="329">
        <v>228737.52</v>
      </c>
      <c r="O1630" s="329">
        <v>400290.65</v>
      </c>
      <c r="P1630" s="329">
        <v>268866.67</v>
      </c>
      <c r="Q1630" s="329">
        <v>470516.68</v>
      </c>
      <c r="R1630" s="329">
        <v>294531.56</v>
      </c>
      <c r="S1630" s="329">
        <v>515430.22</v>
      </c>
      <c r="T1630" s="329">
        <v>318757.07</v>
      </c>
      <c r="U1630" s="329">
        <v>557824.88</v>
      </c>
    </row>
    <row r="1631" spans="1:21" ht="14.4" x14ac:dyDescent="0.3">
      <c r="A1631" s="328">
        <v>9</v>
      </c>
      <c r="B1631" s="328" t="s">
        <v>312</v>
      </c>
      <c r="C1631" s="328" t="s">
        <v>319</v>
      </c>
      <c r="D1631" s="328" t="s">
        <v>758</v>
      </c>
      <c r="E1631" s="328" t="s">
        <v>332</v>
      </c>
      <c r="F1631" s="328">
        <v>2</v>
      </c>
      <c r="G1631" s="328" t="s">
        <v>5</v>
      </c>
      <c r="H1631" s="329">
        <v>109129.18</v>
      </c>
      <c r="I1631" s="329">
        <v>190976.06</v>
      </c>
      <c r="J1631" s="329">
        <v>142698.82999999999</v>
      </c>
      <c r="K1631" s="329">
        <v>249722.96</v>
      </c>
      <c r="L1631" s="329">
        <v>173055.57</v>
      </c>
      <c r="M1631" s="329">
        <v>302847.26</v>
      </c>
      <c r="N1631" s="329">
        <v>211575.37</v>
      </c>
      <c r="O1631" s="329">
        <v>370256.9</v>
      </c>
      <c r="P1631" s="329">
        <v>250634.06</v>
      </c>
      <c r="Q1631" s="329">
        <v>438609.61</v>
      </c>
      <c r="R1631" s="329">
        <v>275952.46999999997</v>
      </c>
      <c r="S1631" s="329">
        <v>482916.81</v>
      </c>
      <c r="T1631" s="329">
        <v>299337.15000000002</v>
      </c>
      <c r="U1631" s="329">
        <v>523840.02</v>
      </c>
    </row>
    <row r="1632" spans="1:21" ht="14.4" x14ac:dyDescent="0.3">
      <c r="A1632" s="328">
        <v>9</v>
      </c>
      <c r="B1632" s="328" t="s">
        <v>312</v>
      </c>
      <c r="C1632" s="328" t="s">
        <v>319</v>
      </c>
      <c r="D1632" s="328" t="s">
        <v>758</v>
      </c>
      <c r="E1632" s="328" t="s">
        <v>332</v>
      </c>
      <c r="F1632" s="328">
        <v>3</v>
      </c>
      <c r="G1632" s="328" t="s">
        <v>6</v>
      </c>
      <c r="H1632" s="329">
        <v>95404.08</v>
      </c>
      <c r="I1632" s="329">
        <v>166957.14000000001</v>
      </c>
      <c r="J1632" s="329">
        <v>130120.23</v>
      </c>
      <c r="K1632" s="329">
        <v>227710.4</v>
      </c>
      <c r="L1632" s="329">
        <v>164629.5</v>
      </c>
      <c r="M1632" s="329">
        <v>288101.63</v>
      </c>
      <c r="N1632" s="329">
        <v>216871</v>
      </c>
      <c r="O1632" s="329">
        <v>379524.26</v>
      </c>
      <c r="P1632" s="329">
        <v>268748.46000000002</v>
      </c>
      <c r="Q1632" s="329">
        <v>470309.81</v>
      </c>
      <c r="R1632" s="329">
        <v>302813.37</v>
      </c>
      <c r="S1632" s="329">
        <v>529923.4</v>
      </c>
      <c r="T1632" s="329">
        <v>336462.23</v>
      </c>
      <c r="U1632" s="329">
        <v>588808.9</v>
      </c>
    </row>
    <row r="1633" spans="1:21" ht="14.4" x14ac:dyDescent="0.3">
      <c r="A1633" s="328">
        <v>9</v>
      </c>
      <c r="B1633" s="328" t="s">
        <v>312</v>
      </c>
      <c r="C1633" s="328" t="s">
        <v>319</v>
      </c>
      <c r="D1633" s="328" t="s">
        <v>758</v>
      </c>
      <c r="E1633" s="328" t="s">
        <v>332</v>
      </c>
      <c r="F1633" s="328">
        <v>4</v>
      </c>
      <c r="G1633" s="328" t="s">
        <v>4</v>
      </c>
      <c r="H1633" s="329">
        <v>104997.5</v>
      </c>
      <c r="I1633" s="329">
        <v>167996</v>
      </c>
      <c r="J1633" s="329">
        <v>146996.5</v>
      </c>
      <c r="K1633" s="329">
        <v>235194.4</v>
      </c>
      <c r="L1633" s="329">
        <v>188995.5</v>
      </c>
      <c r="M1633" s="329">
        <v>302392.8</v>
      </c>
      <c r="N1633" s="329">
        <v>251994</v>
      </c>
      <c r="O1633" s="329">
        <v>403190.4</v>
      </c>
      <c r="P1633" s="329">
        <v>314992.49</v>
      </c>
      <c r="Q1633" s="329">
        <v>503988</v>
      </c>
      <c r="R1633" s="329">
        <v>356991.49</v>
      </c>
      <c r="S1633" s="329">
        <v>571186.4</v>
      </c>
      <c r="T1633" s="329">
        <v>398990.49</v>
      </c>
      <c r="U1633" s="329">
        <v>638384.80000000005</v>
      </c>
    </row>
    <row r="1634" spans="1:21" ht="14.4" x14ac:dyDescent="0.3">
      <c r="A1634" s="328">
        <v>9</v>
      </c>
      <c r="B1634" s="328" t="s">
        <v>312</v>
      </c>
      <c r="C1634" s="328" t="s">
        <v>319</v>
      </c>
      <c r="D1634" s="328" t="s">
        <v>758</v>
      </c>
      <c r="E1634" s="328" t="s">
        <v>333</v>
      </c>
      <c r="F1634" s="328">
        <v>1</v>
      </c>
      <c r="G1634" s="328" t="s">
        <v>11</v>
      </c>
      <c r="H1634" s="329">
        <v>125559.41</v>
      </c>
      <c r="I1634" s="329">
        <v>219728.97</v>
      </c>
      <c r="J1634" s="329">
        <v>162416.74</v>
      </c>
      <c r="K1634" s="329">
        <v>284229.3</v>
      </c>
      <c r="L1634" s="329">
        <v>194242.8</v>
      </c>
      <c r="M1634" s="329">
        <v>339924.91</v>
      </c>
      <c r="N1634" s="329">
        <v>231536.19</v>
      </c>
      <c r="O1634" s="329">
        <v>405188.33</v>
      </c>
      <c r="P1634" s="329">
        <v>272121.90000000002</v>
      </c>
      <c r="Q1634" s="329">
        <v>476213.33</v>
      </c>
      <c r="R1634" s="329">
        <v>298078.3</v>
      </c>
      <c r="S1634" s="329">
        <v>521637.02</v>
      </c>
      <c r="T1634" s="329">
        <v>322558.48</v>
      </c>
      <c r="U1634" s="329">
        <v>564477.35</v>
      </c>
    </row>
    <row r="1635" spans="1:21" ht="14.4" x14ac:dyDescent="0.3">
      <c r="A1635" s="328">
        <v>9</v>
      </c>
      <c r="B1635" s="328" t="s">
        <v>312</v>
      </c>
      <c r="C1635" s="328" t="s">
        <v>319</v>
      </c>
      <c r="D1635" s="328" t="s">
        <v>758</v>
      </c>
      <c r="E1635" s="328" t="s">
        <v>333</v>
      </c>
      <c r="F1635" s="328">
        <v>2</v>
      </c>
      <c r="G1635" s="328" t="s">
        <v>5</v>
      </c>
      <c r="H1635" s="329">
        <v>110724.62</v>
      </c>
      <c r="I1635" s="329">
        <v>193768.08</v>
      </c>
      <c r="J1635" s="329">
        <v>144720.09</v>
      </c>
      <c r="K1635" s="329">
        <v>253260.15</v>
      </c>
      <c r="L1635" s="329">
        <v>175442.45</v>
      </c>
      <c r="M1635" s="329">
        <v>307024.28999999998</v>
      </c>
      <c r="N1635" s="329">
        <v>214374.04</v>
      </c>
      <c r="O1635" s="329">
        <v>375154.58</v>
      </c>
      <c r="P1635" s="329">
        <v>253889.29</v>
      </c>
      <c r="Q1635" s="329">
        <v>444306.26</v>
      </c>
      <c r="R1635" s="329">
        <v>279499.21000000002</v>
      </c>
      <c r="S1635" s="329">
        <v>489123.61</v>
      </c>
      <c r="T1635" s="329">
        <v>303138.56</v>
      </c>
      <c r="U1635" s="329">
        <v>530492.49</v>
      </c>
    </row>
    <row r="1636" spans="1:21" ht="14.4" x14ac:dyDescent="0.3">
      <c r="A1636" s="328">
        <v>9</v>
      </c>
      <c r="B1636" s="328" t="s">
        <v>312</v>
      </c>
      <c r="C1636" s="328" t="s">
        <v>319</v>
      </c>
      <c r="D1636" s="328" t="s">
        <v>758</v>
      </c>
      <c r="E1636" s="328" t="s">
        <v>333</v>
      </c>
      <c r="F1636" s="328">
        <v>3</v>
      </c>
      <c r="G1636" s="328" t="s">
        <v>6</v>
      </c>
      <c r="H1636" s="329">
        <v>96943.86</v>
      </c>
      <c r="I1636" s="329">
        <v>169651.75</v>
      </c>
      <c r="J1636" s="329">
        <v>132275.91</v>
      </c>
      <c r="K1636" s="329">
        <v>231482.85</v>
      </c>
      <c r="L1636" s="329">
        <v>167401.1</v>
      </c>
      <c r="M1636" s="329">
        <v>292951.92</v>
      </c>
      <c r="N1636" s="329">
        <v>220566.47</v>
      </c>
      <c r="O1636" s="329">
        <v>385991.32</v>
      </c>
      <c r="P1636" s="329">
        <v>273367.78999999998</v>
      </c>
      <c r="Q1636" s="329">
        <v>478393.64</v>
      </c>
      <c r="R1636" s="329">
        <v>308048.61</v>
      </c>
      <c r="S1636" s="329">
        <v>539085.06999999995</v>
      </c>
      <c r="T1636" s="329">
        <v>342313.38</v>
      </c>
      <c r="U1636" s="329">
        <v>599048.41</v>
      </c>
    </row>
    <row r="1637" spans="1:21" ht="14.4" x14ac:dyDescent="0.3">
      <c r="A1637" s="328">
        <v>9</v>
      </c>
      <c r="B1637" s="328" t="s">
        <v>312</v>
      </c>
      <c r="C1637" s="328" t="s">
        <v>319</v>
      </c>
      <c r="D1637" s="328" t="s">
        <v>758</v>
      </c>
      <c r="E1637" s="328" t="s">
        <v>333</v>
      </c>
      <c r="F1637" s="328">
        <v>4</v>
      </c>
      <c r="G1637" s="328" t="s">
        <v>4</v>
      </c>
      <c r="H1637" s="329">
        <v>106321.78</v>
      </c>
      <c r="I1637" s="329">
        <v>170114.85</v>
      </c>
      <c r="J1637" s="329">
        <v>148850.5</v>
      </c>
      <c r="K1637" s="329">
        <v>238160.8</v>
      </c>
      <c r="L1637" s="329">
        <v>191379.21</v>
      </c>
      <c r="M1637" s="329">
        <v>306206.74</v>
      </c>
      <c r="N1637" s="329">
        <v>255172.28</v>
      </c>
      <c r="O1637" s="329">
        <v>408275.65</v>
      </c>
      <c r="P1637" s="329">
        <v>318965.34999999998</v>
      </c>
      <c r="Q1637" s="329">
        <v>510344.56</v>
      </c>
      <c r="R1637" s="329">
        <v>361494.06</v>
      </c>
      <c r="S1637" s="329">
        <v>578390.5</v>
      </c>
      <c r="T1637" s="329">
        <v>404022.77</v>
      </c>
      <c r="U1637" s="329">
        <v>646436.44999999995</v>
      </c>
    </row>
    <row r="1638" spans="1:21" ht="14.4" x14ac:dyDescent="0.3">
      <c r="A1638" s="328">
        <v>9</v>
      </c>
      <c r="B1638" s="328" t="s">
        <v>312</v>
      </c>
      <c r="C1638" s="328" t="s">
        <v>319</v>
      </c>
      <c r="D1638" s="328" t="s">
        <v>758</v>
      </c>
      <c r="E1638" s="328" t="s">
        <v>765</v>
      </c>
      <c r="F1638" s="328">
        <v>1</v>
      </c>
      <c r="G1638" s="328" t="s">
        <v>11</v>
      </c>
      <c r="H1638" s="329">
        <v>119494.33</v>
      </c>
      <c r="I1638" s="329">
        <v>209115.09</v>
      </c>
      <c r="J1638" s="329">
        <v>154627.48000000001</v>
      </c>
      <c r="K1638" s="329">
        <v>270598.08</v>
      </c>
      <c r="L1638" s="329">
        <v>184967.48</v>
      </c>
      <c r="M1638" s="329">
        <v>323693.09000000003</v>
      </c>
      <c r="N1638" s="329">
        <v>220541.54</v>
      </c>
      <c r="O1638" s="329">
        <v>385947.69</v>
      </c>
      <c r="P1638" s="329">
        <v>259245.01</v>
      </c>
      <c r="Q1638" s="329">
        <v>453678.77</v>
      </c>
      <c r="R1638" s="329">
        <v>283998.26</v>
      </c>
      <c r="S1638" s="329">
        <v>496996.96</v>
      </c>
      <c r="T1638" s="329">
        <v>307370.53000000003</v>
      </c>
      <c r="U1638" s="329">
        <v>537898.43000000005</v>
      </c>
    </row>
    <row r="1639" spans="1:21" ht="14.4" x14ac:dyDescent="0.3">
      <c r="A1639" s="328">
        <v>9</v>
      </c>
      <c r="B1639" s="328" t="s">
        <v>312</v>
      </c>
      <c r="C1639" s="328" t="s">
        <v>319</v>
      </c>
      <c r="D1639" s="328" t="s">
        <v>758</v>
      </c>
      <c r="E1639" s="328" t="s">
        <v>765</v>
      </c>
      <c r="F1639" s="328">
        <v>2</v>
      </c>
      <c r="G1639" s="328" t="s">
        <v>5</v>
      </c>
      <c r="H1639" s="329">
        <v>105126.73</v>
      </c>
      <c r="I1639" s="329">
        <v>183971.78</v>
      </c>
      <c r="J1639" s="329">
        <v>137488.19</v>
      </c>
      <c r="K1639" s="329">
        <v>240604.34</v>
      </c>
      <c r="L1639" s="329">
        <v>166759.26999999999</v>
      </c>
      <c r="M1639" s="329">
        <v>291828.71999999997</v>
      </c>
      <c r="N1639" s="329">
        <v>203919.93</v>
      </c>
      <c r="O1639" s="329">
        <v>356859.88</v>
      </c>
      <c r="P1639" s="329">
        <v>241586.66</v>
      </c>
      <c r="Q1639" s="329">
        <v>422776.65</v>
      </c>
      <c r="R1639" s="329">
        <v>266004.34000000003</v>
      </c>
      <c r="S1639" s="329">
        <v>465507.59</v>
      </c>
      <c r="T1639" s="329">
        <v>288562.26</v>
      </c>
      <c r="U1639" s="329">
        <v>504983.96</v>
      </c>
    </row>
    <row r="1640" spans="1:21" ht="14.4" x14ac:dyDescent="0.3">
      <c r="A1640" s="328">
        <v>9</v>
      </c>
      <c r="B1640" s="328" t="s">
        <v>312</v>
      </c>
      <c r="C1640" s="328" t="s">
        <v>319</v>
      </c>
      <c r="D1640" s="328" t="s">
        <v>758</v>
      </c>
      <c r="E1640" s="328" t="s">
        <v>765</v>
      </c>
      <c r="F1640" s="328">
        <v>3</v>
      </c>
      <c r="G1640" s="328" t="s">
        <v>6</v>
      </c>
      <c r="H1640" s="329">
        <v>91853.64</v>
      </c>
      <c r="I1640" s="329">
        <v>160743.87</v>
      </c>
      <c r="J1640" s="329">
        <v>125258.13</v>
      </c>
      <c r="K1640" s="329">
        <v>219201.73</v>
      </c>
      <c r="L1640" s="329">
        <v>158462.26</v>
      </c>
      <c r="M1640" s="329">
        <v>277308.96000000002</v>
      </c>
      <c r="N1640" s="329">
        <v>208731.01</v>
      </c>
      <c r="O1640" s="329">
        <v>365279.27</v>
      </c>
      <c r="P1640" s="329">
        <v>258647.18</v>
      </c>
      <c r="Q1640" s="329">
        <v>452632.57</v>
      </c>
      <c r="R1640" s="329">
        <v>291420.94</v>
      </c>
      <c r="S1640" s="329">
        <v>509986.65</v>
      </c>
      <c r="T1640" s="329">
        <v>323791.76</v>
      </c>
      <c r="U1640" s="329">
        <v>566635.57999999996</v>
      </c>
    </row>
    <row r="1641" spans="1:21" ht="14.4" x14ac:dyDescent="0.3">
      <c r="A1641" s="328">
        <v>9</v>
      </c>
      <c r="B1641" s="328" t="s">
        <v>312</v>
      </c>
      <c r="C1641" s="328" t="s">
        <v>319</v>
      </c>
      <c r="D1641" s="328" t="s">
        <v>758</v>
      </c>
      <c r="E1641" s="328" t="s">
        <v>765</v>
      </c>
      <c r="F1641" s="328">
        <v>4</v>
      </c>
      <c r="G1641" s="328" t="s">
        <v>4</v>
      </c>
      <c r="H1641" s="329">
        <v>101221.26</v>
      </c>
      <c r="I1641" s="329">
        <v>161954.01999999999</v>
      </c>
      <c r="J1641" s="329">
        <v>141709.76000000001</v>
      </c>
      <c r="K1641" s="329">
        <v>226735.62</v>
      </c>
      <c r="L1641" s="329">
        <v>182198.27</v>
      </c>
      <c r="M1641" s="329">
        <v>291517.23</v>
      </c>
      <c r="N1641" s="329">
        <v>242931.02</v>
      </c>
      <c r="O1641" s="329">
        <v>388689.64</v>
      </c>
      <c r="P1641" s="329">
        <v>303663.78000000003</v>
      </c>
      <c r="Q1641" s="329">
        <v>485862.05</v>
      </c>
      <c r="R1641" s="329">
        <v>344152.28</v>
      </c>
      <c r="S1641" s="329">
        <v>550643.66</v>
      </c>
      <c r="T1641" s="329">
        <v>384640.78</v>
      </c>
      <c r="U1641" s="329">
        <v>615425.26</v>
      </c>
    </row>
    <row r="1642" spans="1:21" ht="14.4" x14ac:dyDescent="0.3">
      <c r="A1642" s="328">
        <v>9</v>
      </c>
      <c r="B1642" s="328" t="s">
        <v>312</v>
      </c>
      <c r="C1642" s="328" t="s">
        <v>319</v>
      </c>
      <c r="D1642" s="328" t="s">
        <v>758</v>
      </c>
      <c r="E1642" s="328" t="s">
        <v>766</v>
      </c>
      <c r="F1642" s="328">
        <v>1</v>
      </c>
      <c r="G1642" s="328" t="s">
        <v>11</v>
      </c>
      <c r="H1642" s="329">
        <v>118294.59</v>
      </c>
      <c r="I1642" s="329">
        <v>207015.54</v>
      </c>
      <c r="J1642" s="329">
        <v>152975.9</v>
      </c>
      <c r="K1642" s="329">
        <v>267707.82</v>
      </c>
      <c r="L1642" s="329">
        <v>182920.83</v>
      </c>
      <c r="M1642" s="329">
        <v>320111.46000000002</v>
      </c>
      <c r="N1642" s="329">
        <v>217992.9</v>
      </c>
      <c r="O1642" s="329">
        <v>381487.58</v>
      </c>
      <c r="P1642" s="329">
        <v>256169.8</v>
      </c>
      <c r="Q1642" s="329">
        <v>448297.16</v>
      </c>
      <c r="R1642" s="329">
        <v>280585.17</v>
      </c>
      <c r="S1642" s="329">
        <v>491024.04</v>
      </c>
      <c r="T1642" s="329">
        <v>303591.21999999997</v>
      </c>
      <c r="U1642" s="329">
        <v>531284.64</v>
      </c>
    </row>
    <row r="1643" spans="1:21" ht="14.4" x14ac:dyDescent="0.3">
      <c r="A1643" s="328">
        <v>9</v>
      </c>
      <c r="B1643" s="328" t="s">
        <v>312</v>
      </c>
      <c r="C1643" s="328" t="s">
        <v>319</v>
      </c>
      <c r="D1643" s="328" t="s">
        <v>758</v>
      </c>
      <c r="E1643" s="328" t="s">
        <v>766</v>
      </c>
      <c r="F1643" s="328">
        <v>2</v>
      </c>
      <c r="G1643" s="328" t="s">
        <v>5</v>
      </c>
      <c r="H1643" s="329">
        <v>104511.12</v>
      </c>
      <c r="I1643" s="329">
        <v>182894.46</v>
      </c>
      <c r="J1643" s="329">
        <v>136533.34</v>
      </c>
      <c r="K1643" s="329">
        <v>238933.34</v>
      </c>
      <c r="L1643" s="329">
        <v>165452.79</v>
      </c>
      <c r="M1643" s="329">
        <v>289542.38</v>
      </c>
      <c r="N1643" s="329">
        <v>202046.97</v>
      </c>
      <c r="O1643" s="329">
        <v>353582.2</v>
      </c>
      <c r="P1643" s="329">
        <v>239229.27</v>
      </c>
      <c r="Q1643" s="329">
        <v>418651.22</v>
      </c>
      <c r="R1643" s="329">
        <v>263322.7</v>
      </c>
      <c r="S1643" s="329">
        <v>460814.73</v>
      </c>
      <c r="T1643" s="329">
        <v>285547.52000000002</v>
      </c>
      <c r="U1643" s="329">
        <v>499708.15999999997</v>
      </c>
    </row>
    <row r="1644" spans="1:21" ht="14.4" x14ac:dyDescent="0.3">
      <c r="A1644" s="328">
        <v>9</v>
      </c>
      <c r="B1644" s="328" t="s">
        <v>312</v>
      </c>
      <c r="C1644" s="328" t="s">
        <v>319</v>
      </c>
      <c r="D1644" s="328" t="s">
        <v>758</v>
      </c>
      <c r="E1644" s="328" t="s">
        <v>766</v>
      </c>
      <c r="F1644" s="328">
        <v>3</v>
      </c>
      <c r="G1644" s="328" t="s">
        <v>6</v>
      </c>
      <c r="H1644" s="329">
        <v>91649.97</v>
      </c>
      <c r="I1644" s="329">
        <v>160387.45000000001</v>
      </c>
      <c r="J1644" s="329">
        <v>125108.64</v>
      </c>
      <c r="K1644" s="329">
        <v>218940.13</v>
      </c>
      <c r="L1644" s="329">
        <v>158375.1</v>
      </c>
      <c r="M1644" s="329">
        <v>277156.43</v>
      </c>
      <c r="N1644" s="329">
        <v>208718.54</v>
      </c>
      <c r="O1644" s="329">
        <v>365257.45</v>
      </c>
      <c r="P1644" s="329">
        <v>258723.73</v>
      </c>
      <c r="Q1644" s="329">
        <v>452766.53</v>
      </c>
      <c r="R1644" s="329">
        <v>291577.31</v>
      </c>
      <c r="S1644" s="329">
        <v>510260.3</v>
      </c>
      <c r="T1644" s="329">
        <v>324044.33</v>
      </c>
      <c r="U1644" s="329">
        <v>567077.57999999996</v>
      </c>
    </row>
    <row r="1645" spans="1:21" ht="14.4" x14ac:dyDescent="0.3">
      <c r="A1645" s="328">
        <v>9</v>
      </c>
      <c r="B1645" s="328" t="s">
        <v>312</v>
      </c>
      <c r="C1645" s="328" t="s">
        <v>319</v>
      </c>
      <c r="D1645" s="328" t="s">
        <v>758</v>
      </c>
      <c r="E1645" s="328" t="s">
        <v>766</v>
      </c>
      <c r="F1645" s="328">
        <v>4</v>
      </c>
      <c r="G1645" s="328" t="s">
        <v>4</v>
      </c>
      <c r="H1645" s="329">
        <v>100142.74</v>
      </c>
      <c r="I1645" s="329">
        <v>160228.38</v>
      </c>
      <c r="J1645" s="329">
        <v>140199.82999999999</v>
      </c>
      <c r="K1645" s="329">
        <v>224319.73</v>
      </c>
      <c r="L1645" s="329">
        <v>180256.93</v>
      </c>
      <c r="M1645" s="329">
        <v>288411.09000000003</v>
      </c>
      <c r="N1645" s="329">
        <v>240342.57</v>
      </c>
      <c r="O1645" s="329">
        <v>384548.11</v>
      </c>
      <c r="P1645" s="329">
        <v>300428.21000000002</v>
      </c>
      <c r="Q1645" s="329">
        <v>480685.14</v>
      </c>
      <c r="R1645" s="329">
        <v>340485.3</v>
      </c>
      <c r="S1645" s="329">
        <v>544776.5</v>
      </c>
      <c r="T1645" s="329">
        <v>380542.4</v>
      </c>
      <c r="U1645" s="329">
        <v>608867.85</v>
      </c>
    </row>
    <row r="1646" spans="1:21" ht="14.4" x14ac:dyDescent="0.3">
      <c r="A1646" s="328">
        <v>9</v>
      </c>
      <c r="B1646" s="328" t="s">
        <v>312</v>
      </c>
      <c r="C1646" s="328" t="s">
        <v>334</v>
      </c>
      <c r="D1646" s="328" t="s">
        <v>335</v>
      </c>
      <c r="E1646" s="328" t="s">
        <v>337</v>
      </c>
      <c r="F1646" s="328">
        <v>1</v>
      </c>
      <c r="G1646" s="328" t="s">
        <v>11</v>
      </c>
      <c r="H1646" s="329">
        <v>139706.13</v>
      </c>
      <c r="I1646" s="329">
        <v>244485.73</v>
      </c>
      <c r="J1646" s="329">
        <v>181471.28</v>
      </c>
      <c r="K1646" s="329">
        <v>317574.74</v>
      </c>
      <c r="L1646" s="329">
        <v>217572.44</v>
      </c>
      <c r="M1646" s="329">
        <v>380751.77</v>
      </c>
      <c r="N1646" s="329">
        <v>260171.2</v>
      </c>
      <c r="O1646" s="329">
        <v>455299.6</v>
      </c>
      <c r="P1646" s="329">
        <v>306381.18</v>
      </c>
      <c r="Q1646" s="329">
        <v>536167.06000000006</v>
      </c>
      <c r="R1646" s="329">
        <v>335943.02</v>
      </c>
      <c r="S1646" s="329">
        <v>587900.28</v>
      </c>
      <c r="T1646" s="329">
        <v>364183.84</v>
      </c>
      <c r="U1646" s="329">
        <v>637321.71</v>
      </c>
    </row>
    <row r="1647" spans="1:21" ht="14.4" x14ac:dyDescent="0.3">
      <c r="A1647" s="328">
        <v>9</v>
      </c>
      <c r="B1647" s="328" t="s">
        <v>312</v>
      </c>
      <c r="C1647" s="328" t="s">
        <v>334</v>
      </c>
      <c r="D1647" s="328" t="s">
        <v>335</v>
      </c>
      <c r="E1647" s="328" t="s">
        <v>337</v>
      </c>
      <c r="F1647" s="328">
        <v>2</v>
      </c>
      <c r="G1647" s="328" t="s">
        <v>5</v>
      </c>
      <c r="H1647" s="329">
        <v>119847.9</v>
      </c>
      <c r="I1647" s="329">
        <v>209733.83</v>
      </c>
      <c r="J1647" s="329">
        <v>157782.84</v>
      </c>
      <c r="K1647" s="329">
        <v>276119.96999999997</v>
      </c>
      <c r="L1647" s="329">
        <v>192406.62</v>
      </c>
      <c r="M1647" s="329">
        <v>336711.58</v>
      </c>
      <c r="N1647" s="329">
        <v>237198.25</v>
      </c>
      <c r="O1647" s="329">
        <v>415096.93</v>
      </c>
      <c r="P1647" s="329">
        <v>281975.32</v>
      </c>
      <c r="Q1647" s="329">
        <v>493456.8</v>
      </c>
      <c r="R1647" s="329">
        <v>311073.37</v>
      </c>
      <c r="S1647" s="329">
        <v>544378.39</v>
      </c>
      <c r="T1647" s="329">
        <v>338188.67</v>
      </c>
      <c r="U1647" s="329">
        <v>591830.16</v>
      </c>
    </row>
    <row r="1648" spans="1:21" ht="14.4" x14ac:dyDescent="0.3">
      <c r="A1648" s="328">
        <v>9</v>
      </c>
      <c r="B1648" s="328" t="s">
        <v>312</v>
      </c>
      <c r="C1648" s="328" t="s">
        <v>334</v>
      </c>
      <c r="D1648" s="328" t="s">
        <v>335</v>
      </c>
      <c r="E1648" s="328" t="s">
        <v>337</v>
      </c>
      <c r="F1648" s="328">
        <v>3</v>
      </c>
      <c r="G1648" s="328" t="s">
        <v>6</v>
      </c>
      <c r="H1648" s="329">
        <v>102390.84</v>
      </c>
      <c r="I1648" s="329">
        <v>179183.98</v>
      </c>
      <c r="J1648" s="329">
        <v>138735.10999999999</v>
      </c>
      <c r="K1648" s="329">
        <v>242786.44</v>
      </c>
      <c r="L1648" s="329">
        <v>174802.46</v>
      </c>
      <c r="M1648" s="329">
        <v>305904.31</v>
      </c>
      <c r="N1648" s="329">
        <v>229542.79</v>
      </c>
      <c r="O1648" s="329">
        <v>401699.88</v>
      </c>
      <c r="P1648" s="329">
        <v>283795.81</v>
      </c>
      <c r="Q1648" s="329">
        <v>496642.67</v>
      </c>
      <c r="R1648" s="329">
        <v>319268.34000000003</v>
      </c>
      <c r="S1648" s="329">
        <v>558719.6</v>
      </c>
      <c r="T1648" s="329">
        <v>354183.96</v>
      </c>
      <c r="U1648" s="329">
        <v>619821.92000000004</v>
      </c>
    </row>
    <row r="1649" spans="1:21" ht="14.4" x14ac:dyDescent="0.3">
      <c r="A1649" s="328">
        <v>9</v>
      </c>
      <c r="B1649" s="328" t="s">
        <v>312</v>
      </c>
      <c r="C1649" s="328" t="s">
        <v>334</v>
      </c>
      <c r="D1649" s="328" t="s">
        <v>335</v>
      </c>
      <c r="E1649" s="328" t="s">
        <v>337</v>
      </c>
      <c r="F1649" s="328">
        <v>4</v>
      </c>
      <c r="G1649" s="328" t="s">
        <v>4</v>
      </c>
      <c r="H1649" s="329">
        <v>118775.33</v>
      </c>
      <c r="I1649" s="329">
        <v>190040.53</v>
      </c>
      <c r="J1649" s="329">
        <v>166285.46</v>
      </c>
      <c r="K1649" s="329">
        <v>266056.74</v>
      </c>
      <c r="L1649" s="329">
        <v>213795.59</v>
      </c>
      <c r="M1649" s="329">
        <v>342072.95</v>
      </c>
      <c r="N1649" s="329">
        <v>285060.78000000003</v>
      </c>
      <c r="O1649" s="329">
        <v>456097.26</v>
      </c>
      <c r="P1649" s="329">
        <v>356325.98</v>
      </c>
      <c r="Q1649" s="329">
        <v>570121.57999999996</v>
      </c>
      <c r="R1649" s="329">
        <v>403836.11</v>
      </c>
      <c r="S1649" s="329">
        <v>646137.79</v>
      </c>
      <c r="T1649" s="329">
        <v>451346.24</v>
      </c>
      <c r="U1649" s="329">
        <v>722154</v>
      </c>
    </row>
    <row r="1650" spans="1:21" ht="14.4" x14ac:dyDescent="0.3">
      <c r="A1650" s="328">
        <v>9</v>
      </c>
      <c r="B1650" s="328" t="s">
        <v>312</v>
      </c>
      <c r="C1650" s="328" t="s">
        <v>338</v>
      </c>
      <c r="D1650" s="328" t="s">
        <v>339</v>
      </c>
      <c r="E1650" s="328" t="s">
        <v>767</v>
      </c>
      <c r="F1650" s="328">
        <v>1</v>
      </c>
      <c r="G1650" s="328" t="s">
        <v>11</v>
      </c>
      <c r="H1650" s="329">
        <v>98640.08</v>
      </c>
      <c r="I1650" s="329">
        <v>172620.14</v>
      </c>
      <c r="J1650" s="329">
        <v>127890.89</v>
      </c>
      <c r="K1650" s="329">
        <v>223809.06</v>
      </c>
      <c r="L1650" s="329">
        <v>153163.35</v>
      </c>
      <c r="M1650" s="329">
        <v>268035.84999999998</v>
      </c>
      <c r="N1650" s="329">
        <v>182893.08</v>
      </c>
      <c r="O1650" s="329">
        <v>320062.89</v>
      </c>
      <c r="P1650" s="329">
        <v>215188.91</v>
      </c>
      <c r="Q1650" s="329">
        <v>376580.6</v>
      </c>
      <c r="R1650" s="329">
        <v>235846.87</v>
      </c>
      <c r="S1650" s="329">
        <v>412732.03</v>
      </c>
      <c r="T1650" s="329">
        <v>255470.94</v>
      </c>
      <c r="U1650" s="329">
        <v>447074.14</v>
      </c>
    </row>
    <row r="1651" spans="1:21" ht="14.4" x14ac:dyDescent="0.3">
      <c r="A1651" s="328">
        <v>9</v>
      </c>
      <c r="B1651" s="328" t="s">
        <v>312</v>
      </c>
      <c r="C1651" s="328" t="s">
        <v>338</v>
      </c>
      <c r="D1651" s="328" t="s">
        <v>339</v>
      </c>
      <c r="E1651" s="328" t="s">
        <v>767</v>
      </c>
      <c r="F1651" s="328">
        <v>2</v>
      </c>
      <c r="G1651" s="328" t="s">
        <v>5</v>
      </c>
      <c r="H1651" s="329">
        <v>85673.99</v>
      </c>
      <c r="I1651" s="329">
        <v>149929.48000000001</v>
      </c>
      <c r="J1651" s="329">
        <v>112423.74</v>
      </c>
      <c r="K1651" s="329">
        <v>196741.54</v>
      </c>
      <c r="L1651" s="329">
        <v>136731.54</v>
      </c>
      <c r="M1651" s="329">
        <v>239280.2</v>
      </c>
      <c r="N1651" s="329">
        <v>167893.09</v>
      </c>
      <c r="O1651" s="329">
        <v>293812.92</v>
      </c>
      <c r="P1651" s="329">
        <v>199253.32</v>
      </c>
      <c r="Q1651" s="329">
        <v>348693.31</v>
      </c>
      <c r="R1651" s="329">
        <v>219608.45</v>
      </c>
      <c r="S1651" s="329">
        <v>384314.79</v>
      </c>
      <c r="T1651" s="329">
        <v>238497.62</v>
      </c>
      <c r="U1651" s="329">
        <v>417370.83</v>
      </c>
    </row>
    <row r="1652" spans="1:21" ht="14.4" x14ac:dyDescent="0.3">
      <c r="A1652" s="328">
        <v>9</v>
      </c>
      <c r="B1652" s="328" t="s">
        <v>312</v>
      </c>
      <c r="C1652" s="328" t="s">
        <v>338</v>
      </c>
      <c r="D1652" s="328" t="s">
        <v>339</v>
      </c>
      <c r="E1652" s="328" t="s">
        <v>767</v>
      </c>
      <c r="F1652" s="328">
        <v>3</v>
      </c>
      <c r="G1652" s="328" t="s">
        <v>6</v>
      </c>
      <c r="H1652" s="329">
        <v>74016.679999999993</v>
      </c>
      <c r="I1652" s="329">
        <v>129529.19</v>
      </c>
      <c r="J1652" s="329">
        <v>100611.94</v>
      </c>
      <c r="K1652" s="329">
        <v>176070.89</v>
      </c>
      <c r="L1652" s="329">
        <v>127026.39</v>
      </c>
      <c r="M1652" s="329">
        <v>222296.18</v>
      </c>
      <c r="N1652" s="329">
        <v>167065.49</v>
      </c>
      <c r="O1652" s="329">
        <v>292364.61</v>
      </c>
      <c r="P1652" s="329">
        <v>206786.41</v>
      </c>
      <c r="Q1652" s="329">
        <v>361876.22</v>
      </c>
      <c r="R1652" s="329">
        <v>232812.48</v>
      </c>
      <c r="S1652" s="329">
        <v>407421.84</v>
      </c>
      <c r="T1652" s="329">
        <v>258474.92</v>
      </c>
      <c r="U1652" s="329">
        <v>452331.1</v>
      </c>
    </row>
    <row r="1653" spans="1:21" ht="14.4" x14ac:dyDescent="0.3">
      <c r="A1653" s="328">
        <v>9</v>
      </c>
      <c r="B1653" s="328" t="s">
        <v>312</v>
      </c>
      <c r="C1653" s="328" t="s">
        <v>338</v>
      </c>
      <c r="D1653" s="328" t="s">
        <v>339</v>
      </c>
      <c r="E1653" s="328" t="s">
        <v>767</v>
      </c>
      <c r="F1653" s="328">
        <v>4</v>
      </c>
      <c r="G1653" s="328" t="s">
        <v>4</v>
      </c>
      <c r="H1653" s="329">
        <v>83712.53</v>
      </c>
      <c r="I1653" s="329">
        <v>133940.04999999999</v>
      </c>
      <c r="J1653" s="329">
        <v>117197.54</v>
      </c>
      <c r="K1653" s="329">
        <v>187516.07</v>
      </c>
      <c r="L1653" s="329">
        <v>150682.54999999999</v>
      </c>
      <c r="M1653" s="329">
        <v>241092.09</v>
      </c>
      <c r="N1653" s="329">
        <v>200910.07</v>
      </c>
      <c r="O1653" s="329">
        <v>321456.12</v>
      </c>
      <c r="P1653" s="329">
        <v>251137.59</v>
      </c>
      <c r="Q1653" s="329">
        <v>401820.15</v>
      </c>
      <c r="R1653" s="329">
        <v>284622.59999999998</v>
      </c>
      <c r="S1653" s="329">
        <v>455396.17</v>
      </c>
      <c r="T1653" s="329">
        <v>318107.61</v>
      </c>
      <c r="U1653" s="329">
        <v>508972.19</v>
      </c>
    </row>
    <row r="1654" spans="1:21" ht="14.4" x14ac:dyDescent="0.3">
      <c r="A1654" s="328">
        <v>9</v>
      </c>
      <c r="B1654" s="328" t="s">
        <v>312</v>
      </c>
      <c r="C1654" s="328" t="s">
        <v>338</v>
      </c>
      <c r="D1654" s="328" t="s">
        <v>339</v>
      </c>
      <c r="E1654" s="328" t="s">
        <v>768</v>
      </c>
      <c r="F1654" s="328">
        <v>1</v>
      </c>
      <c r="G1654" s="328" t="s">
        <v>11</v>
      </c>
      <c r="H1654" s="329">
        <v>101219.95</v>
      </c>
      <c r="I1654" s="329">
        <v>177134.91</v>
      </c>
      <c r="J1654" s="329">
        <v>131185.71</v>
      </c>
      <c r="K1654" s="329">
        <v>229575</v>
      </c>
      <c r="L1654" s="329">
        <v>157073.43</v>
      </c>
      <c r="M1654" s="329">
        <v>274878.5</v>
      </c>
      <c r="N1654" s="329">
        <v>187507.53</v>
      </c>
      <c r="O1654" s="329">
        <v>328138.17</v>
      </c>
      <c r="P1654" s="329">
        <v>220578.29</v>
      </c>
      <c r="Q1654" s="329">
        <v>386012.01</v>
      </c>
      <c r="R1654" s="329">
        <v>241731.37</v>
      </c>
      <c r="S1654" s="329">
        <v>423029.91</v>
      </c>
      <c r="T1654" s="329">
        <v>261802.2</v>
      </c>
      <c r="U1654" s="329">
        <v>458153.85</v>
      </c>
    </row>
    <row r="1655" spans="1:21" ht="14.4" x14ac:dyDescent="0.3">
      <c r="A1655" s="328">
        <v>9</v>
      </c>
      <c r="B1655" s="328" t="s">
        <v>312</v>
      </c>
      <c r="C1655" s="328" t="s">
        <v>338</v>
      </c>
      <c r="D1655" s="328" t="s">
        <v>339</v>
      </c>
      <c r="E1655" s="328" t="s">
        <v>768</v>
      </c>
      <c r="F1655" s="328">
        <v>2</v>
      </c>
      <c r="G1655" s="328" t="s">
        <v>5</v>
      </c>
      <c r="H1655" s="329">
        <v>88137.09</v>
      </c>
      <c r="I1655" s="329">
        <v>154239.9</v>
      </c>
      <c r="J1655" s="329">
        <v>115579.21</v>
      </c>
      <c r="K1655" s="329">
        <v>202263.62</v>
      </c>
      <c r="L1655" s="329">
        <v>140493.59</v>
      </c>
      <c r="M1655" s="329">
        <v>245863.79</v>
      </c>
      <c r="N1655" s="329">
        <v>172372.41</v>
      </c>
      <c r="O1655" s="329">
        <v>301651.71000000002</v>
      </c>
      <c r="P1655" s="329">
        <v>204499.13</v>
      </c>
      <c r="Q1655" s="329">
        <v>357873.49</v>
      </c>
      <c r="R1655" s="329">
        <v>225346.66</v>
      </c>
      <c r="S1655" s="329">
        <v>394356.66</v>
      </c>
      <c r="T1655" s="329">
        <v>244675.97</v>
      </c>
      <c r="U1655" s="329">
        <v>428182.95</v>
      </c>
    </row>
    <row r="1656" spans="1:21" ht="14.4" x14ac:dyDescent="0.3">
      <c r="A1656" s="328">
        <v>9</v>
      </c>
      <c r="B1656" s="328" t="s">
        <v>312</v>
      </c>
      <c r="C1656" s="328" t="s">
        <v>338</v>
      </c>
      <c r="D1656" s="328" t="s">
        <v>339</v>
      </c>
      <c r="E1656" s="328" t="s">
        <v>768</v>
      </c>
      <c r="F1656" s="328">
        <v>3</v>
      </c>
      <c r="G1656" s="328" t="s">
        <v>6</v>
      </c>
      <c r="H1656" s="329">
        <v>76315.75</v>
      </c>
      <c r="I1656" s="329">
        <v>133552.56</v>
      </c>
      <c r="J1656" s="329">
        <v>103803.51</v>
      </c>
      <c r="K1656" s="329">
        <v>181656.14</v>
      </c>
      <c r="L1656" s="329">
        <v>131108.82999999999</v>
      </c>
      <c r="M1656" s="329">
        <v>229440.46</v>
      </c>
      <c r="N1656" s="329">
        <v>172488</v>
      </c>
      <c r="O1656" s="329">
        <v>301854</v>
      </c>
      <c r="P1656" s="329">
        <v>213546.12</v>
      </c>
      <c r="Q1656" s="329">
        <v>373705.71</v>
      </c>
      <c r="R1656" s="329">
        <v>240459.56</v>
      </c>
      <c r="S1656" s="329">
        <v>420804.23</v>
      </c>
      <c r="T1656" s="329">
        <v>267006.09000000003</v>
      </c>
      <c r="U1656" s="329">
        <v>467260.65</v>
      </c>
    </row>
    <row r="1657" spans="1:21" ht="14.4" x14ac:dyDescent="0.3">
      <c r="A1657" s="328">
        <v>9</v>
      </c>
      <c r="B1657" s="328" t="s">
        <v>312</v>
      </c>
      <c r="C1657" s="328" t="s">
        <v>338</v>
      </c>
      <c r="D1657" s="328" t="s">
        <v>339</v>
      </c>
      <c r="E1657" s="328" t="s">
        <v>768</v>
      </c>
      <c r="F1657" s="328">
        <v>4</v>
      </c>
      <c r="G1657" s="328" t="s">
        <v>4</v>
      </c>
      <c r="H1657" s="329">
        <v>85870.52</v>
      </c>
      <c r="I1657" s="329">
        <v>137392.82999999999</v>
      </c>
      <c r="J1657" s="329">
        <v>120218.72</v>
      </c>
      <c r="K1657" s="329">
        <v>192349.96</v>
      </c>
      <c r="L1657" s="329">
        <v>154566.93</v>
      </c>
      <c r="M1657" s="329">
        <v>247307.09</v>
      </c>
      <c r="N1657" s="329">
        <v>206089.24</v>
      </c>
      <c r="O1657" s="329">
        <v>329742.78999999998</v>
      </c>
      <c r="P1657" s="329">
        <v>257611.55</v>
      </c>
      <c r="Q1657" s="329">
        <v>412178.49</v>
      </c>
      <c r="R1657" s="329">
        <v>291959.76</v>
      </c>
      <c r="S1657" s="329">
        <v>467135.62</v>
      </c>
      <c r="T1657" s="329">
        <v>326307.96000000002</v>
      </c>
      <c r="U1657" s="329">
        <v>522092.75</v>
      </c>
    </row>
    <row r="1658" spans="1:21" ht="14.4" x14ac:dyDescent="0.3">
      <c r="A1658" s="328">
        <v>9</v>
      </c>
      <c r="B1658" s="328" t="s">
        <v>312</v>
      </c>
      <c r="C1658" s="328" t="s">
        <v>338</v>
      </c>
      <c r="D1658" s="328" t="s">
        <v>339</v>
      </c>
      <c r="E1658" s="328" t="s">
        <v>340</v>
      </c>
      <c r="F1658" s="328">
        <v>1</v>
      </c>
      <c r="G1658" s="328" t="s">
        <v>11</v>
      </c>
      <c r="H1658" s="329">
        <v>107285.03</v>
      </c>
      <c r="I1658" s="329">
        <v>187748.8</v>
      </c>
      <c r="J1658" s="329">
        <v>138974.98000000001</v>
      </c>
      <c r="K1658" s="329">
        <v>243206.22</v>
      </c>
      <c r="L1658" s="329">
        <v>166348.76</v>
      </c>
      <c r="M1658" s="329">
        <v>291110.32</v>
      </c>
      <c r="N1658" s="329">
        <v>198502.19</v>
      </c>
      <c r="O1658" s="329">
        <v>347378.82</v>
      </c>
      <c r="P1658" s="329">
        <v>233455.19</v>
      </c>
      <c r="Q1658" s="329">
        <v>408546.58</v>
      </c>
      <c r="R1658" s="329">
        <v>255811.42</v>
      </c>
      <c r="S1658" s="329">
        <v>447669.98</v>
      </c>
      <c r="T1658" s="329">
        <v>276990.15999999997</v>
      </c>
      <c r="U1658" s="329">
        <v>484732.78</v>
      </c>
    </row>
    <row r="1659" spans="1:21" ht="14.4" x14ac:dyDescent="0.3">
      <c r="A1659" s="328">
        <v>9</v>
      </c>
      <c r="B1659" s="328" t="s">
        <v>312</v>
      </c>
      <c r="C1659" s="328" t="s">
        <v>338</v>
      </c>
      <c r="D1659" s="328" t="s">
        <v>339</v>
      </c>
      <c r="E1659" s="328" t="s">
        <v>340</v>
      </c>
      <c r="F1659" s="328">
        <v>2</v>
      </c>
      <c r="G1659" s="328" t="s">
        <v>5</v>
      </c>
      <c r="H1659" s="329">
        <v>93734.97</v>
      </c>
      <c r="I1659" s="329">
        <v>164036.21</v>
      </c>
      <c r="J1659" s="329">
        <v>122811.11</v>
      </c>
      <c r="K1659" s="329">
        <v>214919.44</v>
      </c>
      <c r="L1659" s="329">
        <v>149176.78</v>
      </c>
      <c r="M1659" s="329">
        <v>261059.37</v>
      </c>
      <c r="N1659" s="329">
        <v>182826.53</v>
      </c>
      <c r="O1659" s="329">
        <v>319946.42</v>
      </c>
      <c r="P1659" s="329">
        <v>216801.78</v>
      </c>
      <c r="Q1659" s="329">
        <v>379403.11</v>
      </c>
      <c r="R1659" s="329">
        <v>238841.54</v>
      </c>
      <c r="S1659" s="329">
        <v>417972.69</v>
      </c>
      <c r="T1659" s="329">
        <v>259252.28</v>
      </c>
      <c r="U1659" s="329">
        <v>453691.49</v>
      </c>
    </row>
    <row r="1660" spans="1:21" ht="14.4" x14ac:dyDescent="0.3">
      <c r="A1660" s="328">
        <v>9</v>
      </c>
      <c r="B1660" s="328" t="s">
        <v>312</v>
      </c>
      <c r="C1660" s="328" t="s">
        <v>338</v>
      </c>
      <c r="D1660" s="328" t="s">
        <v>339</v>
      </c>
      <c r="E1660" s="328" t="s">
        <v>340</v>
      </c>
      <c r="F1660" s="328">
        <v>3</v>
      </c>
      <c r="G1660" s="328" t="s">
        <v>6</v>
      </c>
      <c r="H1660" s="329">
        <v>81405.97</v>
      </c>
      <c r="I1660" s="329">
        <v>142460.45000000001</v>
      </c>
      <c r="J1660" s="329">
        <v>110821.3</v>
      </c>
      <c r="K1660" s="329">
        <v>193937.27</v>
      </c>
      <c r="L1660" s="329">
        <v>140047.67000000001</v>
      </c>
      <c r="M1660" s="329">
        <v>245083.43</v>
      </c>
      <c r="N1660" s="329">
        <v>184323.46</v>
      </c>
      <c r="O1660" s="329">
        <v>322566.06</v>
      </c>
      <c r="P1660" s="329">
        <v>228266.74</v>
      </c>
      <c r="Q1660" s="329">
        <v>399466.79</v>
      </c>
      <c r="R1660" s="329">
        <v>257087.24</v>
      </c>
      <c r="S1660" s="329">
        <v>449902.66</v>
      </c>
      <c r="T1660" s="329">
        <v>285527.71999999997</v>
      </c>
      <c r="U1660" s="329">
        <v>499673.51</v>
      </c>
    </row>
    <row r="1661" spans="1:21" ht="14.4" x14ac:dyDescent="0.3">
      <c r="A1661" s="328">
        <v>9</v>
      </c>
      <c r="B1661" s="328" t="s">
        <v>312</v>
      </c>
      <c r="C1661" s="328" t="s">
        <v>338</v>
      </c>
      <c r="D1661" s="328" t="s">
        <v>339</v>
      </c>
      <c r="E1661" s="328" t="s">
        <v>340</v>
      </c>
      <c r="F1661" s="328">
        <v>4</v>
      </c>
      <c r="G1661" s="328" t="s">
        <v>4</v>
      </c>
      <c r="H1661" s="329">
        <v>90971.04</v>
      </c>
      <c r="I1661" s="329">
        <v>145553.67000000001</v>
      </c>
      <c r="J1661" s="329">
        <v>127359.46</v>
      </c>
      <c r="K1661" s="329">
        <v>203775.14</v>
      </c>
      <c r="L1661" s="329">
        <v>163747.88</v>
      </c>
      <c r="M1661" s="329">
        <v>261996.61</v>
      </c>
      <c r="N1661" s="329">
        <v>218330.5</v>
      </c>
      <c r="O1661" s="329">
        <v>349328.81</v>
      </c>
      <c r="P1661" s="329">
        <v>272913.13</v>
      </c>
      <c r="Q1661" s="329">
        <v>436661.01</v>
      </c>
      <c r="R1661" s="329">
        <v>309301.55</v>
      </c>
      <c r="S1661" s="329">
        <v>494882.48</v>
      </c>
      <c r="T1661" s="329">
        <v>345689.96</v>
      </c>
      <c r="U1661" s="329">
        <v>553103.94999999995</v>
      </c>
    </row>
    <row r="1662" spans="1:21" ht="14.4" x14ac:dyDescent="0.3">
      <c r="A1662" s="328">
        <v>9</v>
      </c>
      <c r="B1662" s="328" t="s">
        <v>312</v>
      </c>
      <c r="C1662" s="328" t="s">
        <v>338</v>
      </c>
      <c r="D1662" s="328" t="s">
        <v>339</v>
      </c>
      <c r="E1662" s="328" t="s">
        <v>341</v>
      </c>
      <c r="F1662" s="328">
        <v>1</v>
      </c>
      <c r="G1662" s="328" t="s">
        <v>11</v>
      </c>
      <c r="H1662" s="329">
        <v>94486.93</v>
      </c>
      <c r="I1662" s="329">
        <v>165352.12</v>
      </c>
      <c r="J1662" s="329">
        <v>122418.61</v>
      </c>
      <c r="K1662" s="329">
        <v>214232.57</v>
      </c>
      <c r="L1662" s="329">
        <v>146547.07999999999</v>
      </c>
      <c r="M1662" s="329">
        <v>256457.39</v>
      </c>
      <c r="N1662" s="329">
        <v>174897.12</v>
      </c>
      <c r="O1662" s="329">
        <v>306069.96999999997</v>
      </c>
      <c r="P1662" s="329">
        <v>205711.26</v>
      </c>
      <c r="Q1662" s="329">
        <v>359994.7</v>
      </c>
      <c r="R1662" s="329">
        <v>225420.48</v>
      </c>
      <c r="S1662" s="329">
        <v>394485.85</v>
      </c>
      <c r="T1662" s="329">
        <v>244102.07</v>
      </c>
      <c r="U1662" s="329">
        <v>427178.62</v>
      </c>
    </row>
    <row r="1663" spans="1:21" ht="14.4" x14ac:dyDescent="0.3">
      <c r="A1663" s="328">
        <v>9</v>
      </c>
      <c r="B1663" s="328" t="s">
        <v>312</v>
      </c>
      <c r="C1663" s="328" t="s">
        <v>338</v>
      </c>
      <c r="D1663" s="328" t="s">
        <v>339</v>
      </c>
      <c r="E1663" s="328" t="s">
        <v>341</v>
      </c>
      <c r="F1663" s="328">
        <v>2</v>
      </c>
      <c r="G1663" s="328" t="s">
        <v>5</v>
      </c>
      <c r="H1663" s="329">
        <v>82455.399999999994</v>
      </c>
      <c r="I1663" s="329">
        <v>144296.94</v>
      </c>
      <c r="J1663" s="329">
        <v>108066.21</v>
      </c>
      <c r="K1663" s="329">
        <v>189115.86</v>
      </c>
      <c r="L1663" s="329">
        <v>131299.54999999999</v>
      </c>
      <c r="M1663" s="329">
        <v>229774.21</v>
      </c>
      <c r="N1663" s="329">
        <v>160978.22</v>
      </c>
      <c r="O1663" s="329">
        <v>281711.88</v>
      </c>
      <c r="P1663" s="329">
        <v>190924.18</v>
      </c>
      <c r="Q1663" s="329">
        <v>334117.32</v>
      </c>
      <c r="R1663" s="329">
        <v>210352.4</v>
      </c>
      <c r="S1663" s="329">
        <v>368116.7</v>
      </c>
      <c r="T1663" s="329">
        <v>228352.05</v>
      </c>
      <c r="U1663" s="329">
        <v>399616.1</v>
      </c>
    </row>
    <row r="1664" spans="1:21" ht="14.4" x14ac:dyDescent="0.3">
      <c r="A1664" s="328">
        <v>9</v>
      </c>
      <c r="B1664" s="328" t="s">
        <v>312</v>
      </c>
      <c r="C1664" s="328" t="s">
        <v>338</v>
      </c>
      <c r="D1664" s="328" t="s">
        <v>339</v>
      </c>
      <c r="E1664" s="328" t="s">
        <v>341</v>
      </c>
      <c r="F1664" s="328">
        <v>3</v>
      </c>
      <c r="G1664" s="328" t="s">
        <v>6</v>
      </c>
      <c r="H1664" s="329">
        <v>71535.12</v>
      </c>
      <c r="I1664" s="329">
        <v>125186.46</v>
      </c>
      <c r="J1664" s="329">
        <v>97354.8</v>
      </c>
      <c r="K1664" s="329">
        <v>170370.9</v>
      </c>
      <c r="L1664" s="329">
        <v>123006.7</v>
      </c>
      <c r="M1664" s="329">
        <v>215261.72</v>
      </c>
      <c r="N1664" s="329">
        <v>161871.89000000001</v>
      </c>
      <c r="O1664" s="329">
        <v>283275.8</v>
      </c>
      <c r="P1664" s="329">
        <v>200441.83</v>
      </c>
      <c r="Q1664" s="329">
        <v>350773.19</v>
      </c>
      <c r="R1664" s="329">
        <v>225733.33</v>
      </c>
      <c r="S1664" s="329">
        <v>395033.33</v>
      </c>
      <c r="T1664" s="329">
        <v>250687.41</v>
      </c>
      <c r="U1664" s="329">
        <v>438702.97</v>
      </c>
    </row>
    <row r="1665" spans="1:21" ht="14.4" x14ac:dyDescent="0.3">
      <c r="A1665" s="328">
        <v>9</v>
      </c>
      <c r="B1665" s="328" t="s">
        <v>312</v>
      </c>
      <c r="C1665" s="328" t="s">
        <v>338</v>
      </c>
      <c r="D1665" s="328" t="s">
        <v>339</v>
      </c>
      <c r="E1665" s="328" t="s">
        <v>341</v>
      </c>
      <c r="F1665" s="328">
        <v>4</v>
      </c>
      <c r="G1665" s="328" t="s">
        <v>4</v>
      </c>
      <c r="H1665" s="329">
        <v>80132.899999999994</v>
      </c>
      <c r="I1665" s="329">
        <v>128212.64</v>
      </c>
      <c r="J1665" s="329">
        <v>112186.06</v>
      </c>
      <c r="K1665" s="329">
        <v>179497.69</v>
      </c>
      <c r="L1665" s="329">
        <v>144239.21</v>
      </c>
      <c r="M1665" s="329">
        <v>230782.75</v>
      </c>
      <c r="N1665" s="329">
        <v>192318.95</v>
      </c>
      <c r="O1665" s="329">
        <v>307710.33</v>
      </c>
      <c r="P1665" s="329">
        <v>240398.69</v>
      </c>
      <c r="Q1665" s="329">
        <v>384637.91</v>
      </c>
      <c r="R1665" s="329">
        <v>272451.84999999998</v>
      </c>
      <c r="S1665" s="329">
        <v>435922.96</v>
      </c>
      <c r="T1665" s="329">
        <v>304505.01</v>
      </c>
      <c r="U1665" s="329">
        <v>487208.02</v>
      </c>
    </row>
  </sheetData>
  <sortState xmlns:xlrd2="http://schemas.microsoft.com/office/spreadsheetml/2017/richdata2" ref="A2:U1613">
    <sortCondition ref="B2:B1613"/>
    <sortCondition ref="C2:C1613"/>
    <sortCondition ref="E2:E1613"/>
    <sortCondition ref="F2:F1613"/>
  </sortState>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H56"/>
  <sheetViews>
    <sheetView showGridLines="0" zoomScaleNormal="100" workbookViewId="0">
      <selection activeCell="F5" sqref="F5"/>
    </sheetView>
  </sheetViews>
  <sheetFormatPr defaultColWidth="9" defaultRowHeight="13.2" x14ac:dyDescent="0.25"/>
  <cols>
    <col min="1" max="1" width="2.296875" style="45" customWidth="1"/>
    <col min="2" max="2" width="2.59765625" style="45" customWidth="1"/>
    <col min="3" max="3" width="32.59765625" style="45" customWidth="1"/>
    <col min="4" max="4" width="11" style="45" customWidth="1"/>
    <col min="5" max="5" width="15.59765625" style="45" customWidth="1"/>
    <col min="6" max="7" width="19.59765625" style="45" customWidth="1"/>
    <col min="8" max="8" width="2.09765625" style="45" customWidth="1"/>
    <col min="9" max="9" width="2.5" style="45" customWidth="1"/>
    <col min="10" max="16384" width="9" style="45"/>
  </cols>
  <sheetData>
    <row r="1" spans="2:8" ht="13.8" thickBot="1" x14ac:dyDescent="0.3"/>
    <row r="2" spans="2:8" ht="13.8" thickBot="1" x14ac:dyDescent="0.3">
      <c r="B2" s="46"/>
      <c r="C2" s="47"/>
      <c r="D2" s="47"/>
      <c r="E2" s="47"/>
      <c r="F2" s="47"/>
      <c r="G2" s="47"/>
      <c r="H2" s="48"/>
    </row>
    <row r="3" spans="2:8" ht="15.75" customHeight="1" thickBot="1" x14ac:dyDescent="0.3">
      <c r="B3" s="49"/>
      <c r="C3" s="382" t="s">
        <v>535</v>
      </c>
      <c r="D3" s="383"/>
      <c r="E3" s="384"/>
      <c r="F3" s="181" t="s">
        <v>536</v>
      </c>
      <c r="G3" s="182"/>
      <c r="H3" s="50"/>
    </row>
    <row r="4" spans="2:8" s="86" customFormat="1" ht="59.25" customHeight="1" thickBot="1" x14ac:dyDescent="0.35">
      <c r="B4" s="183"/>
      <c r="C4" s="184" t="s">
        <v>537</v>
      </c>
      <c r="D4" s="185" t="s">
        <v>538</v>
      </c>
      <c r="E4" s="256" t="s">
        <v>539</v>
      </c>
      <c r="F4" s="257" t="s">
        <v>540</v>
      </c>
      <c r="G4" s="259" t="s">
        <v>541</v>
      </c>
      <c r="H4" s="186"/>
    </row>
    <row r="5" spans="2:8" ht="13.5" customHeight="1" x14ac:dyDescent="0.25">
      <c r="B5" s="49"/>
      <c r="C5" s="388" t="s">
        <v>425</v>
      </c>
      <c r="D5" s="255">
        <v>0</v>
      </c>
      <c r="E5" s="262">
        <f>SUM('Unit Mix'!E12:H12)</f>
        <v>0</v>
      </c>
      <c r="F5" s="258">
        <f>GETPIVOTDATA("Sum of 0 Bedrooms, TDC",'Select City &amp; State'!$D$15,"Type","Detached/Semi-Detached")</f>
        <v>203038.17</v>
      </c>
      <c r="G5" s="260">
        <f>E5*F5</f>
        <v>0</v>
      </c>
      <c r="H5" s="50"/>
    </row>
    <row r="6" spans="2:8" ht="13.5" customHeight="1" x14ac:dyDescent="0.25">
      <c r="B6" s="49"/>
      <c r="C6" s="389"/>
      <c r="D6" s="255">
        <v>1</v>
      </c>
      <c r="E6" s="262">
        <f>SUM('Unit Mix'!E13:H13)</f>
        <v>0</v>
      </c>
      <c r="F6" s="258">
        <f>GETPIVOTDATA("Sum of 1 Bedrooms, TDC",'Select City &amp; State'!$D$15,"Type","Detached/Semi-Detached")</f>
        <v>263086.87</v>
      </c>
      <c r="G6" s="260">
        <f t="shared" ref="G6:G24" si="0">E6*F6</f>
        <v>0</v>
      </c>
      <c r="H6" s="50"/>
    </row>
    <row r="7" spans="2:8" ht="13.5" customHeight="1" x14ac:dyDescent="0.25">
      <c r="B7" s="49"/>
      <c r="C7" s="389"/>
      <c r="D7" s="255">
        <v>2</v>
      </c>
      <c r="E7" s="262">
        <f>SUM('Unit Mix'!E14:H14)</f>
        <v>0</v>
      </c>
      <c r="F7" s="258">
        <f>GETPIVOTDATA("Sum of 2 Bedrooms, TDC",'Select City &amp; State'!$D$15,"Type","Detached/Semi-Detached")</f>
        <v>314960.59999999998</v>
      </c>
      <c r="G7" s="260">
        <f t="shared" si="0"/>
        <v>0</v>
      </c>
      <c r="H7" s="50"/>
    </row>
    <row r="8" spans="2:8" ht="13.5" customHeight="1" x14ac:dyDescent="0.25">
      <c r="B8" s="49"/>
      <c r="C8" s="389"/>
      <c r="D8" s="255">
        <v>3</v>
      </c>
      <c r="E8" s="262">
        <f>SUM('Unit Mix'!E15:H15)</f>
        <v>0</v>
      </c>
      <c r="F8" s="258">
        <f>GETPIVOTDATA("Sum of 3 Bedrooms, TDC",'Select City &amp; State'!$D$15,"Type","Detached/Semi-Detached")</f>
        <v>375921.08</v>
      </c>
      <c r="G8" s="260">
        <f t="shared" si="0"/>
        <v>0</v>
      </c>
      <c r="H8" s="50"/>
    </row>
    <row r="9" spans="2:8" ht="13.5" customHeight="1" thickBot="1" x14ac:dyDescent="0.3">
      <c r="B9" s="49"/>
      <c r="C9" s="390"/>
      <c r="D9" s="255">
        <v>4</v>
      </c>
      <c r="E9" s="262">
        <f>SUM('Unit Mix'!E16:H16)</f>
        <v>0</v>
      </c>
      <c r="F9" s="258">
        <f>GETPIVOTDATA("Sum of 4 Bedrooms, TDC",'Select City &amp; State'!$D$15,"Type","Detached/Semi-Detached")</f>
        <v>442174.61</v>
      </c>
      <c r="G9" s="260">
        <f t="shared" si="0"/>
        <v>0</v>
      </c>
      <c r="H9" s="50"/>
    </row>
    <row r="10" spans="2:8" ht="13.5" customHeight="1" x14ac:dyDescent="0.25">
      <c r="B10" s="49"/>
      <c r="C10" s="388" t="s">
        <v>4</v>
      </c>
      <c r="D10" s="255">
        <v>0</v>
      </c>
      <c r="E10" s="262">
        <f>SUM('Unit Mix'!E17:H17)</f>
        <v>0</v>
      </c>
      <c r="F10" s="258">
        <f>GETPIVOTDATA("Sum of 0 Bedrooms, TDC",'Select City &amp; State'!$D$15,"Type","Elevator")</f>
        <v>157449.99</v>
      </c>
      <c r="G10" s="260">
        <f t="shared" si="0"/>
        <v>0</v>
      </c>
      <c r="H10" s="50"/>
    </row>
    <row r="11" spans="2:8" ht="13.5" customHeight="1" x14ac:dyDescent="0.25">
      <c r="B11" s="49"/>
      <c r="C11" s="389"/>
      <c r="D11" s="255">
        <v>1</v>
      </c>
      <c r="E11" s="262">
        <f>SUM('Unit Mix'!E18:H18)</f>
        <v>0</v>
      </c>
      <c r="F11" s="258">
        <f>GETPIVOTDATA("Sum of 1 Bedrooms, TDC",'Select City &amp; State'!$D$15,"Type","Elevator")</f>
        <v>220429.99</v>
      </c>
      <c r="G11" s="260">
        <f t="shared" si="0"/>
        <v>0</v>
      </c>
      <c r="H11" s="50"/>
    </row>
    <row r="12" spans="2:8" ht="13.5" customHeight="1" x14ac:dyDescent="0.25">
      <c r="B12" s="49"/>
      <c r="C12" s="389"/>
      <c r="D12" s="255">
        <v>2</v>
      </c>
      <c r="E12" s="262">
        <f>SUM('Unit Mix'!E19:H19)</f>
        <v>0</v>
      </c>
      <c r="F12" s="258">
        <f>GETPIVOTDATA("Sum of 2 Bedrooms, TDC",'Select City &amp; State'!$D$15,"Type","Elevator")</f>
        <v>283409.99</v>
      </c>
      <c r="G12" s="260">
        <f t="shared" si="0"/>
        <v>0</v>
      </c>
      <c r="H12" s="50"/>
    </row>
    <row r="13" spans="2:8" ht="12.75" customHeight="1" x14ac:dyDescent="0.25">
      <c r="B13" s="49"/>
      <c r="C13" s="389"/>
      <c r="D13" s="255">
        <v>3</v>
      </c>
      <c r="E13" s="262">
        <f>SUM('Unit Mix'!E20:H20)</f>
        <v>0</v>
      </c>
      <c r="F13" s="258">
        <f>GETPIVOTDATA("Sum of 3 Bedrooms, TDC",'Select City &amp; State'!$D$15,"Type","Elevator")</f>
        <v>377879.98</v>
      </c>
      <c r="G13" s="260">
        <f t="shared" si="0"/>
        <v>0</v>
      </c>
      <c r="H13" s="50"/>
    </row>
    <row r="14" spans="2:8" ht="12.75" customHeight="1" thickBot="1" x14ac:dyDescent="0.3">
      <c r="B14" s="49"/>
      <c r="C14" s="390"/>
      <c r="D14" s="255">
        <v>4</v>
      </c>
      <c r="E14" s="262">
        <f>SUM('Unit Mix'!E21:H21)</f>
        <v>0</v>
      </c>
      <c r="F14" s="258">
        <f>GETPIVOTDATA("Sum of 4 Bedrooms, TDC",'Select City &amp; State'!$D$15,"Type","Elevator")</f>
        <v>472349.98</v>
      </c>
      <c r="G14" s="260">
        <f t="shared" si="0"/>
        <v>0</v>
      </c>
      <c r="H14" s="50"/>
    </row>
    <row r="15" spans="2:8" ht="12.75" customHeight="1" x14ac:dyDescent="0.25">
      <c r="B15" s="49"/>
      <c r="C15" s="388" t="s">
        <v>5</v>
      </c>
      <c r="D15" s="255">
        <v>0</v>
      </c>
      <c r="E15" s="262">
        <f>SUM('Unit Mix'!E22:H22)</f>
        <v>0</v>
      </c>
      <c r="F15" s="258">
        <f>GETPIVOTDATA("Sum of 0 Bedrooms, TDC",'Select City &amp; State'!$D$15,"Type","Row House")</f>
        <v>177061.18</v>
      </c>
      <c r="G15" s="260">
        <f t="shared" si="0"/>
        <v>0</v>
      </c>
      <c r="H15" s="50"/>
    </row>
    <row r="16" spans="2:8" ht="13.5" customHeight="1" x14ac:dyDescent="0.25">
      <c r="B16" s="49"/>
      <c r="C16" s="389"/>
      <c r="D16" s="255">
        <v>1</v>
      </c>
      <c r="E16" s="262">
        <f>SUM('Unit Mix'!E23:H23)</f>
        <v>0</v>
      </c>
      <c r="F16" s="258">
        <f>GETPIVOTDATA("Sum of 1 Bedrooms, TDC",'Select City &amp; State'!$D$15,"Type","Row House")</f>
        <v>232098.96</v>
      </c>
      <c r="G16" s="260">
        <f t="shared" si="0"/>
        <v>0</v>
      </c>
      <c r="H16" s="50"/>
    </row>
    <row r="17" spans="2:8" ht="12.75" customHeight="1" x14ac:dyDescent="0.25">
      <c r="B17" s="49"/>
      <c r="C17" s="389"/>
      <c r="D17" s="255">
        <v>2</v>
      </c>
      <c r="E17" s="262">
        <f>SUM('Unit Mix'!E24:H24)</f>
        <v>0</v>
      </c>
      <c r="F17" s="258">
        <f>GETPIVOTDATA("Sum of 2 Bedrooms, TDC",'Select City &amp; State'!$D$15,"Type","Row House")</f>
        <v>282040.06</v>
      </c>
      <c r="G17" s="260">
        <f t="shared" si="0"/>
        <v>0</v>
      </c>
      <c r="H17" s="50"/>
    </row>
    <row r="18" spans="2:8" ht="12.75" customHeight="1" x14ac:dyDescent="0.25">
      <c r="B18" s="49"/>
      <c r="C18" s="389"/>
      <c r="D18" s="255">
        <v>3</v>
      </c>
      <c r="E18" s="262">
        <f>SUM('Unit Mix'!E25:H25)</f>
        <v>0</v>
      </c>
      <c r="F18" s="258">
        <f>GETPIVOTDATA("Sum of 3 Bedrooms, TDC",'Select City &amp; State'!$D$15,"Type","Row House")</f>
        <v>345869.14</v>
      </c>
      <c r="G18" s="260">
        <f t="shared" si="0"/>
        <v>0</v>
      </c>
      <c r="H18" s="50"/>
    </row>
    <row r="19" spans="2:8" ht="12.75" customHeight="1" thickBot="1" x14ac:dyDescent="0.3">
      <c r="B19" s="49"/>
      <c r="C19" s="390"/>
      <c r="D19" s="255">
        <v>4</v>
      </c>
      <c r="E19" s="262">
        <f>SUM('Unit Mix'!E26:H26)</f>
        <v>0</v>
      </c>
      <c r="F19" s="258">
        <f>GETPIVOTDATA("Sum of 4 Bedrooms, TDC",'Select City &amp; State'!$D$15,"Type","Row House")</f>
        <v>410248.22</v>
      </c>
      <c r="G19" s="260">
        <f t="shared" si="0"/>
        <v>0</v>
      </c>
      <c r="H19" s="50"/>
    </row>
    <row r="20" spans="2:8" ht="12.75" customHeight="1" x14ac:dyDescent="0.25">
      <c r="B20" s="49"/>
      <c r="C20" s="388" t="s">
        <v>426</v>
      </c>
      <c r="D20" s="255">
        <v>0</v>
      </c>
      <c r="E20" s="262">
        <f>SUM('Unit Mix'!E27:H27)</f>
        <v>0</v>
      </c>
      <c r="F20" s="258">
        <f>GETPIVOTDATA("Sum of 0 Bedrooms, TDC",'Select City &amp; State'!$D$15,"Type","Walkup")</f>
        <v>153517.21</v>
      </c>
      <c r="G20" s="260">
        <f t="shared" si="0"/>
        <v>0</v>
      </c>
      <c r="H20" s="50"/>
    </row>
    <row r="21" spans="2:8" ht="12.75" customHeight="1" x14ac:dyDescent="0.25">
      <c r="B21" s="49"/>
      <c r="C21" s="389"/>
      <c r="D21" s="255">
        <v>1</v>
      </c>
      <c r="E21" s="262">
        <f>SUM('Unit Mix'!E28:H28)</f>
        <v>0</v>
      </c>
      <c r="F21" s="258">
        <f>GETPIVOTDATA("Sum of 1 Bedrooms, TDC",'Select City &amp; State'!$D$15,"Type","Walkup")</f>
        <v>208890.83</v>
      </c>
      <c r="G21" s="260">
        <f t="shared" si="0"/>
        <v>0</v>
      </c>
      <c r="H21" s="50"/>
    </row>
    <row r="22" spans="2:8" ht="12.75" customHeight="1" x14ac:dyDescent="0.25">
      <c r="B22" s="49"/>
      <c r="C22" s="389"/>
      <c r="D22" s="255">
        <v>2</v>
      </c>
      <c r="E22" s="262">
        <f>SUM('Unit Mix'!E29:H29)</f>
        <v>0</v>
      </c>
      <c r="F22" s="258">
        <f>GETPIVOTDATA("Sum of 2 Bedrooms, TDC",'Select City &amp; State'!$D$15,"Type","Walkup")</f>
        <v>263902.21000000002</v>
      </c>
      <c r="G22" s="260">
        <f t="shared" si="0"/>
        <v>0</v>
      </c>
      <c r="H22" s="50"/>
    </row>
    <row r="23" spans="2:8" ht="12.75" customHeight="1" x14ac:dyDescent="0.25">
      <c r="B23" s="49"/>
      <c r="C23" s="389"/>
      <c r="D23" s="255">
        <v>3</v>
      </c>
      <c r="E23" s="262">
        <f>SUM('Unit Mix'!E30:H30)</f>
        <v>0</v>
      </c>
      <c r="F23" s="258">
        <f>GETPIVOTDATA("Sum of 3 Bedrooms, TDC",'Select City &amp; State'!$D$15,"Type","Walkup")</f>
        <v>347255.58</v>
      </c>
      <c r="G23" s="260">
        <f t="shared" si="0"/>
        <v>0</v>
      </c>
      <c r="H23" s="50"/>
    </row>
    <row r="24" spans="2:8" ht="12.75" customHeight="1" thickBot="1" x14ac:dyDescent="0.3">
      <c r="B24" s="49"/>
      <c r="C24" s="391"/>
      <c r="D24" s="281">
        <v>4</v>
      </c>
      <c r="E24" s="282">
        <f>SUM('Unit Mix'!E31:H31)</f>
        <v>0</v>
      </c>
      <c r="F24" s="283">
        <f>GETPIVOTDATA("Sum of 4 Bedrooms, TDC",'Select City &amp; State'!$D$15,"Type","Walkup")</f>
        <v>429971.49</v>
      </c>
      <c r="G24" s="261">
        <f t="shared" si="0"/>
        <v>0</v>
      </c>
      <c r="H24" s="50"/>
    </row>
    <row r="25" spans="2:8" ht="12.75" customHeight="1" thickTop="1" thickBot="1" x14ac:dyDescent="0.3">
      <c r="B25" s="49"/>
      <c r="C25" s="278"/>
      <c r="D25" s="271"/>
      <c r="E25" s="279"/>
      <c r="F25" s="280"/>
      <c r="G25" s="272"/>
      <c r="H25" s="50"/>
    </row>
    <row r="26" spans="2:8" ht="40.35" customHeight="1" x14ac:dyDescent="0.3">
      <c r="B26" s="49"/>
      <c r="C26" s="392" t="s">
        <v>534</v>
      </c>
      <c r="D26" s="393"/>
      <c r="E26" s="393"/>
      <c r="F26" s="393"/>
      <c r="G26" s="394"/>
      <c r="H26" s="290"/>
    </row>
    <row r="27" spans="2:8" ht="12.75" customHeight="1" x14ac:dyDescent="0.25">
      <c r="B27" s="49"/>
      <c r="C27" s="49"/>
      <c r="D27" s="177"/>
      <c r="E27" s="177"/>
      <c r="F27" s="177"/>
      <c r="G27" s="284"/>
      <c r="H27" s="50"/>
    </row>
    <row r="28" spans="2:8" ht="12.75" customHeight="1" x14ac:dyDescent="0.3">
      <c r="B28" s="49"/>
      <c r="C28" s="406" t="str">
        <f>CONCATENATE("Applicant Name:  ",'Unit Mix'!F5)</f>
        <v>Applicant Name:  0</v>
      </c>
      <c r="D28" s="407"/>
      <c r="E28" s="407"/>
      <c r="F28" s="407"/>
      <c r="G28" s="408"/>
      <c r="H28" s="285"/>
    </row>
    <row r="29" spans="2:8" ht="12.75" customHeight="1" x14ac:dyDescent="0.3">
      <c r="B29" s="49"/>
      <c r="C29" s="406" t="str">
        <f>CONCATENATE("Main Street Project Name:  ",'Unit Mix'!F7)</f>
        <v>Main Street Project Name:  0</v>
      </c>
      <c r="D29" s="407"/>
      <c r="E29" s="407"/>
      <c r="F29" s="407"/>
      <c r="G29" s="408"/>
      <c r="H29" s="285"/>
    </row>
    <row r="30" spans="2:8" ht="12.75" customHeight="1" x14ac:dyDescent="0.3">
      <c r="B30" s="49"/>
      <c r="C30" s="49"/>
      <c r="D30" s="178"/>
      <c r="E30" s="179"/>
      <c r="F30" s="180"/>
      <c r="G30" s="286"/>
      <c r="H30" s="50"/>
    </row>
    <row r="31" spans="2:8" ht="12.75" customHeight="1" x14ac:dyDescent="0.3">
      <c r="B31" s="49"/>
      <c r="C31" s="395" t="str">
        <f>CONCATENATE("Using HUD's most recently published TDC Limits for:  ",'Select City &amp; State'!E12,", ",'Select City &amp; State'!E13)</f>
        <v>Using HUD's most recently published TDC Limits for:  BRIDGEPORT, CONNECTICUT</v>
      </c>
      <c r="D31" s="370"/>
      <c r="E31" s="370"/>
      <c r="F31" s="370"/>
      <c r="G31" s="396"/>
      <c r="H31" s="291"/>
    </row>
    <row r="32" spans="2:8" ht="12.75" customHeight="1" thickBot="1" x14ac:dyDescent="0.3">
      <c r="B32" s="49"/>
      <c r="C32" s="287"/>
      <c r="D32" s="288"/>
      <c r="E32" s="288"/>
      <c r="F32" s="288"/>
      <c r="G32" s="289"/>
      <c r="H32" s="292"/>
    </row>
    <row r="33" spans="2:8" ht="13.8" thickBot="1" x14ac:dyDescent="0.3">
      <c r="B33" s="49"/>
      <c r="C33" s="273"/>
      <c r="D33" s="274" t="s">
        <v>564</v>
      </c>
      <c r="E33" s="275">
        <f>SUM(E5:E24)</f>
        <v>0</v>
      </c>
      <c r="F33" s="276"/>
      <c r="G33" s="277">
        <f>IFERROR(SUM(G5:G24),"Fill in City &amp; State")</f>
        <v>0</v>
      </c>
      <c r="H33" s="50"/>
    </row>
    <row r="34" spans="2:8" ht="13.8" thickBot="1" x14ac:dyDescent="0.3">
      <c r="B34" s="49"/>
      <c r="C34" s="188"/>
      <c r="D34" s="189"/>
      <c r="E34" s="189"/>
      <c r="H34" s="50"/>
    </row>
    <row r="35" spans="2:8" ht="13.8" thickBot="1" x14ac:dyDescent="0.3">
      <c r="B35" s="49"/>
      <c r="C35" s="190" t="s">
        <v>542</v>
      </c>
      <c r="D35" s="191"/>
      <c r="E35" s="191"/>
      <c r="F35" s="192"/>
      <c r="H35" s="50"/>
    </row>
    <row r="36" spans="2:8" ht="13.8" x14ac:dyDescent="0.25">
      <c r="B36" s="49"/>
      <c r="C36" s="193" t="s">
        <v>543</v>
      </c>
      <c r="F36" s="187">
        <f>'Permanent S&amp;U p2'!B32</f>
        <v>0</v>
      </c>
      <c r="H36" s="50"/>
    </row>
    <row r="37" spans="2:8" ht="14.4" thickBot="1" x14ac:dyDescent="0.3">
      <c r="B37" s="49"/>
      <c r="C37" s="194" t="s">
        <v>544</v>
      </c>
      <c r="D37" s="128"/>
      <c r="E37" s="128"/>
      <c r="F37" s="195">
        <f>'Permanent S&amp;U p3'!B50</f>
        <v>0</v>
      </c>
      <c r="H37" s="50"/>
    </row>
    <row r="38" spans="2:8" ht="15" thickTop="1" thickBot="1" x14ac:dyDescent="0.3">
      <c r="B38" s="49"/>
      <c r="C38" s="196" t="s">
        <v>545</v>
      </c>
      <c r="D38" s="197"/>
      <c r="E38" s="197"/>
      <c r="F38" s="298">
        <f>F37-F36</f>
        <v>0</v>
      </c>
      <c r="H38" s="50"/>
    </row>
    <row r="39" spans="2:8" ht="13.8" thickBot="1" x14ac:dyDescent="0.3">
      <c r="B39" s="49"/>
      <c r="C39" s="198"/>
      <c r="D39" s="199"/>
      <c r="E39" s="199"/>
      <c r="F39" s="90"/>
      <c r="H39" s="200"/>
    </row>
    <row r="40" spans="2:8" ht="13.8" thickBot="1" x14ac:dyDescent="0.3">
      <c r="B40" s="49"/>
      <c r="C40" s="201" t="s">
        <v>546</v>
      </c>
      <c r="D40" s="202"/>
      <c r="E40" s="202"/>
      <c r="F40" s="203"/>
      <c r="H40" s="50"/>
    </row>
    <row r="41" spans="2:8" ht="13.8" x14ac:dyDescent="0.25">
      <c r="B41" s="49"/>
      <c r="C41" s="204" t="s">
        <v>547</v>
      </c>
      <c r="D41" s="189"/>
      <c r="E41" s="189"/>
      <c r="F41" s="187">
        <f>'Permanent S&amp;U p1'!B11</f>
        <v>0</v>
      </c>
      <c r="H41" s="50"/>
    </row>
    <row r="42" spans="2:8" ht="14.4" thickBot="1" x14ac:dyDescent="0.3">
      <c r="B42" s="49"/>
      <c r="C42" s="205" t="s">
        <v>563</v>
      </c>
      <c r="D42" s="128"/>
      <c r="E42" s="128"/>
      <c r="F42" s="195">
        <f>'Permanent S&amp;U p1'!B17+'Permanent S&amp;U p1'!B23</f>
        <v>0</v>
      </c>
      <c r="H42" s="50"/>
    </row>
    <row r="43" spans="2:8" ht="15" thickTop="1" thickBot="1" x14ac:dyDescent="0.3">
      <c r="B43" s="49"/>
      <c r="C43" s="206" t="s">
        <v>548</v>
      </c>
      <c r="D43" s="197"/>
      <c r="E43" s="197"/>
      <c r="F43" s="207">
        <f>F36-F41-F42</f>
        <v>0</v>
      </c>
      <c r="H43" s="208"/>
    </row>
    <row r="44" spans="2:8" x14ac:dyDescent="0.25">
      <c r="B44" s="49"/>
      <c r="C44" s="79"/>
      <c r="H44" s="50"/>
    </row>
    <row r="45" spans="2:8" ht="13.8" thickBot="1" x14ac:dyDescent="0.3">
      <c r="B45" s="49"/>
      <c r="C45" s="79"/>
      <c r="H45" s="50"/>
    </row>
    <row r="46" spans="2:8" ht="12" customHeight="1" thickBot="1" x14ac:dyDescent="0.3">
      <c r="B46" s="49"/>
      <c r="C46" s="385" t="s">
        <v>549</v>
      </c>
      <c r="D46" s="386"/>
      <c r="E46" s="387"/>
      <c r="H46" s="50"/>
    </row>
    <row r="47" spans="2:8" ht="66" customHeight="1" thickBot="1" x14ac:dyDescent="0.3">
      <c r="B47" s="49"/>
      <c r="C47" s="409" t="s">
        <v>588</v>
      </c>
      <c r="D47" s="410"/>
      <c r="E47" s="410"/>
      <c r="F47" s="410"/>
      <c r="G47" s="411"/>
      <c r="H47" s="50"/>
    </row>
    <row r="48" spans="2:8" ht="13.8" thickBot="1" x14ac:dyDescent="0.3">
      <c r="B48" s="49"/>
      <c r="C48" s="90"/>
      <c r="D48" s="90"/>
      <c r="F48" s="137"/>
      <c r="H48" s="50"/>
    </row>
    <row r="49" spans="2:8" ht="13.5" customHeight="1" thickTop="1" x14ac:dyDescent="0.25">
      <c r="B49" s="49"/>
      <c r="C49" s="397" t="str">
        <f>IFERROR(F43/G33,"Select City &amp; State")</f>
        <v>Select City &amp; State</v>
      </c>
      <c r="D49" s="400" t="str">
        <f>IFERROR(G33/F43,"Select City &amp; State")</f>
        <v>Select City &amp; State</v>
      </c>
      <c r="E49" s="401"/>
      <c r="F49" s="209"/>
      <c r="G49" s="209"/>
      <c r="H49" s="50"/>
    </row>
    <row r="50" spans="2:8" ht="13.5" customHeight="1" x14ac:dyDescent="0.25">
      <c r="B50" s="49"/>
      <c r="C50" s="398"/>
      <c r="D50" s="402"/>
      <c r="E50" s="403"/>
      <c r="F50" s="209"/>
      <c r="G50" s="209"/>
      <c r="H50" s="50"/>
    </row>
    <row r="51" spans="2:8" ht="13.5" customHeight="1" x14ac:dyDescent="0.25">
      <c r="B51" s="49"/>
      <c r="C51" s="398"/>
      <c r="D51" s="402"/>
      <c r="E51" s="403"/>
      <c r="F51" s="209"/>
      <c r="G51" s="209"/>
      <c r="H51" s="50"/>
    </row>
    <row r="52" spans="2:8" ht="13.5" customHeight="1" x14ac:dyDescent="0.25">
      <c r="B52" s="49"/>
      <c r="C52" s="398"/>
      <c r="D52" s="402"/>
      <c r="E52" s="403"/>
      <c r="F52" s="209"/>
      <c r="G52" s="209"/>
      <c r="H52" s="50"/>
    </row>
    <row r="53" spans="2:8" ht="13.5" customHeight="1" thickBot="1" x14ac:dyDescent="0.3">
      <c r="B53" s="49"/>
      <c r="C53" s="399"/>
      <c r="D53" s="404"/>
      <c r="E53" s="405"/>
      <c r="F53" s="209"/>
      <c r="H53" s="50"/>
    </row>
    <row r="54" spans="2:8" ht="23.25" customHeight="1" thickTop="1" x14ac:dyDescent="0.25">
      <c r="B54" s="49"/>
      <c r="C54" s="210"/>
      <c r="D54" s="210"/>
      <c r="F54" s="209"/>
      <c r="H54" s="50"/>
    </row>
    <row r="55" spans="2:8" ht="23.25" customHeight="1" thickBot="1" x14ac:dyDescent="0.3">
      <c r="B55" s="81"/>
      <c r="C55" s="197"/>
      <c r="D55" s="211"/>
      <c r="E55" s="197"/>
      <c r="F55" s="197"/>
      <c r="G55" s="197"/>
      <c r="H55" s="85"/>
    </row>
    <row r="56" spans="2:8" ht="15" x14ac:dyDescent="0.25">
      <c r="D56" s="212" t="s">
        <v>581</v>
      </c>
      <c r="E56" s="212"/>
      <c r="G56" s="39" t="s">
        <v>550</v>
      </c>
    </row>
  </sheetData>
  <mergeCells count="13">
    <mergeCell ref="C49:C53"/>
    <mergeCell ref="D49:E53"/>
    <mergeCell ref="C28:G28"/>
    <mergeCell ref="C29:G29"/>
    <mergeCell ref="C47:G47"/>
    <mergeCell ref="C3:E3"/>
    <mergeCell ref="C46:E46"/>
    <mergeCell ref="C5:C9"/>
    <mergeCell ref="C10:C14"/>
    <mergeCell ref="C15:C19"/>
    <mergeCell ref="C20:C24"/>
    <mergeCell ref="C26:G26"/>
    <mergeCell ref="C31:G31"/>
  </mergeCells>
  <conditionalFormatting sqref="C49">
    <cfRule type="cellIs" dxfId="0" priority="1" stopIfTrue="1" operator="greaterThan">
      <formula>1</formula>
    </cfRule>
  </conditionalFormatting>
  <printOptions horizontalCentered="1"/>
  <pageMargins left="1.5" right="0.5" top="0.5" bottom="0.75" header="0.5" footer="0.5"/>
  <pageSetup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57"/>
  <sheetViews>
    <sheetView showGridLines="0" zoomScale="90" workbookViewId="0">
      <pane ySplit="8" topLeftCell="A30" activePane="bottomLeft" state="frozen"/>
      <selection activeCell="C13" sqref="C13:O13"/>
      <selection pane="bottomLeft" activeCell="C52" sqref="C52"/>
    </sheetView>
  </sheetViews>
  <sheetFormatPr defaultColWidth="9" defaultRowHeight="13.2" x14ac:dyDescent="0.25"/>
  <cols>
    <col min="1" max="1" width="30.296875" style="45" customWidth="1"/>
    <col min="2" max="5" width="11.796875" style="131" customWidth="1"/>
    <col min="6" max="6" width="12.59765625" style="131" customWidth="1"/>
    <col min="7" max="16384" width="9" style="45"/>
  </cols>
  <sheetData>
    <row r="1" spans="1:6" s="87" customFormat="1" ht="38.25" customHeight="1" x14ac:dyDescent="0.25">
      <c r="A1" s="358" t="s">
        <v>533</v>
      </c>
      <c r="B1" s="358"/>
      <c r="C1" s="358"/>
      <c r="D1" s="358"/>
      <c r="E1" s="358"/>
      <c r="F1" s="358"/>
    </row>
    <row r="2" spans="1:6" s="87" customFormat="1" ht="18.75" customHeight="1" x14ac:dyDescent="0.25">
      <c r="A2" s="412" t="str">
        <f>CONCATENATE("Local Government:  ",'Unit Mix'!F5)</f>
        <v>Local Government:  0</v>
      </c>
      <c r="B2" s="412"/>
      <c r="C2" s="412"/>
      <c r="D2" s="412"/>
      <c r="E2" s="412"/>
      <c r="F2" s="412"/>
    </row>
    <row r="3" spans="1:6" s="87" customFormat="1" ht="18.75" customHeight="1" x14ac:dyDescent="0.25">
      <c r="A3" s="413" t="str">
        <f>CONCATENATE("Main Street Area:  ",'Unit Mix'!F7)</f>
        <v>Main Street Area:  0</v>
      </c>
      <c r="B3" s="413"/>
      <c r="C3" s="413"/>
      <c r="D3" s="413"/>
      <c r="E3" s="413"/>
      <c r="F3" s="413"/>
    </row>
    <row r="4" spans="1:6" s="87" customFormat="1" ht="9" customHeight="1" x14ac:dyDescent="0.25">
      <c r="A4" s="413"/>
      <c r="B4" s="413"/>
      <c r="C4" s="413"/>
      <c r="D4" s="413"/>
      <c r="E4" s="413"/>
      <c r="F4" s="413"/>
    </row>
    <row r="5" spans="1:6" ht="16.5" customHeight="1" x14ac:dyDescent="0.25">
      <c r="A5" s="39"/>
      <c r="B5" s="39"/>
      <c r="C5" s="176" t="str">
        <f>CONCATENATE("Name of Person that Completed S&amp;U: ",'Dev &amp; Contact Info'!C7 )</f>
        <v xml:space="preserve">Name of Person that Completed S&amp;U: </v>
      </c>
      <c r="D5" s="14"/>
      <c r="E5" s="14"/>
    </row>
    <row r="6" spans="1:6" ht="16.5" customHeight="1" x14ac:dyDescent="0.25">
      <c r="A6" s="39"/>
      <c r="B6" s="39"/>
      <c r="C6" s="176" t="str">
        <f>CONCATENATE("Organization Name:  ",'Dev &amp; Contact Info'!C8)</f>
        <v xml:space="preserve">Organization Name:  </v>
      </c>
      <c r="D6" s="14"/>
      <c r="E6" s="14"/>
    </row>
    <row r="7" spans="1:6" ht="6" customHeight="1" x14ac:dyDescent="0.25"/>
    <row r="8" spans="1:6" s="140" customFormat="1" ht="27.75" customHeight="1" x14ac:dyDescent="0.25">
      <c r="A8" s="139" t="s">
        <v>508</v>
      </c>
      <c r="B8" s="88" t="s">
        <v>430</v>
      </c>
      <c r="C8" s="88" t="s">
        <v>431</v>
      </c>
      <c r="D8" s="88" t="s">
        <v>432</v>
      </c>
      <c r="E8" s="88" t="s">
        <v>433</v>
      </c>
      <c r="F8" s="88" t="s">
        <v>3</v>
      </c>
    </row>
    <row r="9" spans="1:6" ht="13.8" thickBot="1" x14ac:dyDescent="0.3">
      <c r="A9" s="79" t="s">
        <v>509</v>
      </c>
      <c r="B9" s="119"/>
      <c r="C9" s="119"/>
      <c r="D9" s="119"/>
      <c r="E9" s="119"/>
      <c r="F9" s="119"/>
    </row>
    <row r="10" spans="1:6" ht="13.8" thickBot="1" x14ac:dyDescent="0.3">
      <c r="A10" s="115" t="s">
        <v>510</v>
      </c>
      <c r="B10" s="116"/>
      <c r="C10" s="141"/>
      <c r="D10" s="141"/>
      <c r="E10" s="141"/>
      <c r="F10" s="142">
        <f>SUM(B10:E10)</f>
        <v>0</v>
      </c>
    </row>
    <row r="11" spans="1:6" ht="13.8" thickBot="1" x14ac:dyDescent="0.3">
      <c r="A11" s="101" t="s">
        <v>511</v>
      </c>
      <c r="B11" s="116"/>
      <c r="C11" s="143"/>
      <c r="D11" s="143"/>
      <c r="E11" s="141"/>
      <c r="F11" s="142">
        <f>SUM(B11:E11)</f>
        <v>0</v>
      </c>
    </row>
    <row r="12" spans="1:6" x14ac:dyDescent="0.25">
      <c r="A12" s="144" t="s">
        <v>512</v>
      </c>
      <c r="B12" s="107">
        <f>SUM(B10:B10)</f>
        <v>0</v>
      </c>
      <c r="C12" s="145">
        <f>SUM(C10:C10)</f>
        <v>0</v>
      </c>
      <c r="D12" s="145">
        <f>SUM(D10:D10)</f>
        <v>0</v>
      </c>
      <c r="E12" s="145">
        <f>SUM(E10:E10)</f>
        <v>0</v>
      </c>
      <c r="F12" s="142">
        <f>SUM(B12:E12)</f>
        <v>0</v>
      </c>
    </row>
    <row r="13" spans="1:6" x14ac:dyDescent="0.25">
      <c r="B13" s="146"/>
      <c r="C13" s="146"/>
      <c r="D13" s="146"/>
      <c r="E13" s="146"/>
      <c r="F13" s="121"/>
    </row>
    <row r="14" spans="1:6" ht="13.8" thickBot="1" x14ac:dyDescent="0.3">
      <c r="A14" s="79" t="s">
        <v>513</v>
      </c>
      <c r="B14" s="119"/>
      <c r="C14" s="119"/>
      <c r="D14" s="119"/>
      <c r="E14" s="119"/>
      <c r="F14" s="119"/>
    </row>
    <row r="15" spans="1:6" ht="13.8" thickBot="1" x14ac:dyDescent="0.3">
      <c r="A15" s="101" t="s">
        <v>514</v>
      </c>
      <c r="B15" s="141"/>
      <c r="C15" s="116"/>
      <c r="D15" s="143"/>
      <c r="E15" s="141"/>
      <c r="F15" s="142">
        <f>SUM(B15:E15)</f>
        <v>0</v>
      </c>
    </row>
    <row r="16" spans="1:6" ht="13.8" thickBot="1" x14ac:dyDescent="0.3">
      <c r="A16" s="122" t="s">
        <v>515</v>
      </c>
      <c r="B16" s="141"/>
      <c r="C16" s="116"/>
      <c r="D16" s="143"/>
      <c r="E16" s="141"/>
      <c r="F16" s="142">
        <f>SUM(B16:E16)</f>
        <v>0</v>
      </c>
    </row>
    <row r="17" spans="1:6" ht="13.8" thickBot="1" x14ac:dyDescent="0.3">
      <c r="A17" s="295" t="s">
        <v>516</v>
      </c>
      <c r="B17" s="147"/>
      <c r="C17" s="116"/>
      <c r="D17" s="143"/>
      <c r="E17" s="141"/>
      <c r="F17" s="142">
        <f>SUM(B17:E17)</f>
        <v>0</v>
      </c>
    </row>
    <row r="18" spans="1:6" x14ac:dyDescent="0.25">
      <c r="A18" s="148" t="s">
        <v>512</v>
      </c>
      <c r="B18" s="149">
        <f>SUM(B15:B17)</f>
        <v>0</v>
      </c>
      <c r="C18" s="150">
        <f>SUM(C15:C17)</f>
        <v>0</v>
      </c>
      <c r="D18" s="149">
        <f>SUM(D15:D17)</f>
        <v>0</v>
      </c>
      <c r="E18" s="149">
        <f>SUM(E15:E17)</f>
        <v>0</v>
      </c>
      <c r="F18" s="142">
        <f>SUM(B18:E18)</f>
        <v>0</v>
      </c>
    </row>
    <row r="19" spans="1:6" ht="13.8" thickBot="1" x14ac:dyDescent="0.3">
      <c r="A19" s="79"/>
      <c r="B19" s="151"/>
      <c r="C19" s="151"/>
      <c r="D19" s="151"/>
      <c r="E19" s="151"/>
      <c r="F19" s="125"/>
    </row>
    <row r="20" spans="1:6" ht="13.8" thickTop="1" x14ac:dyDescent="0.25">
      <c r="A20" s="79" t="s">
        <v>517</v>
      </c>
      <c r="B20" s="107">
        <f>SUM(B18,B12)</f>
        <v>0</v>
      </c>
      <c r="C20" s="107">
        <f>SUM(C18,C12)</f>
        <v>0</v>
      </c>
      <c r="D20" s="107">
        <f>SUM(D18,D12)</f>
        <v>0</v>
      </c>
      <c r="E20" s="107">
        <f>SUM(E18,E12)</f>
        <v>0</v>
      </c>
      <c r="F20" s="142">
        <f>SUM(B20:E20)</f>
        <v>0</v>
      </c>
    </row>
    <row r="21" spans="1:6" x14ac:dyDescent="0.25">
      <c r="B21" s="119"/>
      <c r="C21" s="119"/>
      <c r="D21" s="119"/>
      <c r="E21" s="119"/>
      <c r="F21" s="119"/>
    </row>
    <row r="22" spans="1:6" ht="13.8" thickBot="1" x14ac:dyDescent="0.3">
      <c r="A22" s="79" t="s">
        <v>518</v>
      </c>
      <c r="B22" s="119"/>
      <c r="C22" s="119"/>
      <c r="D22" s="119"/>
      <c r="E22" s="119"/>
      <c r="F22" s="119"/>
    </row>
    <row r="23" spans="1:6" ht="13.8" thickBot="1" x14ac:dyDescent="0.3">
      <c r="A23" s="122" t="s">
        <v>519</v>
      </c>
      <c r="B23" s="141"/>
      <c r="C23" s="116"/>
      <c r="D23" s="143"/>
      <c r="E23" s="141"/>
      <c r="F23" s="142">
        <f t="shared" ref="F23:F28" si="0">SUM(B23:E23)</f>
        <v>0</v>
      </c>
    </row>
    <row r="24" spans="1:6" ht="13.8" thickBot="1" x14ac:dyDescent="0.3">
      <c r="A24" s="296" t="s">
        <v>520</v>
      </c>
      <c r="B24" s="141"/>
      <c r="C24" s="116"/>
      <c r="D24" s="143"/>
      <c r="E24" s="141"/>
      <c r="F24" s="142">
        <f t="shared" si="0"/>
        <v>0</v>
      </c>
    </row>
    <row r="25" spans="1:6" ht="13.8" thickBot="1" x14ac:dyDescent="0.3">
      <c r="A25" s="295" t="s">
        <v>516</v>
      </c>
      <c r="B25" s="143"/>
      <c r="C25" s="116"/>
      <c r="D25" s="143"/>
      <c r="E25" s="141"/>
      <c r="F25" s="142">
        <f t="shared" si="0"/>
        <v>0</v>
      </c>
    </row>
    <row r="26" spans="1:6" ht="13.8" thickBot="1" x14ac:dyDescent="0.3">
      <c r="A26" s="295" t="s">
        <v>516</v>
      </c>
      <c r="B26" s="143"/>
      <c r="C26" s="116"/>
      <c r="D26" s="143"/>
      <c r="E26" s="141"/>
      <c r="F26" s="142">
        <f t="shared" si="0"/>
        <v>0</v>
      </c>
    </row>
    <row r="27" spans="1:6" ht="13.8" thickBot="1" x14ac:dyDescent="0.3">
      <c r="A27" s="295" t="s">
        <v>516</v>
      </c>
      <c r="B27" s="143"/>
      <c r="C27" s="116"/>
      <c r="D27" s="143"/>
      <c r="E27" s="141"/>
      <c r="F27" s="142">
        <f t="shared" si="0"/>
        <v>0</v>
      </c>
    </row>
    <row r="28" spans="1:6" x14ac:dyDescent="0.25">
      <c r="A28" s="297" t="s">
        <v>512</v>
      </c>
      <c r="B28" s="149">
        <f>SUM(B23:B27)</f>
        <v>0</v>
      </c>
      <c r="C28" s="150">
        <f>SUM(C23:C27)</f>
        <v>0</v>
      </c>
      <c r="D28" s="149">
        <f>SUM(D23:D27)</f>
        <v>0</v>
      </c>
      <c r="E28" s="149">
        <f>SUM(E23:E27)</f>
        <v>0</v>
      </c>
      <c r="F28" s="142">
        <f t="shared" si="0"/>
        <v>0</v>
      </c>
    </row>
    <row r="29" spans="1:6" ht="13.8" thickBot="1" x14ac:dyDescent="0.3">
      <c r="B29" s="151"/>
      <c r="C29" s="151"/>
      <c r="D29" s="151"/>
      <c r="E29" s="151"/>
      <c r="F29" s="125"/>
    </row>
    <row r="30" spans="1:6" ht="13.8" thickTop="1" x14ac:dyDescent="0.25">
      <c r="A30" s="79" t="s">
        <v>521</v>
      </c>
      <c r="B30" s="107">
        <f>SUM(B28,B20)</f>
        <v>0</v>
      </c>
      <c r="C30" s="107">
        <f>SUM(C28,C20)</f>
        <v>0</v>
      </c>
      <c r="D30" s="107">
        <f>SUM(D28,D20)</f>
        <v>0</v>
      </c>
      <c r="E30" s="107">
        <f>SUM(E28,E20)</f>
        <v>0</v>
      </c>
      <c r="F30" s="142">
        <f>SUM(B30:E30)</f>
        <v>0</v>
      </c>
    </row>
    <row r="31" spans="1:6" x14ac:dyDescent="0.25">
      <c r="A31" s="79"/>
      <c r="B31" s="119"/>
      <c r="C31" s="119"/>
      <c r="D31" s="119"/>
      <c r="E31" s="119"/>
      <c r="F31" s="119"/>
    </row>
    <row r="32" spans="1:6" x14ac:dyDescent="0.25">
      <c r="B32" s="119"/>
      <c r="C32" s="119"/>
      <c r="D32" s="119"/>
      <c r="E32" s="119"/>
      <c r="F32" s="119"/>
    </row>
    <row r="33" spans="1:6" ht="13.8" thickBot="1" x14ac:dyDescent="0.3">
      <c r="A33" s="79" t="s">
        <v>522</v>
      </c>
      <c r="B33" s="119"/>
      <c r="C33" s="119"/>
      <c r="D33" s="119"/>
      <c r="E33" s="119"/>
      <c r="F33" s="119"/>
    </row>
    <row r="34" spans="1:6" ht="13.8" thickBot="1" x14ac:dyDescent="0.3">
      <c r="A34" s="122" t="s">
        <v>523</v>
      </c>
      <c r="B34" s="141"/>
      <c r="C34" s="147"/>
      <c r="D34" s="116"/>
      <c r="E34" s="116"/>
      <c r="F34" s="142">
        <f t="shared" ref="F34:F44" si="1">SUM(B34:E34)</f>
        <v>0</v>
      </c>
    </row>
    <row r="35" spans="1:6" ht="13.8" thickBot="1" x14ac:dyDescent="0.3">
      <c r="A35" s="122" t="s">
        <v>524</v>
      </c>
      <c r="B35" s="141"/>
      <c r="C35" s="147"/>
      <c r="D35" s="116"/>
      <c r="E35" s="116"/>
      <c r="F35" s="142">
        <f t="shared" si="1"/>
        <v>0</v>
      </c>
    </row>
    <row r="36" spans="1:6" ht="13.8" thickBot="1" x14ac:dyDescent="0.3">
      <c r="A36" s="122" t="s">
        <v>525</v>
      </c>
      <c r="B36" s="141"/>
      <c r="C36" s="147"/>
      <c r="D36" s="116"/>
      <c r="E36" s="116"/>
      <c r="F36" s="142">
        <f t="shared" si="1"/>
        <v>0</v>
      </c>
    </row>
    <row r="37" spans="1:6" ht="13.8" thickBot="1" x14ac:dyDescent="0.3">
      <c r="A37" s="101" t="s">
        <v>526</v>
      </c>
      <c r="B37" s="141"/>
      <c r="C37" s="147"/>
      <c r="D37" s="116"/>
      <c r="E37" s="116"/>
      <c r="F37" s="142">
        <f t="shared" si="1"/>
        <v>0</v>
      </c>
    </row>
    <row r="38" spans="1:6" ht="13.8" thickBot="1" x14ac:dyDescent="0.3">
      <c r="A38" s="122" t="s">
        <v>527</v>
      </c>
      <c r="B38" s="141"/>
      <c r="C38" s="141"/>
      <c r="D38" s="116"/>
      <c r="E38" s="116"/>
      <c r="F38" s="142">
        <f t="shared" si="1"/>
        <v>0</v>
      </c>
    </row>
    <row r="39" spans="1:6" ht="13.8" thickBot="1" x14ac:dyDescent="0.3">
      <c r="A39" s="122" t="s">
        <v>528</v>
      </c>
      <c r="B39" s="141"/>
      <c r="C39" s="141"/>
      <c r="D39" s="116"/>
      <c r="E39" s="116"/>
      <c r="F39" s="142">
        <f t="shared" si="1"/>
        <v>0</v>
      </c>
    </row>
    <row r="40" spans="1:6" ht="13.8" thickBot="1" x14ac:dyDescent="0.3">
      <c r="A40" s="294" t="s">
        <v>529</v>
      </c>
      <c r="B40" s="141"/>
      <c r="C40" s="141"/>
      <c r="D40" s="116"/>
      <c r="E40" s="116"/>
      <c r="F40" s="142">
        <f t="shared" si="1"/>
        <v>0</v>
      </c>
    </row>
    <row r="41" spans="1:6" ht="13.8" thickBot="1" x14ac:dyDescent="0.3">
      <c r="A41" s="295" t="s">
        <v>473</v>
      </c>
      <c r="B41" s="143"/>
      <c r="C41" s="147"/>
      <c r="D41" s="116"/>
      <c r="E41" s="116"/>
      <c r="F41" s="142">
        <f t="shared" si="1"/>
        <v>0</v>
      </c>
    </row>
    <row r="42" spans="1:6" ht="13.8" thickBot="1" x14ac:dyDescent="0.3">
      <c r="A42" s="295" t="s">
        <v>530</v>
      </c>
      <c r="B42" s="293"/>
      <c r="C42" s="152"/>
      <c r="D42" s="116"/>
      <c r="E42" s="116"/>
      <c r="F42" s="142">
        <f t="shared" si="1"/>
        <v>0</v>
      </c>
    </row>
    <row r="43" spans="1:6" ht="13.8" thickBot="1" x14ac:dyDescent="0.3">
      <c r="A43" s="295" t="s">
        <v>473</v>
      </c>
      <c r="B43" s="143"/>
      <c r="C43" s="147"/>
      <c r="D43" s="116"/>
      <c r="E43" s="116"/>
      <c r="F43" s="142">
        <f t="shared" si="1"/>
        <v>0</v>
      </c>
    </row>
    <row r="44" spans="1:6" ht="13.8" thickBot="1" x14ac:dyDescent="0.3">
      <c r="A44" s="295" t="s">
        <v>530</v>
      </c>
      <c r="B44" s="293"/>
      <c r="C44" s="152"/>
      <c r="D44" s="116"/>
      <c r="E44" s="116"/>
      <c r="F44" s="142">
        <f t="shared" si="1"/>
        <v>0</v>
      </c>
    </row>
    <row r="45" spans="1:6" ht="13.8" thickBot="1" x14ac:dyDescent="0.3">
      <c r="B45" s="127"/>
      <c r="C45" s="127"/>
      <c r="D45" s="151"/>
      <c r="E45" s="151"/>
      <c r="F45" s="123"/>
    </row>
    <row r="46" spans="1:6" ht="13.8" thickTop="1" x14ac:dyDescent="0.25">
      <c r="A46" s="79" t="s">
        <v>531</v>
      </c>
      <c r="B46" s="107">
        <f>SUM(B34:B45)</f>
        <v>0</v>
      </c>
      <c r="C46" s="107">
        <f>SUM(C34:C45)</f>
        <v>0</v>
      </c>
      <c r="D46" s="107">
        <f>SUM(D34:D45)</f>
        <v>0</v>
      </c>
      <c r="E46" s="107">
        <f>SUM(E34:E45)</f>
        <v>0</v>
      </c>
      <c r="F46" s="142">
        <f>SUM(B46:E46)</f>
        <v>0</v>
      </c>
    </row>
    <row r="47" spans="1:6" x14ac:dyDescent="0.25">
      <c r="B47" s="119"/>
      <c r="C47" s="119"/>
      <c r="D47" s="119"/>
      <c r="E47" s="119"/>
      <c r="F47" s="119"/>
    </row>
    <row r="48" spans="1:6" x14ac:dyDescent="0.25">
      <c r="B48" s="119"/>
      <c r="C48" s="119"/>
      <c r="D48" s="119"/>
      <c r="E48" s="119"/>
      <c r="F48" s="119"/>
    </row>
    <row r="49" spans="1:6" ht="13.8" thickBot="1" x14ac:dyDescent="0.3">
      <c r="B49" s="125"/>
      <c r="C49" s="125"/>
      <c r="D49" s="125"/>
      <c r="E49" s="125"/>
      <c r="F49" s="125"/>
    </row>
    <row r="50" spans="1:6" ht="13.8" thickTop="1" x14ac:dyDescent="0.25">
      <c r="A50" s="79" t="s">
        <v>532</v>
      </c>
      <c r="B50" s="107">
        <f>SUM(B46,B30)</f>
        <v>0</v>
      </c>
      <c r="C50" s="107">
        <f>SUM(C46,C30)</f>
        <v>0</v>
      </c>
      <c r="D50" s="107">
        <f>SUM(D46,D30)</f>
        <v>0</v>
      </c>
      <c r="E50" s="107">
        <f>SUM(E46,E30)</f>
        <v>0</v>
      </c>
      <c r="F50" s="142">
        <f>SUM(B50:E50)</f>
        <v>0</v>
      </c>
    </row>
    <row r="51" spans="1:6" x14ac:dyDescent="0.25">
      <c r="A51" s="128"/>
      <c r="B51" s="153"/>
      <c r="C51" s="153"/>
      <c r="D51" s="153"/>
      <c r="E51" s="153"/>
      <c r="F51" s="153"/>
    </row>
    <row r="52" spans="1:6" x14ac:dyDescent="0.25">
      <c r="C52" s="131" t="s">
        <v>582</v>
      </c>
      <c r="F52" s="39" t="s">
        <v>428</v>
      </c>
    </row>
    <row r="57" spans="1:6" x14ac:dyDescent="0.25">
      <c r="C57" s="154"/>
    </row>
  </sheetData>
  <mergeCells count="4">
    <mergeCell ref="A1:F1"/>
    <mergeCell ref="A2:F2"/>
    <mergeCell ref="A3:F3"/>
    <mergeCell ref="A4:F4"/>
  </mergeCells>
  <pageMargins left="1.5" right="0.75" top="1" bottom="1" header="0.5" footer="0.5"/>
  <pageSetup scale="72" fitToHeight="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61"/>
  <sheetViews>
    <sheetView showGridLines="0" showZeros="0" zoomScale="85" workbookViewId="0">
      <pane ySplit="5" topLeftCell="A6" activePane="bottomLeft" state="frozen"/>
      <selection activeCell="C13" sqref="C13:O13"/>
      <selection pane="bottomLeft" activeCell="C61" sqref="C61"/>
    </sheetView>
  </sheetViews>
  <sheetFormatPr defaultColWidth="9" defaultRowHeight="13.2" x14ac:dyDescent="0.25"/>
  <cols>
    <col min="1" max="1" width="31.09765625" style="87" customWidth="1"/>
    <col min="2" max="3" width="11.09765625" style="110" customWidth="1"/>
    <col min="4" max="4" width="11.09765625" style="93" customWidth="1"/>
    <col min="5" max="5" width="12.09765625" style="93" customWidth="1"/>
    <col min="6" max="6" width="11.09765625" style="93" customWidth="1"/>
    <col min="7" max="16384" width="9" style="87"/>
  </cols>
  <sheetData>
    <row r="1" spans="1:6" ht="48" customHeight="1" x14ac:dyDescent="0.25">
      <c r="A1" s="414" t="s">
        <v>533</v>
      </c>
      <c r="B1" s="414"/>
      <c r="C1" s="414"/>
      <c r="D1" s="414"/>
      <c r="E1" s="414"/>
      <c r="F1" s="414"/>
    </row>
    <row r="2" spans="1:6" x14ac:dyDescent="0.25">
      <c r="A2" s="412" t="str">
        <f>CONCATENATE("Local Government:  ",'Unit Mix'!F5)</f>
        <v>Local Government:  0</v>
      </c>
      <c r="B2" s="412"/>
      <c r="C2" s="412"/>
      <c r="D2" s="412"/>
      <c r="E2" s="412"/>
      <c r="F2" s="412"/>
    </row>
    <row r="3" spans="1:6" x14ac:dyDescent="0.25">
      <c r="A3" s="413" t="str">
        <f>CONCATENATE("Main Street Area:  ",'Unit Mix'!F7)</f>
        <v>Main Street Area:  0</v>
      </c>
      <c r="B3" s="413"/>
      <c r="C3" s="413"/>
      <c r="D3" s="413"/>
      <c r="E3" s="413"/>
      <c r="F3" s="413"/>
    </row>
    <row r="4" spans="1:6" x14ac:dyDescent="0.25">
      <c r="A4" s="415"/>
      <c r="B4" s="415"/>
      <c r="C4" s="415"/>
      <c r="D4" s="415"/>
      <c r="E4" s="415"/>
      <c r="F4" s="415"/>
    </row>
    <row r="5" spans="1:6" s="89" customFormat="1" ht="26.4" x14ac:dyDescent="0.25">
      <c r="A5" s="15" t="s">
        <v>429</v>
      </c>
      <c r="B5" s="88" t="s">
        <v>430</v>
      </c>
      <c r="C5" s="88" t="s">
        <v>431</v>
      </c>
      <c r="D5" s="88" t="s">
        <v>432</v>
      </c>
      <c r="E5" s="88" t="s">
        <v>433</v>
      </c>
      <c r="F5" s="88" t="s">
        <v>3</v>
      </c>
    </row>
    <row r="6" spans="1:6" x14ac:dyDescent="0.25">
      <c r="A6" s="90"/>
      <c r="B6" s="91"/>
      <c r="C6" s="91"/>
      <c r="D6" s="91"/>
      <c r="E6" s="91"/>
      <c r="F6" s="91"/>
    </row>
    <row r="7" spans="1:6" ht="13.8" thickBot="1" x14ac:dyDescent="0.3">
      <c r="A7" s="92" t="s">
        <v>434</v>
      </c>
      <c r="B7" s="93"/>
      <c r="C7" s="93"/>
    </row>
    <row r="8" spans="1:6" ht="13.8" thickBot="1" x14ac:dyDescent="0.3">
      <c r="A8" s="155" t="s">
        <v>435</v>
      </c>
      <c r="B8" s="156"/>
      <c r="C8" s="94"/>
      <c r="D8" s="94"/>
      <c r="E8" s="94"/>
      <c r="F8" s="95">
        <f>SUM(B8:E8)</f>
        <v>0</v>
      </c>
    </row>
    <row r="9" spans="1:6" ht="13.8" thickBot="1" x14ac:dyDescent="0.3">
      <c r="A9" s="92" t="s">
        <v>436</v>
      </c>
      <c r="B9" s="96"/>
      <c r="C9" s="97"/>
      <c r="D9" s="97"/>
      <c r="E9" s="97"/>
      <c r="F9" s="97"/>
    </row>
    <row r="10" spans="1:6" ht="13.8" thickBot="1" x14ac:dyDescent="0.3">
      <c r="A10" s="98" t="s">
        <v>437</v>
      </c>
      <c r="B10" s="99"/>
      <c r="C10" s="99"/>
      <c r="D10" s="99"/>
      <c r="E10" s="99"/>
      <c r="F10" s="95">
        <f>SUM(B10:E10)</f>
        <v>0</v>
      </c>
    </row>
    <row r="11" spans="1:6" ht="13.8" thickBot="1" x14ac:dyDescent="0.3">
      <c r="A11" s="98" t="s">
        <v>438</v>
      </c>
      <c r="B11" s="99"/>
      <c r="C11" s="99"/>
      <c r="D11" s="99"/>
      <c r="E11" s="99"/>
      <c r="F11" s="95">
        <f>SUM(B11:E11)</f>
        <v>0</v>
      </c>
    </row>
    <row r="12" spans="1:6" ht="13.8" thickBot="1" x14ac:dyDescent="0.3">
      <c r="A12" s="92" t="s">
        <v>439</v>
      </c>
      <c r="B12" s="100"/>
      <c r="C12" s="100"/>
      <c r="D12" s="100"/>
      <c r="E12" s="100"/>
      <c r="F12" s="100"/>
    </row>
    <row r="13" spans="1:6" ht="13.8" thickBot="1" x14ac:dyDescent="0.3">
      <c r="A13" s="98" t="s">
        <v>440</v>
      </c>
      <c r="B13" s="157"/>
      <c r="C13" s="99"/>
      <c r="D13" s="99"/>
      <c r="E13" s="99"/>
      <c r="F13" s="95">
        <f>SUM(B13:E13)</f>
        <v>0</v>
      </c>
    </row>
    <row r="14" spans="1:6" ht="13.8" thickBot="1" x14ac:dyDescent="0.3">
      <c r="A14" s="98" t="s">
        <v>441</v>
      </c>
      <c r="B14" s="99"/>
      <c r="C14" s="157"/>
      <c r="D14" s="99"/>
      <c r="E14" s="99"/>
      <c r="F14" s="95">
        <f>SUM(B14:E14)</f>
        <v>0</v>
      </c>
    </row>
    <row r="15" spans="1:6" ht="13.8" thickBot="1" x14ac:dyDescent="0.3">
      <c r="A15" s="98" t="s">
        <v>442</v>
      </c>
      <c r="B15" s="158"/>
      <c r="C15" s="99"/>
      <c r="D15" s="99"/>
      <c r="E15" s="99"/>
      <c r="F15" s="95">
        <f>SUM(B15:E15)</f>
        <v>0</v>
      </c>
    </row>
    <row r="16" spans="1:6" ht="13.8" thickBot="1" x14ac:dyDescent="0.3">
      <c r="A16" s="92" t="s">
        <v>443</v>
      </c>
      <c r="B16" s="96"/>
      <c r="C16" s="96"/>
      <c r="D16" s="96"/>
      <c r="E16" s="96"/>
      <c r="F16" s="96"/>
    </row>
    <row r="17" spans="1:6" ht="13.8" thickBot="1" x14ac:dyDescent="0.3">
      <c r="A17" s="98" t="s">
        <v>444</v>
      </c>
      <c r="B17" s="157"/>
      <c r="C17" s="99"/>
      <c r="D17" s="99"/>
      <c r="E17" s="99"/>
      <c r="F17" s="95">
        <f>SUM(B17:E17)</f>
        <v>0</v>
      </c>
    </row>
    <row r="18" spans="1:6" ht="13.8" thickBot="1" x14ac:dyDescent="0.3">
      <c r="A18" s="98" t="s">
        <v>445</v>
      </c>
      <c r="B18" s="99"/>
      <c r="C18" s="157"/>
      <c r="D18" s="99"/>
      <c r="E18" s="99"/>
      <c r="F18" s="95">
        <f>SUM(B18:E18)</f>
        <v>0</v>
      </c>
    </row>
    <row r="19" spans="1:6" ht="13.8" thickBot="1" x14ac:dyDescent="0.3">
      <c r="A19" s="98" t="s">
        <v>446</v>
      </c>
      <c r="B19" s="159"/>
      <c r="C19" s="99"/>
      <c r="D19" s="99"/>
      <c r="E19" s="99"/>
      <c r="F19" s="95">
        <f>SUM(B19:E19)</f>
        <v>0</v>
      </c>
    </row>
    <row r="20" spans="1:6" ht="13.8" thickBot="1" x14ac:dyDescent="0.3">
      <c r="A20" s="98" t="s">
        <v>447</v>
      </c>
      <c r="B20" s="156"/>
      <c r="C20" s="99"/>
      <c r="D20" s="99"/>
      <c r="E20" s="99"/>
      <c r="F20" s="95">
        <f>SUM(B20:E20)</f>
        <v>0</v>
      </c>
    </row>
    <row r="21" spans="1:6" ht="13.8" thickBot="1" x14ac:dyDescent="0.3">
      <c r="A21" s="98" t="s">
        <v>448</v>
      </c>
      <c r="B21" s="160"/>
      <c r="C21" s="99"/>
      <c r="D21" s="99"/>
      <c r="E21" s="99"/>
      <c r="F21" s="95">
        <f>SUM(B21:E21)</f>
        <v>0</v>
      </c>
    </row>
    <row r="22" spans="1:6" ht="13.8" thickBot="1" x14ac:dyDescent="0.3">
      <c r="A22" s="92" t="s">
        <v>449</v>
      </c>
      <c r="B22" s="96"/>
      <c r="C22" s="96"/>
      <c r="D22" s="96"/>
      <c r="E22" s="96"/>
      <c r="F22" s="96"/>
    </row>
    <row r="23" spans="1:6" ht="13.8" thickBot="1" x14ac:dyDescent="0.3">
      <c r="A23" s="98" t="s">
        <v>450</v>
      </c>
      <c r="B23" s="99"/>
      <c r="C23" s="99"/>
      <c r="D23" s="99"/>
      <c r="E23" s="99"/>
      <c r="F23" s="95">
        <f>SUM(B23:E23)</f>
        <v>0</v>
      </c>
    </row>
    <row r="24" spans="1:6" ht="13.8" thickBot="1" x14ac:dyDescent="0.3">
      <c r="A24" s="98" t="s">
        <v>451</v>
      </c>
      <c r="B24" s="99"/>
      <c r="C24" s="99"/>
      <c r="D24" s="99"/>
      <c r="E24" s="99"/>
      <c r="F24" s="95">
        <f>SUM(B24:E24)</f>
        <v>0</v>
      </c>
    </row>
    <row r="25" spans="1:6" ht="13.8" thickBot="1" x14ac:dyDescent="0.3">
      <c r="A25" s="98" t="s">
        <v>452</v>
      </c>
      <c r="B25" s="99"/>
      <c r="C25" s="94"/>
      <c r="D25" s="94"/>
      <c r="E25" s="94"/>
      <c r="F25" s="95">
        <f>SUM(B25:E25)</f>
        <v>0</v>
      </c>
    </row>
    <row r="26" spans="1:6" ht="13.8" thickBot="1" x14ac:dyDescent="0.3">
      <c r="A26" s="92" t="s">
        <v>453</v>
      </c>
      <c r="B26" s="100"/>
      <c r="C26" s="102"/>
      <c r="D26" s="102"/>
      <c r="E26" s="102"/>
      <c r="F26" s="102"/>
    </row>
    <row r="27" spans="1:6" ht="13.8" thickBot="1" x14ac:dyDescent="0.3">
      <c r="A27" s="98" t="s">
        <v>454</v>
      </c>
      <c r="B27" s="99"/>
      <c r="C27" s="161"/>
      <c r="D27" s="94"/>
      <c r="E27" s="94"/>
      <c r="F27" s="95">
        <f t="shared" ref="F27:F33" si="0">SUM(B27:E27)</f>
        <v>0</v>
      </c>
    </row>
    <row r="28" spans="1:6" ht="13.8" thickBot="1" x14ac:dyDescent="0.3">
      <c r="A28" s="98" t="s">
        <v>455</v>
      </c>
      <c r="B28" s="162"/>
      <c r="C28" s="94"/>
      <c r="D28" s="94"/>
      <c r="E28" s="94"/>
      <c r="F28" s="95">
        <f t="shared" si="0"/>
        <v>0</v>
      </c>
    </row>
    <row r="29" spans="1:6" ht="13.8" thickBot="1" x14ac:dyDescent="0.3">
      <c r="A29" s="98" t="s">
        <v>456</v>
      </c>
      <c r="B29" s="99"/>
      <c r="C29" s="163"/>
      <c r="D29" s="94"/>
      <c r="E29" s="94"/>
      <c r="F29" s="95">
        <f t="shared" si="0"/>
        <v>0</v>
      </c>
    </row>
    <row r="30" spans="1:6" ht="13.8" thickBot="1" x14ac:dyDescent="0.3">
      <c r="A30" s="98" t="s">
        <v>457</v>
      </c>
      <c r="B30" s="164"/>
      <c r="C30" s="94"/>
      <c r="D30" s="94"/>
      <c r="E30" s="94"/>
      <c r="F30" s="95">
        <f t="shared" si="0"/>
        <v>0</v>
      </c>
    </row>
    <row r="31" spans="1:6" ht="13.8" thickBot="1" x14ac:dyDescent="0.3">
      <c r="A31" s="98" t="s">
        <v>458</v>
      </c>
      <c r="B31" s="99"/>
      <c r="C31" s="94"/>
      <c r="D31" s="94"/>
      <c r="E31" s="94"/>
      <c r="F31" s="95">
        <f t="shared" si="0"/>
        <v>0</v>
      </c>
    </row>
    <row r="32" spans="1:6" ht="13.8" thickBot="1" x14ac:dyDescent="0.3">
      <c r="A32" s="98" t="s">
        <v>459</v>
      </c>
      <c r="B32" s="99"/>
      <c r="C32" s="94"/>
      <c r="D32" s="94"/>
      <c r="E32" s="94"/>
      <c r="F32" s="95">
        <f t="shared" si="0"/>
        <v>0</v>
      </c>
    </row>
    <row r="33" spans="1:6" ht="13.8" thickBot="1" x14ac:dyDescent="0.3">
      <c r="A33" s="98" t="s">
        <v>460</v>
      </c>
      <c r="B33" s="99"/>
      <c r="C33" s="94"/>
      <c r="D33" s="94"/>
      <c r="E33" s="94"/>
      <c r="F33" s="95">
        <f t="shared" si="0"/>
        <v>0</v>
      </c>
    </row>
    <row r="34" spans="1:6" ht="13.8" thickBot="1" x14ac:dyDescent="0.3">
      <c r="A34" s="92" t="s">
        <v>461</v>
      </c>
      <c r="B34" s="100"/>
      <c r="C34" s="102"/>
      <c r="D34" s="102"/>
      <c r="E34" s="102"/>
      <c r="F34" s="102"/>
    </row>
    <row r="35" spans="1:6" ht="13.8" thickBot="1" x14ac:dyDescent="0.3">
      <c r="A35" s="98" t="s">
        <v>462</v>
      </c>
      <c r="B35" s="99"/>
      <c r="C35" s="94"/>
      <c r="D35" s="94"/>
      <c r="E35" s="94"/>
      <c r="F35" s="95">
        <f>SUM(B35:E35)</f>
        <v>0</v>
      </c>
    </row>
    <row r="36" spans="1:6" ht="13.8" thickBot="1" x14ac:dyDescent="0.3">
      <c r="A36" s="98" t="s">
        <v>463</v>
      </c>
      <c r="B36" s="159"/>
      <c r="C36" s="94"/>
      <c r="D36" s="94"/>
      <c r="E36" s="94"/>
      <c r="F36" s="95">
        <f>SUM(B36:E36)</f>
        <v>0</v>
      </c>
    </row>
    <row r="37" spans="1:6" ht="13.8" thickBot="1" x14ac:dyDescent="0.3">
      <c r="A37" s="92" t="s">
        <v>464</v>
      </c>
      <c r="B37" s="100"/>
      <c r="C37" s="100"/>
      <c r="D37" s="100"/>
      <c r="E37" s="100"/>
      <c r="F37" s="100"/>
    </row>
    <row r="38" spans="1:6" ht="13.8" thickBot="1" x14ac:dyDescent="0.3">
      <c r="A38" s="98" t="s">
        <v>465</v>
      </c>
      <c r="B38" s="99"/>
      <c r="C38" s="99"/>
      <c r="D38" s="99"/>
      <c r="E38" s="99"/>
      <c r="F38" s="95">
        <f t="shared" ref="F38:F46" si="1">SUM(B38:E38)</f>
        <v>0</v>
      </c>
    </row>
    <row r="39" spans="1:6" ht="13.8" thickBot="1" x14ac:dyDescent="0.3">
      <c r="A39" s="98" t="s">
        <v>466</v>
      </c>
      <c r="B39" s="99"/>
      <c r="C39" s="99"/>
      <c r="D39" s="99"/>
      <c r="E39" s="99"/>
      <c r="F39" s="95">
        <f t="shared" si="1"/>
        <v>0</v>
      </c>
    </row>
    <row r="40" spans="1:6" ht="13.8" thickBot="1" x14ac:dyDescent="0.3">
      <c r="A40" s="98" t="s">
        <v>467</v>
      </c>
      <c r="B40" s="99"/>
      <c r="C40" s="99"/>
      <c r="D40" s="99"/>
      <c r="E40" s="99"/>
      <c r="F40" s="95">
        <f t="shared" si="1"/>
        <v>0</v>
      </c>
    </row>
    <row r="41" spans="1:6" ht="13.8" thickBot="1" x14ac:dyDescent="0.3">
      <c r="A41" s="98" t="s">
        <v>468</v>
      </c>
      <c r="B41" s="99"/>
      <c r="C41" s="99"/>
      <c r="D41" s="99"/>
      <c r="E41" s="99"/>
      <c r="F41" s="95">
        <f t="shared" si="1"/>
        <v>0</v>
      </c>
    </row>
    <row r="42" spans="1:6" ht="13.8" thickBot="1" x14ac:dyDescent="0.3">
      <c r="A42" s="98" t="s">
        <v>469</v>
      </c>
      <c r="B42" s="157"/>
      <c r="C42" s="157"/>
      <c r="D42" s="99"/>
      <c r="E42" s="99"/>
      <c r="F42" s="95">
        <f t="shared" si="1"/>
        <v>0</v>
      </c>
    </row>
    <row r="43" spans="1:6" ht="13.8" thickBot="1" x14ac:dyDescent="0.3">
      <c r="A43" s="98" t="s">
        <v>470</v>
      </c>
      <c r="B43" s="99"/>
      <c r="C43" s="99"/>
      <c r="D43" s="99"/>
      <c r="E43" s="99"/>
      <c r="F43" s="95">
        <f t="shared" si="1"/>
        <v>0</v>
      </c>
    </row>
    <row r="44" spans="1:6" ht="13.8" thickBot="1" x14ac:dyDescent="0.3">
      <c r="A44" s="98" t="s">
        <v>471</v>
      </c>
      <c r="B44" s="165"/>
      <c r="C44" s="99"/>
      <c r="D44" s="99"/>
      <c r="E44" s="99"/>
      <c r="F44" s="95">
        <f t="shared" si="1"/>
        <v>0</v>
      </c>
    </row>
    <row r="45" spans="1:6" ht="13.8" thickBot="1" x14ac:dyDescent="0.3">
      <c r="A45" s="98" t="s">
        <v>472</v>
      </c>
      <c r="B45" s="99"/>
      <c r="C45" s="99"/>
      <c r="D45" s="99"/>
      <c r="E45" s="99"/>
      <c r="F45" s="95">
        <f t="shared" si="1"/>
        <v>0</v>
      </c>
    </row>
    <row r="46" spans="1:6" ht="13.8" thickBot="1" x14ac:dyDescent="0.3">
      <c r="A46" s="295" t="s">
        <v>473</v>
      </c>
      <c r="B46" s="164"/>
      <c r="C46" s="164"/>
      <c r="D46" s="99"/>
      <c r="E46" s="99"/>
      <c r="F46" s="95">
        <f t="shared" si="1"/>
        <v>0</v>
      </c>
    </row>
    <row r="47" spans="1:6" ht="13.8" thickBot="1" x14ac:dyDescent="0.3">
      <c r="A47" s="92" t="s">
        <v>474</v>
      </c>
      <c r="B47" s="96"/>
      <c r="C47" s="96"/>
      <c r="D47" s="96"/>
      <c r="E47" s="96"/>
      <c r="F47" s="96"/>
    </row>
    <row r="48" spans="1:6" ht="13.8" thickBot="1" x14ac:dyDescent="0.3">
      <c r="A48" s="98" t="s">
        <v>475</v>
      </c>
      <c r="B48" s="156"/>
      <c r="C48" s="99"/>
      <c r="D48" s="99"/>
      <c r="E48" s="99"/>
      <c r="F48" s="95">
        <f>SUM(B48:E48)</f>
        <v>0</v>
      </c>
    </row>
    <row r="49" spans="1:6" ht="13.8" thickBot="1" x14ac:dyDescent="0.3">
      <c r="A49" s="98" t="s">
        <v>476</v>
      </c>
      <c r="B49" s="166"/>
      <c r="C49" s="99"/>
      <c r="D49" s="99"/>
      <c r="E49" s="99"/>
      <c r="F49" s="95">
        <f>SUM(B49:E49)</f>
        <v>0</v>
      </c>
    </row>
    <row r="50" spans="1:6" ht="13.8" thickBot="1" x14ac:dyDescent="0.3">
      <c r="A50" s="98" t="s">
        <v>477</v>
      </c>
      <c r="B50" s="156"/>
      <c r="C50" s="99"/>
      <c r="D50" s="99"/>
      <c r="E50" s="99"/>
      <c r="F50" s="95">
        <f>SUM(B50:E50)</f>
        <v>0</v>
      </c>
    </row>
    <row r="51" spans="1:6" ht="13.8" thickBot="1" x14ac:dyDescent="0.3">
      <c r="A51" s="295" t="s">
        <v>473</v>
      </c>
      <c r="B51" s="160"/>
      <c r="C51" s="99"/>
      <c r="D51" s="99"/>
      <c r="E51" s="99"/>
      <c r="F51" s="95">
        <f>SUM(B51:E51)</f>
        <v>0</v>
      </c>
    </row>
    <row r="52" spans="1:6" ht="13.8" thickBot="1" x14ac:dyDescent="0.3">
      <c r="A52" s="92" t="s">
        <v>478</v>
      </c>
      <c r="B52" s="100"/>
      <c r="C52" s="100"/>
      <c r="D52" s="100"/>
      <c r="E52" s="100"/>
      <c r="F52" s="100"/>
    </row>
    <row r="53" spans="1:6" ht="13.8" thickBot="1" x14ac:dyDescent="0.3">
      <c r="A53" s="101" t="s">
        <v>479</v>
      </c>
      <c r="B53" s="99"/>
      <c r="C53" s="99"/>
      <c r="D53" s="99"/>
      <c r="E53" s="99"/>
      <c r="F53" s="95">
        <f>SUM(B53:E53)</f>
        <v>0</v>
      </c>
    </row>
    <row r="54" spans="1:6" ht="13.8" thickBot="1" x14ac:dyDescent="0.3">
      <c r="A54" s="101" t="s">
        <v>480</v>
      </c>
      <c r="B54" s="99"/>
      <c r="C54" s="99"/>
      <c r="D54" s="99"/>
      <c r="E54" s="99"/>
      <c r="F54" s="95">
        <f>SUM(B54:E54)</f>
        <v>0</v>
      </c>
    </row>
    <row r="55" spans="1:6" ht="13.8" thickBot="1" x14ac:dyDescent="0.3">
      <c r="A55" s="101" t="s">
        <v>481</v>
      </c>
      <c r="B55" s="99"/>
      <c r="C55" s="99"/>
      <c r="D55" s="99"/>
      <c r="E55" s="99"/>
      <c r="F55" s="95">
        <f>SUM(B55:E55)</f>
        <v>0</v>
      </c>
    </row>
    <row r="56" spans="1:6" ht="13.8" thickBot="1" x14ac:dyDescent="0.3">
      <c r="A56" s="101" t="s">
        <v>476</v>
      </c>
      <c r="B56" s="99"/>
      <c r="C56" s="99"/>
      <c r="D56" s="99"/>
      <c r="E56" s="99"/>
      <c r="F56" s="95">
        <f>SUM(B56:E56)</f>
        <v>0</v>
      </c>
    </row>
    <row r="57" spans="1:6" ht="13.8" thickBot="1" x14ac:dyDescent="0.3">
      <c r="A57" s="295" t="s">
        <v>473</v>
      </c>
      <c r="B57" s="99"/>
      <c r="C57" s="99"/>
      <c r="D57" s="99"/>
      <c r="E57" s="99"/>
      <c r="F57" s="95">
        <f>SUM(B57:E57)</f>
        <v>0</v>
      </c>
    </row>
    <row r="58" spans="1:6" ht="11.25" customHeight="1" thickBot="1" x14ac:dyDescent="0.3">
      <c r="B58" s="103"/>
      <c r="C58" s="104"/>
      <c r="D58" s="104"/>
      <c r="E58" s="104"/>
      <c r="F58" s="105"/>
    </row>
    <row r="59" spans="1:6" ht="13.8" thickTop="1" x14ac:dyDescent="0.25">
      <c r="A59" s="106" t="s">
        <v>482</v>
      </c>
      <c r="B59" s="107">
        <f>SUM(B8:B57)</f>
        <v>0</v>
      </c>
      <c r="C59" s="107">
        <f>SUM(C8:C57)</f>
        <v>0</v>
      </c>
      <c r="D59" s="107">
        <f>SUM(D8:D57)</f>
        <v>0</v>
      </c>
      <c r="E59" s="107">
        <f>SUM(E8:E57)</f>
        <v>0</v>
      </c>
      <c r="F59" s="107">
        <f>SUM(F8:F57)</f>
        <v>0</v>
      </c>
    </row>
    <row r="60" spans="1:6" x14ac:dyDescent="0.25">
      <c r="A60" s="108"/>
      <c r="B60" s="109"/>
      <c r="C60" s="109"/>
      <c r="D60" s="109"/>
      <c r="E60" s="109"/>
      <c r="F60" s="109"/>
    </row>
    <row r="61" spans="1:6" x14ac:dyDescent="0.25">
      <c r="C61" s="110" t="s">
        <v>580</v>
      </c>
      <c r="F61" s="39" t="s">
        <v>428</v>
      </c>
    </row>
  </sheetData>
  <mergeCells count="4">
    <mergeCell ref="A1:F1"/>
    <mergeCell ref="A2:F2"/>
    <mergeCell ref="A3:F3"/>
    <mergeCell ref="A4:F4"/>
  </mergeCells>
  <pageMargins left="1.5" right="0.4" top="0.75" bottom="0.5" header="0.5" footer="0.5"/>
  <pageSetup scale="7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38"/>
  <sheetViews>
    <sheetView showGridLines="0" showZeros="0" zoomScale="85" workbookViewId="0">
      <pane ySplit="5" topLeftCell="A6" activePane="bottomLeft" state="frozen"/>
      <selection activeCell="C13" sqref="C13:O13"/>
      <selection pane="bottomLeft" activeCell="F26" sqref="F26"/>
    </sheetView>
  </sheetViews>
  <sheetFormatPr defaultColWidth="9" defaultRowHeight="13.2" x14ac:dyDescent="0.25"/>
  <cols>
    <col min="1" max="1" width="33" style="87" customWidth="1"/>
    <col min="2" max="3" width="11.796875" style="136" customWidth="1"/>
    <col min="4" max="4" width="11.796875" style="87" customWidth="1"/>
    <col min="5" max="5" width="11.796875" style="136" customWidth="1"/>
    <col min="6" max="6" width="11.796875" style="87" customWidth="1"/>
    <col min="7" max="16384" width="9" style="87"/>
  </cols>
  <sheetData>
    <row r="1" spans="1:6" ht="43.5" customHeight="1" x14ac:dyDescent="0.25">
      <c r="A1" s="414" t="s">
        <v>533</v>
      </c>
      <c r="B1" s="414"/>
      <c r="C1" s="414"/>
      <c r="D1" s="414"/>
      <c r="E1" s="414"/>
      <c r="F1" s="414"/>
    </row>
    <row r="2" spans="1:6" ht="18.75" customHeight="1" x14ac:dyDescent="0.25">
      <c r="A2" s="412" t="str">
        <f>CONCATENATE("Local Government:  ",'Unit Mix'!F5)</f>
        <v>Local Government:  0</v>
      </c>
      <c r="B2" s="412"/>
      <c r="C2" s="412"/>
      <c r="D2" s="412"/>
      <c r="E2" s="412"/>
      <c r="F2" s="412"/>
    </row>
    <row r="3" spans="1:6" ht="18" customHeight="1" x14ac:dyDescent="0.25">
      <c r="A3" s="413" t="str">
        <f>CONCATENATE("Main Street Area:  ",'Unit Mix'!F7)</f>
        <v>Main Street Area:  0</v>
      </c>
      <c r="B3" s="413"/>
      <c r="C3" s="413"/>
      <c r="D3" s="413"/>
      <c r="E3" s="413"/>
      <c r="F3" s="413"/>
    </row>
    <row r="4" spans="1:6" x14ac:dyDescent="0.25">
      <c r="A4" s="415"/>
      <c r="B4" s="415"/>
      <c r="C4" s="415"/>
      <c r="D4" s="415"/>
      <c r="E4" s="415"/>
      <c r="F4" s="415"/>
    </row>
    <row r="5" spans="1:6" ht="26.4" x14ac:dyDescent="0.25">
      <c r="A5" s="111" t="s">
        <v>429</v>
      </c>
      <c r="B5" s="112" t="s">
        <v>430</v>
      </c>
      <c r="C5" s="112" t="s">
        <v>431</v>
      </c>
      <c r="D5" s="113" t="s">
        <v>432</v>
      </c>
      <c r="E5" s="113" t="s">
        <v>433</v>
      </c>
      <c r="F5" s="112" t="s">
        <v>3</v>
      </c>
    </row>
    <row r="6" spans="1:6" x14ac:dyDescent="0.25">
      <c r="A6" s="45"/>
      <c r="B6" s="114"/>
      <c r="C6" s="114"/>
      <c r="D6" s="114"/>
      <c r="E6" s="114"/>
      <c r="F6" s="114"/>
    </row>
    <row r="7" spans="1:6" x14ac:dyDescent="0.25">
      <c r="A7" s="92" t="s">
        <v>483</v>
      </c>
      <c r="B7" s="114"/>
      <c r="C7" s="114"/>
      <c r="D7" s="114"/>
      <c r="E7" s="114"/>
      <c r="F7" s="114"/>
    </row>
    <row r="8" spans="1:6" ht="13.8" thickBot="1" x14ac:dyDescent="0.3">
      <c r="A8" s="79" t="s">
        <v>484</v>
      </c>
      <c r="B8" s="114"/>
      <c r="C8" s="114"/>
      <c r="D8" s="114"/>
      <c r="E8" s="114"/>
      <c r="F8" s="114"/>
    </row>
    <row r="9" spans="1:6" ht="13.8" thickBot="1" x14ac:dyDescent="0.3">
      <c r="A9" s="115" t="s">
        <v>485</v>
      </c>
      <c r="B9" s="116"/>
      <c r="C9" s="117"/>
      <c r="D9" s="116"/>
      <c r="E9" s="116"/>
      <c r="F9" s="118">
        <f>SUM(B9:E9)</f>
        <v>0</v>
      </c>
    </row>
    <row r="10" spans="1:6" ht="13.8" thickBot="1" x14ac:dyDescent="0.3">
      <c r="A10" s="115" t="s">
        <v>486</v>
      </c>
      <c r="B10" s="116"/>
      <c r="C10" s="117"/>
      <c r="D10" s="116"/>
      <c r="E10" s="116"/>
      <c r="F10" s="118">
        <f t="shared" ref="F10:F27" si="0">SUM(B10:E10)</f>
        <v>0</v>
      </c>
    </row>
    <row r="11" spans="1:6" ht="13.8" thickBot="1" x14ac:dyDescent="0.3">
      <c r="A11" s="115" t="s">
        <v>487</v>
      </c>
      <c r="B11" s="116"/>
      <c r="C11" s="117"/>
      <c r="D11" s="116"/>
      <c r="E11" s="116"/>
      <c r="F11" s="118">
        <f t="shared" si="0"/>
        <v>0</v>
      </c>
    </row>
    <row r="12" spans="1:6" ht="13.8" thickBot="1" x14ac:dyDescent="0.3">
      <c r="A12" s="115" t="s">
        <v>488</v>
      </c>
      <c r="B12" s="116"/>
      <c r="C12" s="117"/>
      <c r="D12" s="116"/>
      <c r="E12" s="116"/>
      <c r="F12" s="118">
        <f t="shared" si="0"/>
        <v>0</v>
      </c>
    </row>
    <row r="13" spans="1:6" ht="13.8" thickBot="1" x14ac:dyDescent="0.3">
      <c r="A13" s="115" t="s">
        <v>489</v>
      </c>
      <c r="B13" s="116"/>
      <c r="C13" s="117"/>
      <c r="D13" s="116"/>
      <c r="E13" s="116"/>
      <c r="F13" s="118">
        <f t="shared" si="0"/>
        <v>0</v>
      </c>
    </row>
    <row r="14" spans="1:6" ht="13.8" thickBot="1" x14ac:dyDescent="0.3">
      <c r="A14" s="115" t="s">
        <v>490</v>
      </c>
      <c r="B14" s="116"/>
      <c r="C14" s="117"/>
      <c r="D14" s="116"/>
      <c r="E14" s="116"/>
      <c r="F14" s="118">
        <f t="shared" si="0"/>
        <v>0</v>
      </c>
    </row>
    <row r="15" spans="1:6" ht="13.8" thickBot="1" x14ac:dyDescent="0.3">
      <c r="A15" s="115" t="s">
        <v>491</v>
      </c>
      <c r="B15" s="116"/>
      <c r="C15" s="117"/>
      <c r="D15" s="116"/>
      <c r="E15" s="116"/>
      <c r="F15" s="118">
        <f t="shared" si="0"/>
        <v>0</v>
      </c>
    </row>
    <row r="16" spans="1:6" ht="13.8" thickBot="1" x14ac:dyDescent="0.3">
      <c r="A16" s="115" t="s">
        <v>492</v>
      </c>
      <c r="B16" s="167"/>
      <c r="C16" s="117"/>
      <c r="D16" s="116"/>
      <c r="E16" s="116"/>
      <c r="F16" s="118">
        <f t="shared" si="0"/>
        <v>0</v>
      </c>
    </row>
    <row r="17" spans="1:6" ht="13.8" thickBot="1" x14ac:dyDescent="0.3">
      <c r="A17" s="115" t="s">
        <v>493</v>
      </c>
      <c r="B17" s="116"/>
      <c r="C17" s="168"/>
      <c r="D17" s="116"/>
      <c r="E17" s="116"/>
      <c r="F17" s="118">
        <f t="shared" si="0"/>
        <v>0</v>
      </c>
    </row>
    <row r="18" spans="1:6" ht="13.8" thickBot="1" x14ac:dyDescent="0.3">
      <c r="A18" s="115" t="s">
        <v>494</v>
      </c>
      <c r="B18" s="162"/>
      <c r="C18" s="117"/>
      <c r="D18" s="116"/>
      <c r="E18" s="116"/>
      <c r="F18" s="118">
        <f t="shared" si="0"/>
        <v>0</v>
      </c>
    </row>
    <row r="19" spans="1:6" ht="13.8" thickBot="1" x14ac:dyDescent="0.3">
      <c r="A19" s="115" t="s">
        <v>495</v>
      </c>
      <c r="B19" s="116"/>
      <c r="C19" s="169"/>
      <c r="D19" s="116"/>
      <c r="E19" s="116"/>
      <c r="F19" s="118">
        <f t="shared" si="0"/>
        <v>0</v>
      </c>
    </row>
    <row r="20" spans="1:6" ht="13.8" thickBot="1" x14ac:dyDescent="0.3">
      <c r="A20" s="295" t="s">
        <v>473</v>
      </c>
      <c r="B20" s="170"/>
      <c r="C20" s="117"/>
      <c r="D20" s="116"/>
      <c r="E20" s="116"/>
      <c r="F20" s="171">
        <f t="shared" si="0"/>
        <v>0</v>
      </c>
    </row>
    <row r="21" spans="1:6" ht="13.8" thickBot="1" x14ac:dyDescent="0.3">
      <c r="A21" s="79" t="s">
        <v>496</v>
      </c>
      <c r="B21" s="119"/>
      <c r="C21" s="120"/>
      <c r="D21" s="119"/>
      <c r="E21" s="119"/>
      <c r="F21" s="172"/>
    </row>
    <row r="22" spans="1:6" ht="13.8" thickBot="1" x14ac:dyDescent="0.3">
      <c r="A22" s="115" t="s">
        <v>497</v>
      </c>
      <c r="B22" s="116"/>
      <c r="C22" s="117"/>
      <c r="D22" s="116"/>
      <c r="E22" s="116"/>
      <c r="F22" s="173">
        <f t="shared" si="0"/>
        <v>0</v>
      </c>
    </row>
    <row r="23" spans="1:6" ht="13.8" thickBot="1" x14ac:dyDescent="0.3">
      <c r="A23" s="79" t="s">
        <v>498</v>
      </c>
      <c r="B23" s="119"/>
      <c r="C23" s="120"/>
      <c r="D23" s="119"/>
      <c r="E23" s="119"/>
      <c r="F23" s="172"/>
    </row>
    <row r="24" spans="1:6" ht="13.8" thickBot="1" x14ac:dyDescent="0.3">
      <c r="A24" s="115" t="s">
        <v>499</v>
      </c>
      <c r="B24" s="116"/>
      <c r="C24" s="117"/>
      <c r="D24" s="116"/>
      <c r="E24" s="116"/>
      <c r="F24" s="173">
        <f t="shared" si="0"/>
        <v>0</v>
      </c>
    </row>
    <row r="25" spans="1:6" ht="13.8" thickBot="1" x14ac:dyDescent="0.3">
      <c r="A25" s="79" t="s">
        <v>500</v>
      </c>
      <c r="B25" s="119"/>
      <c r="C25" s="120"/>
      <c r="D25" s="119"/>
      <c r="E25" s="121"/>
      <c r="F25" s="172"/>
    </row>
    <row r="26" spans="1:6" ht="13.8" thickBot="1" x14ac:dyDescent="0.3">
      <c r="A26" s="115" t="s">
        <v>501</v>
      </c>
      <c r="B26" s="156"/>
      <c r="C26" s="117"/>
      <c r="D26" s="116"/>
      <c r="E26" s="116"/>
      <c r="F26" s="174">
        <f t="shared" si="0"/>
        <v>0</v>
      </c>
    </row>
    <row r="27" spans="1:6" ht="13.8" thickBot="1" x14ac:dyDescent="0.3">
      <c r="A27" s="295" t="s">
        <v>502</v>
      </c>
      <c r="B27" s="160"/>
      <c r="C27" s="117"/>
      <c r="D27" s="116"/>
      <c r="E27" s="116"/>
      <c r="F27" s="171">
        <f t="shared" si="0"/>
        <v>0</v>
      </c>
    </row>
    <row r="28" spans="1:6" ht="13.8" thickBot="1" x14ac:dyDescent="0.3">
      <c r="A28" s="45"/>
      <c r="B28" s="125"/>
      <c r="C28" s="124"/>
      <c r="D28" s="125"/>
      <c r="E28" s="125"/>
      <c r="F28" s="126"/>
    </row>
    <row r="29" spans="1:6" ht="13.8" thickTop="1" x14ac:dyDescent="0.25">
      <c r="A29" s="79" t="s">
        <v>503</v>
      </c>
      <c r="B29" s="175">
        <f>SUM(B9:B27)</f>
        <v>0</v>
      </c>
      <c r="C29" s="174">
        <f>SUM(C9:C27)</f>
        <v>0</v>
      </c>
      <c r="D29" s="174">
        <f>SUM(D9:D27)</f>
        <v>0</v>
      </c>
      <c r="E29" s="174">
        <f>SUM(E9:E27)</f>
        <v>0</v>
      </c>
      <c r="F29" s="174">
        <f>SUM(F9:F27)</f>
        <v>0</v>
      </c>
    </row>
    <row r="30" spans="1:6" ht="13.8" thickBot="1" x14ac:dyDescent="0.3">
      <c r="B30" s="127"/>
      <c r="C30" s="127"/>
      <c r="D30" s="127"/>
      <c r="E30" s="127"/>
      <c r="F30" s="127"/>
    </row>
    <row r="31" spans="1:6" ht="14.4" thickTop="1" thickBot="1" x14ac:dyDescent="0.3">
      <c r="B31" s="123"/>
      <c r="C31" s="126"/>
      <c r="D31" s="123"/>
      <c r="E31" s="123"/>
      <c r="F31" s="126"/>
    </row>
    <row r="32" spans="1:6" ht="13.8" thickTop="1" x14ac:dyDescent="0.25">
      <c r="A32" s="79" t="s">
        <v>504</v>
      </c>
      <c r="B32" s="107">
        <f>SUM(B29+'Permanent S&amp;U p1'!B59)</f>
        <v>0</v>
      </c>
      <c r="C32" s="107">
        <f>SUM(C29+'Permanent S&amp;U p1'!C59)</f>
        <v>0</v>
      </c>
      <c r="D32" s="107">
        <f>SUM(D29+'Permanent S&amp;U p1'!D59)</f>
        <v>0</v>
      </c>
      <c r="E32" s="107">
        <f>SUM(E29+'Permanent S&amp;U p1'!E59)</f>
        <v>0</v>
      </c>
      <c r="F32" s="107">
        <f>SUM(F29+'Permanent S&amp;U p1'!F59)</f>
        <v>0</v>
      </c>
    </row>
    <row r="33" spans="1:6" ht="105.75" customHeight="1" x14ac:dyDescent="0.25">
      <c r="A33" s="128"/>
      <c r="B33" s="129"/>
      <c r="C33" s="129"/>
      <c r="D33" s="129"/>
      <c r="E33" s="129"/>
      <c r="F33" s="129"/>
    </row>
    <row r="34" spans="1:6" x14ac:dyDescent="0.25">
      <c r="B34" s="119"/>
      <c r="C34" s="130" t="s">
        <v>579</v>
      </c>
      <c r="D34" s="131"/>
      <c r="E34" s="131"/>
      <c r="F34" s="39" t="s">
        <v>428</v>
      </c>
    </row>
    <row r="35" spans="1:6" ht="14.25" customHeight="1" x14ac:dyDescent="0.25">
      <c r="B35" s="132"/>
      <c r="C35" s="133"/>
      <c r="D35" s="134"/>
      <c r="E35" s="134"/>
      <c r="F35" s="133"/>
    </row>
    <row r="36" spans="1:6" ht="18" customHeight="1" x14ac:dyDescent="0.25">
      <c r="B36" s="114"/>
      <c r="C36" s="87"/>
      <c r="D36" s="45"/>
      <c r="E36" s="45"/>
    </row>
    <row r="37" spans="1:6" x14ac:dyDescent="0.25">
      <c r="B37" s="114"/>
      <c r="C37" s="135"/>
      <c r="D37" s="45"/>
      <c r="E37" s="45"/>
    </row>
    <row r="38" spans="1:6" x14ac:dyDescent="0.25">
      <c r="D38" s="45"/>
      <c r="E38" s="45"/>
    </row>
  </sheetData>
  <mergeCells count="4">
    <mergeCell ref="A1:F1"/>
    <mergeCell ref="A2:F2"/>
    <mergeCell ref="A3:F3"/>
    <mergeCell ref="A4:F4"/>
  </mergeCells>
  <pageMargins left="1.5" right="0.5" top="1" bottom="1" header="0.5" footer="0.5"/>
  <pageSetup scale="7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learance xmlns="ae2a2941-2dbe-4eaa-9281-19e6e20101f1">2806</Clearanc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7BE27003353954888358C37D25A1389" ma:contentTypeVersion="7" ma:contentTypeDescription="Create a new document." ma:contentTypeScope="" ma:versionID="83260424ac9753249a30c1b7ba2dabc2">
  <xsd:schema xmlns:xsd="http://www.w3.org/2001/XMLSchema" xmlns:xs="http://www.w3.org/2001/XMLSchema" xmlns:p="http://schemas.microsoft.com/office/2006/metadata/properties" xmlns:ns2="ae2a2941-2dbe-4eaa-9281-19e6e20101f1" xmlns:ns3="dca89f83-e7cb-46ce-8e9f-cb067c1b6911" xmlns:ns4="57b6deb9-dc41-4ced-bf19-f2d6f59f6165" targetNamespace="http://schemas.microsoft.com/office/2006/metadata/properties" ma:root="true" ma:fieldsID="20d557ef592bc9b9a391d30496e178f7" ns2:_="" ns3:_="" ns4:_="">
    <xsd:import namespace="ae2a2941-2dbe-4eaa-9281-19e6e20101f1"/>
    <xsd:import namespace="dca89f83-e7cb-46ce-8e9f-cb067c1b6911"/>
    <xsd:import namespace="57b6deb9-dc41-4ced-bf19-f2d6f59f6165"/>
    <xsd:element name="properties">
      <xsd:complexType>
        <xsd:sequence>
          <xsd:element name="documentManagement">
            <xsd:complexType>
              <xsd:all>
                <xsd:element ref="ns2:Clearance" minOccurs="0"/>
                <xsd:element ref="ns2:Clearance_x003a_Clearance_x0020_Name" minOccurs="0"/>
                <xsd:element ref="ns2:Clearance_x003a_Clearance_x0020_Number" minOccurs="0"/>
                <xsd:element ref="ns3:_dlc_DocId" minOccurs="0"/>
                <xsd:element ref="ns3:_dlc_DocIdUrl" minOccurs="0"/>
                <xsd:element ref="ns3: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2a2941-2dbe-4eaa-9281-19e6e20101f1" elementFormDefault="qualified">
    <xsd:import namespace="http://schemas.microsoft.com/office/2006/documentManagement/types"/>
    <xsd:import namespace="http://schemas.microsoft.com/office/infopath/2007/PartnerControls"/>
    <xsd:element name="Clearance" ma:index="4" nillable="true" ma:displayName="Clearance" ma:list="{7bf3ecff-3704-4e92-a7de-53154701d469}" ma:internalName="Clearance" ma:showField="Title" ma:web="57b6deb9-dc41-4ced-bf19-f2d6f59f6165">
      <xsd:simpleType>
        <xsd:restriction base="dms:Lookup"/>
      </xsd:simpleType>
    </xsd:element>
    <xsd:element name="Clearance_x003a_Clearance_x0020_Name" ma:index="5" nillable="true" ma:displayName="Clearance:Clearance Name" ma:list="{7bf3ecff-3704-4e92-a7de-53154701d469}" ma:internalName="Clearance_x003a_Clearance_x0020_Name" ma:readOnly="true" ma:showField="Title" ma:web="57b6deb9-dc41-4ced-bf19-f2d6f59f6165">
      <xsd:simpleType>
        <xsd:restriction base="dms:Lookup"/>
      </xsd:simpleType>
    </xsd:element>
    <xsd:element name="Clearance_x003a_Clearance_x0020_Number" ma:index="6" nillable="true" ma:displayName="Clearance:Clearance Number" ma:list="{7bf3ecff-3704-4e92-a7de-53154701d469}" ma:internalName="Clearance_x003a_Clearance_x0020_Number" ma:readOnly="true" ma:showField="Clearance_x0020_Number" ma:web="57b6deb9-dc41-4ced-bf19-f2d6f59f6165">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dca89f83-e7cb-46ce-8e9f-cb067c1b6911"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7b6deb9-dc41-4ced-bf19-f2d6f59f6165" elementFormDefault="qualified">
    <xsd:import namespace="http://schemas.microsoft.com/office/2006/documentManagement/types"/>
    <xsd:import namespace="http://schemas.microsoft.com/office/infopath/2007/PartnerControls"/>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1B766A-C5BC-4E6B-9BC6-8524CA45AF18}">
  <ds:schemaRefs>
    <ds:schemaRef ds:uri="http://schemas.microsoft.com/sharepoint/events"/>
  </ds:schemaRefs>
</ds:datastoreItem>
</file>

<file path=customXml/itemProps2.xml><?xml version="1.0" encoding="utf-8"?>
<ds:datastoreItem xmlns:ds="http://schemas.openxmlformats.org/officeDocument/2006/customXml" ds:itemID="{9D409E52-78F1-4015-A01F-2BA5BABC7D2F}">
  <ds:schemaRefs>
    <ds:schemaRef ds:uri="http://schemas.microsoft.com/sharepoint/v3/contenttype/forms"/>
  </ds:schemaRefs>
</ds:datastoreItem>
</file>

<file path=customXml/itemProps3.xml><?xml version="1.0" encoding="utf-8"?>
<ds:datastoreItem xmlns:ds="http://schemas.openxmlformats.org/officeDocument/2006/customXml" ds:itemID="{ACE59222-695B-4097-82C4-123C8CFBD7B9}">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57b6deb9-dc41-4ced-bf19-f2d6f59f6165"/>
    <ds:schemaRef ds:uri="dca89f83-e7cb-46ce-8e9f-cb067c1b6911"/>
    <ds:schemaRef ds:uri="ae2a2941-2dbe-4eaa-9281-19e6e20101f1"/>
    <ds:schemaRef ds:uri="http://www.w3.org/XML/1998/namespace"/>
    <ds:schemaRef ds:uri="http://purl.org/dc/dcmitype/"/>
  </ds:schemaRefs>
</ds:datastoreItem>
</file>

<file path=customXml/itemProps4.xml><?xml version="1.0" encoding="utf-8"?>
<ds:datastoreItem xmlns:ds="http://schemas.openxmlformats.org/officeDocument/2006/customXml" ds:itemID="{52862F6C-BF92-482C-8755-ADCA59D689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2a2941-2dbe-4eaa-9281-19e6e20101f1"/>
    <ds:schemaRef ds:uri="dca89f83-e7cb-46ce-8e9f-cb067c1b6911"/>
    <ds:schemaRef ds:uri="57b6deb9-dc41-4ced-bf19-f2d6f59f61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Instructions</vt:lpstr>
      <vt:lpstr>Dev &amp; Contact Info</vt:lpstr>
      <vt:lpstr>Unit Mix</vt:lpstr>
      <vt:lpstr>Select City &amp; State</vt:lpstr>
      <vt:lpstr>Pivot Table 1</vt:lpstr>
      <vt:lpstr>TDC Limit calculations</vt:lpstr>
      <vt:lpstr>Permanent S&amp;U p3</vt:lpstr>
      <vt:lpstr>Permanent S&amp;U p1</vt:lpstr>
      <vt:lpstr>Permanent S&amp;U p2</vt:lpstr>
      <vt:lpstr>Match and Housing Resources</vt:lpstr>
      <vt:lpstr>MS Area Rejuv Resources</vt:lpstr>
      <vt:lpstr>'Dev &amp; Contact Info'!Print_Area</vt:lpstr>
      <vt:lpstr>Instructions!Print_Area</vt:lpstr>
      <vt:lpstr>'Match and Housing Resources'!Print_Area</vt:lpstr>
      <vt:lpstr>'MS Area Rejuv Resources'!Print_Area</vt:lpstr>
      <vt:lpstr>'Permanent S&amp;U p1'!Print_Area</vt:lpstr>
      <vt:lpstr>'Permanent S&amp;U p2'!Print_Area</vt:lpstr>
      <vt:lpstr>'Permanent S&amp;U p3'!Print_Area</vt:lpstr>
      <vt:lpstr>'Select City &amp; State'!Print_Area</vt:lpstr>
      <vt:lpstr>'TDC Limit calculations'!Print_Area</vt:lpstr>
      <vt:lpstr>'Unit Mix'!Print_Area</vt:lpstr>
    </vt:vector>
  </TitlesOfParts>
  <Company>HUD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John Wesley Edwards</dc:creator>
  <cp:lastModifiedBy>Davis, Yvette N</cp:lastModifiedBy>
  <cp:lastPrinted>2012-03-22T22:01:42Z</cp:lastPrinted>
  <dcterms:created xsi:type="dcterms:W3CDTF">2000-12-05T20:46:08Z</dcterms:created>
  <dcterms:modified xsi:type="dcterms:W3CDTF">2022-10-28T16:25:44Z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0x010100A7BE27003353954888358C37D25A1389</vt:lpwstr>
  </property>
</Properties>
</file>