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qli2f8\rrshare\US&amp;R\005 Grants\5.1 Grants-Readiness\00 Annual Cooperative Agreements\2018 CA\"/>
    </mc:Choice>
  </mc:AlternateContent>
  <bookViews>
    <workbookView xWindow="0" yWindow="0" windowWidth="23040" windowHeight="9120" tabRatio="671" firstSheet="1" activeTab="1"/>
  </bookViews>
  <sheets>
    <sheet name="Rec Allocations-APP C" sheetId="50" r:id="rId1"/>
    <sheet name="TF Allocations-APP D" sheetId="36" r:id="rId2"/>
    <sheet name="Admin Budget-APP E" sheetId="48" r:id="rId3"/>
    <sheet name="Special Caches-Budget - APP F" sheetId="52" r:id="rId4"/>
    <sheet name="Advisory Org - APP G" sheetId="53" r:id="rId5"/>
    <sheet name="Deliverables Summary - APP H" sheetId="49" r:id="rId6"/>
    <sheet name="Sheet1" sheetId="51" r:id="rId7"/>
  </sheets>
  <externalReferences>
    <externalReference r:id="rId8"/>
  </externalReferences>
  <definedNames>
    <definedName name="_xlnm.Print_Area" localSheetId="2">'Admin Budget-APP E'!$A$1:$I$135</definedName>
    <definedName name="_xlnm.Print_Area" localSheetId="4">'Advisory Org - APP G'!$A$1:$F$43</definedName>
    <definedName name="_xlnm.Print_Area" localSheetId="5">'Deliverables Summary - APP H'!$A$1:$F$54</definedName>
    <definedName name="_xlnm.Print_Area" localSheetId="3">'Special Caches-Budget - APP F'!$A$1:$E$127</definedName>
    <definedName name="_xlnm.Print_Area" localSheetId="1">'TF Allocations-APP D'!$A$1:$P$119</definedName>
    <definedName name="_xlnm.Print_Titles" localSheetId="2">'Admin Budget-APP E'!$1:$1</definedName>
    <definedName name="_xlnm.Print_Titles" localSheetId="3">'Special Caches-Budget - APP F'!$1:$1</definedName>
    <definedName name="_xlnm.Print_Titles" localSheetId="1">'TF Allocations-APP D'!$1:$1</definedName>
  </definedNames>
  <calcPr calcId="152511"/>
</workbook>
</file>

<file path=xl/calcChain.xml><?xml version="1.0" encoding="utf-8"?>
<calcChain xmlns="http://schemas.openxmlformats.org/spreadsheetml/2006/main">
  <c r="F17" i="53" l="1"/>
  <c r="D43" i="53" l="1"/>
  <c r="F39" i="53"/>
  <c r="F36" i="53"/>
  <c r="F30" i="53"/>
  <c r="F28" i="53"/>
  <c r="F19" i="53"/>
  <c r="I105" i="48" l="1"/>
  <c r="F3" i="50"/>
  <c r="E27" i="50"/>
  <c r="F27" i="50" s="1"/>
  <c r="E26" i="50"/>
  <c r="F26" i="50" s="1"/>
  <c r="E25" i="50"/>
  <c r="F25" i="50" s="1"/>
  <c r="E24" i="50"/>
  <c r="F24" i="50" s="1"/>
  <c r="F23" i="50"/>
  <c r="F22" i="50"/>
  <c r="F21" i="50"/>
  <c r="F20" i="50"/>
  <c r="F19" i="50"/>
  <c r="F18" i="50"/>
  <c r="E17" i="50"/>
  <c r="F17" i="50" s="1"/>
  <c r="E16" i="50"/>
  <c r="F16" i="50" s="1"/>
  <c r="E15" i="50"/>
  <c r="F15" i="50" s="1"/>
  <c r="E14" i="50"/>
  <c r="F14" i="50" s="1"/>
  <c r="A7" i="50"/>
  <c r="A8" i="50" s="1"/>
  <c r="A9" i="50" s="1"/>
  <c r="A10" i="50" s="1"/>
  <c r="A11" i="50" s="1"/>
  <c r="A12" i="50" s="1"/>
  <c r="A14" i="50" s="1"/>
  <c r="A15" i="50" s="1"/>
  <c r="A16" i="50" s="1"/>
  <c r="A17" i="50" s="1"/>
  <c r="A18" i="50" s="1"/>
  <c r="A19" i="50" s="1"/>
  <c r="A20" i="50" s="1"/>
  <c r="A21" i="50" s="1"/>
  <c r="A22" i="50" s="1"/>
  <c r="A23" i="50" s="1"/>
  <c r="A24" i="50" s="1"/>
  <c r="A25" i="50" s="1"/>
  <c r="A26" i="50" s="1"/>
  <c r="A27" i="50" s="1"/>
  <c r="A28" i="50" s="1"/>
  <c r="A29" i="50" s="1"/>
  <c r="A30" i="50" s="1"/>
  <c r="E6" i="50"/>
  <c r="F6" i="50" s="1"/>
  <c r="F28" i="50" l="1"/>
  <c r="I54" i="48"/>
  <c r="I70" i="48"/>
  <c r="I101" i="48"/>
  <c r="I117" i="48"/>
  <c r="F5" i="53"/>
  <c r="I22" i="48"/>
  <c r="C3" i="50" l="1"/>
  <c r="F32" i="53"/>
  <c r="F11" i="53"/>
  <c r="F135" i="48"/>
  <c r="I50" i="48" l="1"/>
  <c r="F10" i="53" l="1"/>
  <c r="F14" i="53"/>
  <c r="F16" i="53"/>
  <c r="F26" i="53"/>
  <c r="F12" i="53" l="1"/>
  <c r="H135" i="48" l="1"/>
  <c r="D135" i="48" l="1"/>
  <c r="I129" i="48" l="1"/>
  <c r="N115" i="36" s="1"/>
  <c r="I121" i="48"/>
  <c r="N110" i="36" s="1"/>
  <c r="N106" i="36"/>
  <c r="I112" i="48"/>
  <c r="N102" i="36" s="1"/>
  <c r="N98" i="36"/>
  <c r="N94" i="36"/>
  <c r="I97" i="48"/>
  <c r="N90" i="36" s="1"/>
  <c r="I93" i="48"/>
  <c r="N86" i="36" s="1"/>
  <c r="I87" i="48"/>
  <c r="N82" i="36" s="1"/>
  <c r="I83" i="48"/>
  <c r="N78" i="36" s="1"/>
  <c r="I78" i="48"/>
  <c r="N74" i="36" s="1"/>
  <c r="I66" i="48"/>
  <c r="N66" i="36" s="1"/>
  <c r="N70" i="36"/>
  <c r="I62" i="48"/>
  <c r="N61" i="36" s="1"/>
  <c r="I58" i="48"/>
  <c r="N57" i="36" s="1"/>
  <c r="N52" i="36"/>
  <c r="N48" i="36"/>
  <c r="I46" i="48"/>
  <c r="N44" i="36" s="1"/>
  <c r="I41" i="48"/>
  <c r="N39" i="36" s="1"/>
  <c r="I37" i="48"/>
  <c r="N34" i="36" s="1"/>
  <c r="I33" i="48"/>
  <c r="N30" i="36" s="1"/>
  <c r="I29" i="48"/>
  <c r="N26" i="36" s="1"/>
  <c r="N22" i="36"/>
  <c r="I18" i="48"/>
  <c r="N18" i="36" s="1"/>
  <c r="I14" i="48"/>
  <c r="N14" i="36" s="1"/>
  <c r="I10" i="48"/>
  <c r="N10" i="36" s="1"/>
  <c r="I6" i="48"/>
  <c r="N6" i="36" s="1"/>
  <c r="I2" i="48"/>
  <c r="N2" i="36" l="1"/>
  <c r="I135" i="48"/>
  <c r="A6" i="49"/>
  <c r="D127" i="52" l="1"/>
  <c r="C127" i="52"/>
  <c r="E122" i="52"/>
  <c r="E117" i="52"/>
  <c r="O110" i="36" s="1"/>
  <c r="E113" i="52"/>
  <c r="O106" i="36" s="1"/>
  <c r="E109" i="52"/>
  <c r="E105" i="52"/>
  <c r="O98" i="36" s="1"/>
  <c r="E100" i="52"/>
  <c r="E96" i="52"/>
  <c r="E92" i="52"/>
  <c r="E88" i="52"/>
  <c r="E84" i="52"/>
  <c r="O78" i="36" s="1"/>
  <c r="E78" i="52"/>
  <c r="E74" i="52"/>
  <c r="E70" i="52"/>
  <c r="E65" i="52"/>
  <c r="O61" i="36" s="1"/>
  <c r="E61" i="52"/>
  <c r="E56" i="52"/>
  <c r="O52" i="36" s="1"/>
  <c r="E52" i="52"/>
  <c r="O48" i="36" s="1"/>
  <c r="E47" i="52"/>
  <c r="O44" i="36" s="1"/>
  <c r="E42" i="52"/>
  <c r="O39" i="36" s="1"/>
  <c r="E37" i="52"/>
  <c r="E32" i="52"/>
  <c r="O30" i="36" s="1"/>
  <c r="E28" i="52"/>
  <c r="O26" i="36" s="1"/>
  <c r="E24" i="52"/>
  <c r="E19" i="52"/>
  <c r="E15" i="52"/>
  <c r="E11" i="52"/>
  <c r="E7" i="52"/>
  <c r="O6" i="36" s="1"/>
  <c r="P6" i="36" s="1"/>
  <c r="E2" i="52"/>
  <c r="O2" i="36" s="1"/>
  <c r="P2" i="36" s="1"/>
  <c r="O115" i="36" l="1"/>
  <c r="P115" i="36" s="1"/>
  <c r="O82" i="36"/>
  <c r="P82" i="36" s="1"/>
  <c r="O10" i="36"/>
  <c r="P10" i="36" s="1"/>
  <c r="P61" i="36"/>
  <c r="P30" i="36"/>
  <c r="O66" i="36"/>
  <c r="P66" i="36" s="1"/>
  <c r="O18" i="36"/>
  <c r="P18" i="36" s="1"/>
  <c r="O34" i="36"/>
  <c r="P34" i="36" s="1"/>
  <c r="P52" i="36"/>
  <c r="O86" i="36"/>
  <c r="P86" i="36" s="1"/>
  <c r="O102" i="36"/>
  <c r="P102" i="36" s="1"/>
  <c r="P44" i="36"/>
  <c r="O14" i="36"/>
  <c r="P14" i="36" s="1"/>
  <c r="P48" i="36"/>
  <c r="P39" i="36"/>
  <c r="O57" i="36"/>
  <c r="P57" i="36" s="1"/>
  <c r="O74" i="36"/>
  <c r="P74" i="36" s="1"/>
  <c r="O90" i="36"/>
  <c r="P90" i="36" s="1"/>
  <c r="P78" i="36"/>
  <c r="P26" i="36"/>
  <c r="P110" i="36"/>
  <c r="P106" i="36"/>
  <c r="P98" i="36"/>
  <c r="O94" i="36"/>
  <c r="P94" i="36" s="1"/>
  <c r="O70" i="36"/>
  <c r="P70" i="36" s="1"/>
  <c r="O22" i="36"/>
  <c r="P22" i="36" s="1"/>
  <c r="E127" i="52"/>
  <c r="O119" i="36" l="1"/>
  <c r="M119" i="36" l="1"/>
  <c r="E135" i="48"/>
  <c r="N119" i="36" l="1"/>
  <c r="P119" i="36"/>
</calcChain>
</file>

<file path=xl/sharedStrings.xml><?xml version="1.0" encoding="utf-8"?>
<sst xmlns="http://schemas.openxmlformats.org/spreadsheetml/2006/main" count="741" uniqueCount="556">
  <si>
    <t xml:space="preserve"> </t>
  </si>
  <si>
    <t>Orange County Fire Authority (CA-TF5)</t>
  </si>
  <si>
    <t>13 Morningside Drive</t>
  </si>
  <si>
    <t>City of Beverly Emergency Management Agency  (MA-TF1)</t>
  </si>
  <si>
    <t xml:space="preserve">Dept. of Fire &amp; Rescue Services </t>
  </si>
  <si>
    <t>1801 Q Street</t>
  </si>
  <si>
    <t>Clark County Fire Department   (NV-TF1)</t>
  </si>
  <si>
    <t>575 East Flamingo Road</t>
  </si>
  <si>
    <t>2408 Courthouse Drive, Building #21</t>
  </si>
  <si>
    <t>Special Operations,Municipal Center</t>
  </si>
  <si>
    <t>City of Miami Fire and Rescue</t>
  </si>
  <si>
    <t>City of Los Angeles Fire Department (CA-TF1)</t>
  </si>
  <si>
    <t>150 Frank H. Ogawa Plaza, Suite 3354</t>
  </si>
  <si>
    <t>444 W. Third Street, Suite 20-231</t>
  </si>
  <si>
    <t>Miami Valley Fire/EMS Alliance</t>
  </si>
  <si>
    <t>City of Oakland Fire Services Agency (CA TF4)</t>
  </si>
  <si>
    <t>Menlo Park Fire Protection District (CA TF3)</t>
  </si>
  <si>
    <t>City of Riverside Fire Department (CA-TF6)</t>
  </si>
  <si>
    <t>Texas Engineering Extension Service</t>
  </si>
  <si>
    <t>Los Angeles County Fire Department (CA-TF2)</t>
  </si>
  <si>
    <t>City of Sacramento   (CA-TF7)</t>
  </si>
  <si>
    <t>Boone County Fire Protection District</t>
  </si>
  <si>
    <t>1520 Business Loop, 70 West</t>
  </si>
  <si>
    <t>City of San Diego</t>
  </si>
  <si>
    <t>Task Force</t>
  </si>
  <si>
    <t>Total Amount Per Task Force</t>
  </si>
  <si>
    <t>AZ-TF1</t>
  </si>
  <si>
    <t>CA-TF1</t>
  </si>
  <si>
    <t>CA-TF2</t>
  </si>
  <si>
    <t>CA-TF3</t>
  </si>
  <si>
    <t>CA-TF4</t>
  </si>
  <si>
    <t>CA-TF5</t>
  </si>
  <si>
    <t>CA-TF6</t>
  </si>
  <si>
    <t>CA-TF7</t>
  </si>
  <si>
    <t>CA-TF8</t>
  </si>
  <si>
    <t>West Metro Fire Protection District</t>
  </si>
  <si>
    <t>CO-TF1</t>
  </si>
  <si>
    <t>FL-TF1</t>
  </si>
  <si>
    <t>FL-TF2</t>
  </si>
  <si>
    <t xml:space="preserve">City of Indianapolis - DPS </t>
  </si>
  <si>
    <t>IN-TF1</t>
  </si>
  <si>
    <t>City of Beverly EMA</t>
  </si>
  <si>
    <t>MA-TF1</t>
  </si>
  <si>
    <t>MD-TF1</t>
  </si>
  <si>
    <t>MO-TF1</t>
  </si>
  <si>
    <t>NE-TF1</t>
  </si>
  <si>
    <t xml:space="preserve">Clark County Fire Department   </t>
  </si>
  <si>
    <t>NV-TF1</t>
  </si>
  <si>
    <t>NY-TF1</t>
  </si>
  <si>
    <t>OH-TF1</t>
  </si>
  <si>
    <t>PA-TF1</t>
  </si>
  <si>
    <t>TN-TF1</t>
  </si>
  <si>
    <t>TX-TF1</t>
  </si>
  <si>
    <t>UT-TF1</t>
  </si>
  <si>
    <t>VA-TF1</t>
  </si>
  <si>
    <t>VA-TF2</t>
  </si>
  <si>
    <t>WA-TF1</t>
  </si>
  <si>
    <t>Totals:</t>
  </si>
  <si>
    <t>West Metro Fire Protection District   (CO-TF1)</t>
  </si>
  <si>
    <t>Metro-Dade County Fire Department    (FL TF1)</t>
  </si>
  <si>
    <t>City of Miami Fire and Rescue   (FL-TF2)</t>
  </si>
  <si>
    <t>City of Indianapolis - DPS      (IN-TF1)</t>
  </si>
  <si>
    <t>Boone County Fire Protection District   (MO-TF1)</t>
  </si>
  <si>
    <t>Miami Valley Fire/EMS Alliance    (OH-TF1)</t>
  </si>
  <si>
    <t>Division of Fire Services    (TN-TF1)</t>
  </si>
  <si>
    <t>Virginia Beach Fire Department             (VA-TF2)</t>
  </si>
  <si>
    <t>Pierce County Dept. of Emerg. Mgmt     (WA-TF1)</t>
  </si>
  <si>
    <t>9300 NW 41 St.</t>
  </si>
  <si>
    <t>NYC Office of Emergency Management</t>
  </si>
  <si>
    <t>4341 O.K. Robertson Rd</t>
  </si>
  <si>
    <t>4600 West Ox Road</t>
  </si>
  <si>
    <t xml:space="preserve">Miami-Dade County Fire Department </t>
  </si>
  <si>
    <t xml:space="preserve">Lincoln Fire &amp; Rescue </t>
  </si>
  <si>
    <t xml:space="preserve">Fairfax, VA   22030 </t>
  </si>
  <si>
    <t>EMAIL</t>
  </si>
  <si>
    <t>John B. Connally Bldg. 301 Tarrow</t>
  </si>
  <si>
    <t>Administrative Costs</t>
  </si>
  <si>
    <t>5021 N. Sepulveda Blvd.</t>
  </si>
  <si>
    <t xml:space="preserve">Sherman Oaks, CA 91403  </t>
  </si>
  <si>
    <t xml:space="preserve">Fairfax County Fire and Rescue Dept.  </t>
  </si>
  <si>
    <t xml:space="preserve">Virginia Beach Fire Department </t>
  </si>
  <si>
    <t>Pierce County Dept. of Emerg. Mgmt/US&amp;R</t>
  </si>
  <si>
    <t>YEARLY REPORTING REQUIREMENTS</t>
  </si>
  <si>
    <t>Deliverable</t>
  </si>
  <si>
    <t>Due Date(s)</t>
  </si>
  <si>
    <t>Method(s) of Submittal</t>
  </si>
  <si>
    <t>Point(s) of Contact</t>
  </si>
  <si>
    <t>Grant Application</t>
  </si>
  <si>
    <t>Task Force Self-Evaluation</t>
  </si>
  <si>
    <t xml:space="preserve">Email </t>
  </si>
  <si>
    <t>Email as a Microsoft Word or .PDF file</t>
  </si>
  <si>
    <t xml:space="preserve"> Additional Information</t>
  </si>
  <si>
    <t xml:space="preserve">Consolidates and summarizes all prior performance reports </t>
  </si>
  <si>
    <t>Financial Payment and Unexpended Funds (if applicable)</t>
  </si>
  <si>
    <t>Discuss specific method of repayment with Grants Officer at time of closeout</t>
  </si>
  <si>
    <t>Payment of all unliquidated obligations for FEMA and report unexpended funds to Assistance Officer</t>
  </si>
  <si>
    <t>Equipment Inventory</t>
  </si>
  <si>
    <t>Inventory should include items purchased with Federal grant funds, where current fair market value is equal to or greater than $5,000 per item</t>
  </si>
  <si>
    <t>Email</t>
  </si>
  <si>
    <t>POC NAME</t>
  </si>
  <si>
    <t>ADDRESS</t>
  </si>
  <si>
    <t>U.S. Department of Homeland Security</t>
  </si>
  <si>
    <t>Federal Emergency Management Agency</t>
  </si>
  <si>
    <t>Attn:  (Appropriate name here)</t>
  </si>
  <si>
    <t>Washington, DC  20472</t>
  </si>
  <si>
    <t>Additional Information</t>
  </si>
  <si>
    <t>Phone</t>
  </si>
  <si>
    <t>Texas Engineering Extension Service  (TX-TF1)</t>
  </si>
  <si>
    <t>City of San Diego Fire-Rescue Department (CA-TF8)</t>
  </si>
  <si>
    <t>Rayna Bal</t>
  </si>
  <si>
    <t>ADDRESS TO RETURN REFUND CHECKS</t>
  </si>
  <si>
    <t xml:space="preserve">January 30th </t>
  </si>
  <si>
    <t>N/A</t>
  </si>
  <si>
    <t>ITEM</t>
  </si>
  <si>
    <t>Program Management</t>
  </si>
  <si>
    <t>Storage/Maintenance</t>
  </si>
  <si>
    <t>July 30th</t>
  </si>
  <si>
    <t>3085 St. Lawrence Street</t>
  </si>
  <si>
    <t>Attn: Mark Foster    (mfoster@beverlyma.gov)</t>
  </si>
  <si>
    <t>GROUP EMAIL ACCOUNT</t>
  </si>
  <si>
    <t>202-646-7933</t>
  </si>
  <si>
    <t xml:space="preserve">Final Financial Status Report (SF-425) </t>
  </si>
  <si>
    <t>All Checks and Money Orders:</t>
  </si>
  <si>
    <t xml:space="preserve">
FEMA
P.O. Box 530217
Atlanta, GA  30353-0217</t>
  </si>
  <si>
    <t>FEMA
Bank of America
Lockbox Number 530217
1075 Loop Road
Atlanta, GA  30337-6002</t>
  </si>
  <si>
    <t>Salt Lake Urban Search &amp; Rescue   (UT-TF1)</t>
  </si>
  <si>
    <t xml:space="preserve">Salt Lake Urban Search &amp; Rescue </t>
  </si>
  <si>
    <t>TFR — NATIONAL</t>
  </si>
  <si>
    <t xml:space="preserve">Final Performance Report (should show actual expenditures, by budget category) </t>
  </si>
  <si>
    <t xml:space="preserve">Notification of Mobilization or Full-Scale Exercise </t>
  </si>
  <si>
    <t xml:space="preserve">No later than 60 days before the exercise begins </t>
  </si>
  <si>
    <t>Notification should be brief, but include dates, scope of exercise, number of participants, and other agencies involved.  (not take the place of, and should not be confused with sanction request letters to obtain FEMA approval of TF sponsored training and exercises)</t>
  </si>
  <si>
    <t>Exercise After Action Report</t>
  </si>
  <si>
    <t xml:space="preserve">Within 90 days of the completion of a mobilization or full-scale exercise, or a training activity with duration of more than 24 consecutive hours. </t>
  </si>
  <si>
    <t>Postal or Email</t>
  </si>
  <si>
    <t>AAR should be written in a format where lessons learned may be shared with other task forces in the National US&amp;R Response System.</t>
  </si>
  <si>
    <t>19811 Pauling Avenue</t>
  </si>
  <si>
    <t>2501 S 35th Street</t>
  </si>
  <si>
    <t>April 30th</t>
  </si>
  <si>
    <t>October 30th</t>
  </si>
  <si>
    <t>Rod Tyus</t>
  </si>
  <si>
    <t>Rtyus@WestMetroFire.org</t>
  </si>
  <si>
    <t>Philadelphia Fire Department</t>
  </si>
  <si>
    <t>1127 West Louden Street</t>
  </si>
  <si>
    <t xml:space="preserve">Submit initially through through Grants.gov (www.grants.gov).  Once determined eligible, submit complete package through NDGrants System </t>
  </si>
  <si>
    <t xml:space="preserve">Submit through NDGrant System 
</t>
  </si>
  <si>
    <t>Quarterly Financial Report (SF-425)</t>
  </si>
  <si>
    <t>Rayna.Bal@fema.dhs.gov</t>
  </si>
  <si>
    <t>5770 Freeport Blvd. #200</t>
  </si>
  <si>
    <t>Attn: Chris Costamagna (costamagna@sfd.cityofsacramento.org)</t>
  </si>
  <si>
    <t>National Training Host $$</t>
  </si>
  <si>
    <t>National Training Hosting - Course Name</t>
  </si>
  <si>
    <t>Tawana.Mack@fema.dhs.gov</t>
  </si>
  <si>
    <t>Philadelphia Fire Department (PA-TF1)</t>
  </si>
  <si>
    <t xml:space="preserve">City of Los Angeles Fire Department </t>
  </si>
  <si>
    <t>Los Angeles County Fire Department</t>
  </si>
  <si>
    <t xml:space="preserve">Menlo Park Fire Protection District </t>
  </si>
  <si>
    <t xml:space="preserve">Oakland Fire Department </t>
  </si>
  <si>
    <t xml:space="preserve">Orange County Fire Authority   </t>
  </si>
  <si>
    <t xml:space="preserve">City of Riverside Fire Department  </t>
  </si>
  <si>
    <t xml:space="preserve">City of Sacramento Fire Department  </t>
  </si>
  <si>
    <t xml:space="preserve">City of San Diego Fire-RescueDepartment   </t>
  </si>
  <si>
    <t>Submit SF425 through the Payment and Reporting System (PARS)</t>
  </si>
  <si>
    <t>Must be submitted in PARS to continue to draw down funds</t>
  </si>
  <si>
    <t>Email entire package to 
FEMA-USR-GRANTS@fema.dhs.gov 
cc:  Tawana.Mack@fema.dhs.gov</t>
  </si>
  <si>
    <t>FEMA-USR-GRANTS@fema.dhs.gov</t>
  </si>
  <si>
    <t>Rick Bartee</t>
  </si>
  <si>
    <t>rick.d.bartee@phoenix.gov</t>
  </si>
  <si>
    <t>Use current template (FEMA Form 089-0-10)</t>
  </si>
  <si>
    <t>National US&amp;R Reponse System Task Force Self-Evaluation Scoresheet (FEMA Form 089-0-14)</t>
  </si>
  <si>
    <t>FEMA Form 089-0-11</t>
  </si>
  <si>
    <t>Dean Scott</t>
  </si>
  <si>
    <t>Special Cache Costs</t>
  </si>
  <si>
    <t>(818) 756-9678</t>
  </si>
  <si>
    <t>Attn:  Tom Neal (Thomas.Neal@indy.gov)</t>
  </si>
  <si>
    <t>170 Middlefield Road</t>
  </si>
  <si>
    <t>433 S. Allison Street</t>
  </si>
  <si>
    <t>1150 SW 22nd Street</t>
  </si>
  <si>
    <t>City of Lincoln, NE Fire and Rescue Department       (NE TF1)</t>
  </si>
  <si>
    <t>City of Memphis Fire Service</t>
  </si>
  <si>
    <t>2430 S. 2nd Avenue</t>
  </si>
  <si>
    <t>Dallas Slemp</t>
  </si>
  <si>
    <t>Andy Hubert</t>
  </si>
  <si>
    <t>Andrew.Hubert@fema.dhs.gov</t>
  </si>
  <si>
    <t>Dean.Scott@fema.dhs.gov</t>
  </si>
  <si>
    <t>202-212-4896</t>
  </si>
  <si>
    <t>202-646-4530</t>
  </si>
  <si>
    <t>Sponsoring Organization/Cooperative Agreement Recipients</t>
  </si>
  <si>
    <t xml:space="preserve">Dallas.Slemp@fema.dhs.gov </t>
  </si>
  <si>
    <t>540-203-9718</t>
  </si>
  <si>
    <t>202-786-9863</t>
  </si>
  <si>
    <t>13990 Park Center Road</t>
  </si>
  <si>
    <t>Building 9</t>
  </si>
  <si>
    <t>Herndon, VA  20171-3222</t>
  </si>
  <si>
    <t>Federal Emergency Management Agency 
US&amp;R Warehouse</t>
  </si>
  <si>
    <t>6726 South Navigator Drive</t>
  </si>
  <si>
    <t>Jeff Saunders</t>
  </si>
  <si>
    <t>Joe Downey</t>
  </si>
  <si>
    <t>downeyj@fdny.nyc.gov</t>
  </si>
  <si>
    <t>500 C Street, SW</t>
  </si>
  <si>
    <t xml:space="preserve">As directed via US&amp;R Program Directive </t>
  </si>
  <si>
    <t>Don Lombardi</t>
  </si>
  <si>
    <t>Dlombardi@westmetrofire.org</t>
  </si>
  <si>
    <t>TFR Meetings/Advisory Group/SG Meeting/SAC Meeting Host $$</t>
  </si>
  <si>
    <t>Canine Search Spec. Certification $$</t>
  </si>
  <si>
    <t>Time-Phase Force Deployment Data (TPFDD)/"Aircraft Loading Data" form (FEMA Form 089-0-15)</t>
  </si>
  <si>
    <t>Semi-Annual Performance Report (FEMA Form 089-0-11)</t>
  </si>
  <si>
    <t xml:space="preserve">Inventory of Federally Owned Equipment (2nd Cache, HEPP &amp; IST, where applicable); Current copy of 18-4 </t>
  </si>
  <si>
    <t xml:space="preserve">12605 Osborne Street  </t>
  </si>
  <si>
    <t>Pacoima, CA  91331 (818) 890-5700</t>
  </si>
  <si>
    <t>Oakland , CA  94612-2007   (510) 615-5872</t>
  </si>
  <si>
    <t xml:space="preserve">1010 Second Ave., Suite 400  </t>
  </si>
  <si>
    <t>Lakewood, CO  80226-4332  (303) 274-0814 x11</t>
  </si>
  <si>
    <t>Attn:  Mike Glazier (michael.glazier@montgomerycountymd.gov)</t>
  </si>
  <si>
    <t xml:space="preserve">101 Monroe St., 12th Floor  </t>
  </si>
  <si>
    <t>Rockville, MD  20850-2589  (240) 773-8901</t>
  </si>
  <si>
    <t>Columbia, MO   65202   (573) 447-5000</t>
  </si>
  <si>
    <t>Lincoln, NE  68508  (402) 441-8799</t>
  </si>
  <si>
    <t>Las Vegas, NV   89119  (702) 455-8417</t>
  </si>
  <si>
    <t xml:space="preserve">11 Water Street               </t>
  </si>
  <si>
    <t>Philadelphia, PA  19141-2202   (215) 683-9247</t>
  </si>
  <si>
    <t>West Jordan, UT  84084  (801) 824-3706</t>
  </si>
  <si>
    <t>Tacoma, WA  98409  (253) 313-3946</t>
  </si>
  <si>
    <t>Attn: William Palmer (wpalmer@co.pierce.wa.us)</t>
  </si>
  <si>
    <t>Attn:  Mark Hoffman/Robert Lipp (rlipp@oaklandnet.com)</t>
  </si>
  <si>
    <t>Attn: Steve McKinster (smckinster@riversideca.gov)</t>
  </si>
  <si>
    <t>Keith Bevan</t>
  </si>
  <si>
    <t>jeff.saunders@teexmail.tamu.edu</t>
  </si>
  <si>
    <t>Richard Ventura</t>
  </si>
  <si>
    <t>richardventura@ocfa.org</t>
  </si>
  <si>
    <t xml:space="preserve">Func Grp Ldr - Operations </t>
  </si>
  <si>
    <t xml:space="preserve">Func Grp Ldr - Planning </t>
  </si>
  <si>
    <t xml:space="preserve">Func Grp Ldr - Finance/Admin </t>
  </si>
  <si>
    <t xml:space="preserve">Func Grp Ldr - Logistics </t>
  </si>
  <si>
    <t>Subgrp Ldr - Rescue</t>
  </si>
  <si>
    <t>Subgrp Ldr - Search</t>
  </si>
  <si>
    <t xml:space="preserve">Advisory Grp Chair - Deputy </t>
  </si>
  <si>
    <t>IST Representative</t>
  </si>
  <si>
    <t>TFR – EAST Division</t>
  </si>
  <si>
    <t>TFR - CENTRAL Division</t>
  </si>
  <si>
    <t>TFR – WEST Division</t>
  </si>
  <si>
    <t>Subgrp Ldr - Hazmat</t>
  </si>
  <si>
    <t>Subgrp Ldr - Structures</t>
  </si>
  <si>
    <t>Subgrp Ldr - Canine</t>
  </si>
  <si>
    <t>Subgrp Ldr - Training</t>
  </si>
  <si>
    <t>Subgrp Ldr - Finance</t>
  </si>
  <si>
    <t>Subgrp Ldr - Equipment</t>
  </si>
  <si>
    <t>Subgrp Ldr - Transportation</t>
  </si>
  <si>
    <t>Subgrp Ldr - Communications</t>
  </si>
  <si>
    <r>
      <t xml:space="preserve">(Make payable to the Federal Emergency Management Agency)
</t>
    </r>
    <r>
      <rPr>
        <b/>
        <i/>
        <sz val="12"/>
        <rFont val="Times New Roman"/>
        <family val="1"/>
      </rPr>
      <t>Note:  Please make sure address is current before sending any checks, as this is subject to change.</t>
    </r>
  </si>
  <si>
    <t>Sponsoring Agency/Cooperative Agreement Recipients</t>
  </si>
  <si>
    <t>Base Funding Amount</t>
  </si>
  <si>
    <t>Dep Func Grp Ldr - Operations</t>
  </si>
  <si>
    <t>Dep Func Grp Ldr - Planning</t>
  </si>
  <si>
    <t>Dep Func Grp Ldr - Fin/Admin</t>
  </si>
  <si>
    <t>Dep Func Grp Ldr - Logistics</t>
  </si>
  <si>
    <t>Mike Boyle</t>
  </si>
  <si>
    <t>Wayne Black</t>
  </si>
  <si>
    <t>wrblack4@cox.net</t>
  </si>
  <si>
    <t>Unit Ldr - Safety</t>
  </si>
  <si>
    <t>Unit Ldr - Exercise</t>
  </si>
  <si>
    <t>Subgrp Ldr - Medical</t>
  </si>
  <si>
    <t xml:space="preserve">City of San Diego Fire-Rescue Department   </t>
  </si>
  <si>
    <t>Montgomery County Fire and Rescue Service</t>
  </si>
  <si>
    <t>Montgomery County Fire and Rescue Service   (MD-TF1)</t>
  </si>
  <si>
    <t xml:space="preserve">City of Phoenix Fire Department  </t>
  </si>
  <si>
    <t>City of Phoenix Fire Department  (AZ-TF1)</t>
  </si>
  <si>
    <t xml:space="preserve">January 31st </t>
  </si>
  <si>
    <t>Total Cooperative Agreement Amount</t>
  </si>
  <si>
    <t xml:space="preserve">Submit via email </t>
  </si>
  <si>
    <t>Wanda Casey</t>
  </si>
  <si>
    <t>Wanda.Casey@fema.dhs.gov</t>
  </si>
  <si>
    <t>HEPP Maintenance Annual Cost Estimates</t>
  </si>
  <si>
    <t>This cost estimate shall be based on actual expenses incurred from the previous year and any additional costs anticipated for the following year.</t>
  </si>
  <si>
    <t>202-646-4013</t>
  </si>
  <si>
    <t>Tawana Mack</t>
  </si>
  <si>
    <t>Attn:  Jeff Dapper (Jeffrey.Dapper@lacity.org)</t>
  </si>
  <si>
    <t>Phoenix, AZ   85009   (602) 256-3149</t>
  </si>
  <si>
    <t>Riverside, CA   92504  (951) 351-6292</t>
  </si>
  <si>
    <t>Sacramento, CA   95822  (916) 808-1604</t>
  </si>
  <si>
    <t>Attn:  Rodney Tyus  (rtyus@westmetrofire.org)</t>
  </si>
  <si>
    <t>Beverly, MA   01915    (978) 922-5680</t>
  </si>
  <si>
    <t>Attn: Scott Olsen (solsen@bcfdmo.com)</t>
  </si>
  <si>
    <t>Attn:  Joseph Gennusa (jgennusa@oem.nyc.gov)</t>
  </si>
  <si>
    <t>Attn:  Evan Schumann (eschumann@ohtf1.com)</t>
  </si>
  <si>
    <t>Dayton, OH   45402-1460  (937) 512-2222</t>
  </si>
  <si>
    <t>Attn:  Chuck Jones (chuck.jones@teex.tamu.edu)</t>
  </si>
  <si>
    <t>College Station, TX 77840  (979) 458-5670</t>
  </si>
  <si>
    <t>(703) 968-2797</t>
  </si>
  <si>
    <t>Dave Downey</t>
  </si>
  <si>
    <t>david.downey@miamidade.gov</t>
  </si>
  <si>
    <t>Legal Representative</t>
  </si>
  <si>
    <t>Brian Roberts</t>
  </si>
  <si>
    <t>brian.roberts@slcgov.com</t>
  </si>
  <si>
    <t>Tawana Mack - Grant Programs Directorate and 
Rayna Bal (FEMA-USR-Grants@fema.dhs.gov), US&amp;R Branch</t>
  </si>
  <si>
    <t xml:space="preserve">Tawana Mack - Grant Programs Directorate </t>
  </si>
  <si>
    <t>GRANT PROGRAMS DIRECTORATE  CONTACT</t>
  </si>
  <si>
    <t>US&amp;R BRANCH CONTACTS</t>
  </si>
  <si>
    <t>NJ State Police</t>
  </si>
  <si>
    <t>Joint Base McGuire - Ft. Dix - Lakehurst</t>
  </si>
  <si>
    <t>Miami, FL  33129  (786) 877-9882</t>
  </si>
  <si>
    <t>NJ-TF1</t>
  </si>
  <si>
    <t>SAC/National/
Divisional Rep/Advisory Group Member/Financial Facilitation $$</t>
  </si>
  <si>
    <t>Strategic Group, Advisory Group Leadership (Attachment G) &amp; National Meeting Name/ Purpose of Financial Facilitation</t>
  </si>
  <si>
    <t>Steve Shupert</t>
  </si>
  <si>
    <t>steveshupert@gmail.com</t>
  </si>
  <si>
    <t>Jim Ingledue</t>
  </si>
  <si>
    <t>Mark Hundley</t>
  </si>
  <si>
    <t>Mike Kurtz</t>
  </si>
  <si>
    <t>Pete Keating</t>
  </si>
  <si>
    <t>Scott Mateyaschuk</t>
  </si>
  <si>
    <t>Mike Cayse</t>
  </si>
  <si>
    <t>Kevin Fetterman</t>
  </si>
  <si>
    <t xml:space="preserve">Brad Thavenet </t>
  </si>
  <si>
    <t>Jim Colston</t>
  </si>
  <si>
    <t>Mark Rapp</t>
  </si>
  <si>
    <t>Rich Atwood</t>
  </si>
  <si>
    <t>jingledu@vbgov.com</t>
  </si>
  <si>
    <t>mhundley@vbgov.com</t>
  </si>
  <si>
    <t>kurtzmp@patf1.org</t>
  </si>
  <si>
    <t>p-keating@tamu.edu</t>
  </si>
  <si>
    <t>scott.mateyaschuk@nypd.org</t>
  </si>
  <si>
    <t>mcayse@ohtf1.com</t>
  </si>
  <si>
    <t>kevinfetterman@ocfa.org</t>
  </si>
  <si>
    <t>wthavenet@lincoln.ne.gov</t>
  </si>
  <si>
    <t>colston.jim@gmail.com</t>
  </si>
  <si>
    <t>mark.rapp2@indy.gov</t>
  </si>
  <si>
    <t>NYC Office of Emergency Management (NY-TF1)</t>
  </si>
  <si>
    <t>Cover Letter, including statement of intent for future use of equipment</t>
  </si>
  <si>
    <t>Include in cover letter stating the  equipment/supplies will be used for their intended purpose of the grant over the life cycle of the equipment/supplies.</t>
  </si>
  <si>
    <r>
      <t xml:space="preserve">Inventory should include items purchased with Federal grant funds, which the aggregate exceeds $5,000 or provide written statement (in cover letter) that such supplies (if any) do not exceed $5,000.  </t>
    </r>
    <r>
      <rPr>
        <b/>
        <i/>
        <sz val="12"/>
        <rFont val="Times New Roman"/>
        <family val="1"/>
      </rPr>
      <t>If not applicable, state so in Cover Letter</t>
    </r>
  </si>
  <si>
    <t xml:space="preserve">Inventory of unused or residual supplies (if applicable) and Tangible Personal Property Report </t>
  </si>
  <si>
    <r>
      <t>USE CURRENT CLOSEOUT PACKAGE TEMPLATE</t>
    </r>
    <r>
      <rPr>
        <b/>
        <sz val="12"/>
        <rFont val="Times New Roman"/>
        <family val="1"/>
      </rPr>
      <t xml:space="preserve">  (CONTAINS THE FOLLOWING ITEMS </t>
    </r>
    <r>
      <rPr>
        <b/>
        <i/>
        <sz val="12"/>
        <rFont val="Times New Roman"/>
        <family val="1"/>
      </rPr>
      <t>with exception of the SF-425</t>
    </r>
    <r>
      <rPr>
        <b/>
        <sz val="12"/>
        <rFont val="Times New Roman"/>
        <family val="1"/>
      </rPr>
      <t>):</t>
    </r>
  </si>
  <si>
    <t>Submit through the Payment and Reporting System (PARS) and Email that submission as .pdf file with closeout package</t>
  </si>
  <si>
    <t>CLOSEOUT REPORTING REQUIREMENTS - Due 90 days after end of the Cooperative Agreement Period of Performance</t>
  </si>
  <si>
    <t>Payments sent via courier (e.g., UPS, DHL, Fedex)</t>
  </si>
  <si>
    <t>Attn:  Tawana Mack</t>
  </si>
  <si>
    <t>400 C Street, SW, 3N</t>
  </si>
  <si>
    <t>Washington, D.C.  20472-3635</t>
  </si>
  <si>
    <t>DHS-FEMA-GPD</t>
  </si>
  <si>
    <t>Steve McKinster</t>
  </si>
  <si>
    <t>Rob Patterson</t>
  </si>
  <si>
    <t xml:space="preserve">Equipment Database </t>
  </si>
  <si>
    <t>If mailing a thumb drive, please use express courier to avoid damage through postal system</t>
  </si>
  <si>
    <t>Submit via email or password-protected thumb drive via postal mail</t>
  </si>
  <si>
    <t>Buddy Ey</t>
  </si>
  <si>
    <t>US&amp;R WAREHOUSE CONTACT - EQUIPMENT INVENTORY ITEMS</t>
  </si>
  <si>
    <t>kbevan@ufa-slco.org</t>
  </si>
  <si>
    <t>smckinster@riversideca.gov</t>
  </si>
  <si>
    <t>Hazmtr@gmail.com</t>
  </si>
  <si>
    <t>BlueISTLdr@gmail.com</t>
  </si>
  <si>
    <t>New Jersey State Police (NJ-TF1)</t>
  </si>
  <si>
    <t>Attn: Scott Krushak (Scott.A.Krushak@phoenix.gov)</t>
  </si>
  <si>
    <t>Attn:  Robert Harris (robert.harris@fire.lacounty.gov)</t>
  </si>
  <si>
    <t>Attn:  Brandon Webb (Brandon.Webb@miamidade.gov)</t>
  </si>
  <si>
    <t>Attn:  Capt. Grant Musser (gmusser@miamigov.com)</t>
  </si>
  <si>
    <t>ATTN:  Brad Thavenet (wthavenet@lincoln.ne.gov)</t>
  </si>
  <si>
    <t>Attn:  Lt. Christopher DeMaise (lpp5690@gw.njsp.org)</t>
  </si>
  <si>
    <t>Attn:  Paul Bailey (paul.bailey.nvtf1@gmail.com)</t>
  </si>
  <si>
    <t>Comm N. Workshop</t>
  </si>
  <si>
    <t>MTT</t>
  </si>
  <si>
    <t>Jarvis Willis</t>
  </si>
  <si>
    <t>jarvis.willis@lacity.org</t>
  </si>
  <si>
    <t xml:space="preserve">Staff &amp; Other Travel - TAVs </t>
  </si>
  <si>
    <t>Support &amp; Mtg. Travel or as directed by US&amp;R Branch</t>
  </si>
  <si>
    <t>Readiness Assessment Program Participation</t>
  </si>
  <si>
    <t>Support &amp; Trvl - Nat'l &amp; Local Trng/Exer/Canine Evals</t>
  </si>
  <si>
    <t>Equip. &amp; Vehicle Lifecycle Mngmnt, Acq. &amp; Shipping</t>
  </si>
  <si>
    <t xml:space="preserve">UNIT COST </t>
  </si>
  <si>
    <t>QTY</t>
  </si>
  <si>
    <t>EXTENDED COST</t>
  </si>
  <si>
    <t>SUBTOTAL</t>
  </si>
  <si>
    <t>SPECIFIC TFs</t>
  </si>
  <si>
    <t>UNIT COST</t>
  </si>
  <si>
    <t>Total Advisory Group Support:</t>
  </si>
  <si>
    <t>Total Stipend Per TF</t>
  </si>
  <si>
    <t>CSS</t>
  </si>
  <si>
    <t>Log</t>
  </si>
  <si>
    <t>MTT (FY18)</t>
  </si>
  <si>
    <t>PTT</t>
  </si>
  <si>
    <t>TSS</t>
  </si>
  <si>
    <t>Water Ops Trng Wkshp</t>
  </si>
  <si>
    <t>Advisory Organization Members</t>
  </si>
  <si>
    <t>Keith Brown</t>
  </si>
  <si>
    <t>kbrownl1b@yahoo.com</t>
  </si>
  <si>
    <t>hmuns@chulavistaca.gov</t>
  </si>
  <si>
    <t>Harry Muns</t>
  </si>
  <si>
    <t>SAC - WEST Division</t>
  </si>
  <si>
    <t>SAC - EAST Division</t>
  </si>
  <si>
    <t>SAC - CENTRAL Division</t>
  </si>
  <si>
    <t>Richard.Atwood@fire.lacounty.gov</t>
  </si>
  <si>
    <t xml:space="preserve">Unit Ldr - Safety </t>
  </si>
  <si>
    <t xml:space="preserve">Subgroup Ldr - Communications </t>
  </si>
  <si>
    <t xml:space="preserve">Dep. Functional Grp Ldr - Ops </t>
  </si>
  <si>
    <t>Functional Grp Ldr - Log</t>
  </si>
  <si>
    <t xml:space="preserve">Subgroup Ldr - Training </t>
  </si>
  <si>
    <t>Subgroup Ldr - Canine</t>
  </si>
  <si>
    <t>Subgroup Ldr - Rescue</t>
  </si>
  <si>
    <t>Functional Grp Ldr - Planning</t>
  </si>
  <si>
    <t>Subgroup Ldr - Medical</t>
  </si>
  <si>
    <t>Functional Grp Ldr - Ops</t>
  </si>
  <si>
    <t>Subgroup Ldr - Equipment</t>
  </si>
  <si>
    <t>Subgroup Ldr - Structures</t>
  </si>
  <si>
    <t>Subgroup Ldr - Search</t>
  </si>
  <si>
    <t>Subgroup Ldr - Hazmat</t>
  </si>
  <si>
    <t>TFL</t>
  </si>
  <si>
    <t>Dep. Functional Grp Ldr - Log</t>
  </si>
  <si>
    <t>Subgroup Ldr - Transportation</t>
  </si>
  <si>
    <t>Subgroup Ldr - Management</t>
  </si>
  <si>
    <t>Brooklyn, NY   11201   (347) 203-3429</t>
  </si>
  <si>
    <t>Memphis, TN  38127 (901) 636-5713</t>
  </si>
  <si>
    <t>IST Group Adv - Fin/Admin</t>
  </si>
  <si>
    <t>IST Group Adv - Planning</t>
  </si>
  <si>
    <t>IST Group Adv - Operations</t>
  </si>
  <si>
    <t>IST Group Adv - Logistics</t>
  </si>
  <si>
    <t xml:space="preserve"> HERS</t>
  </si>
  <si>
    <t>kenneth.wright@houstontx.gov</t>
  </si>
  <si>
    <t>Ken Wright</t>
  </si>
  <si>
    <t>Attn: Mike Watson (mwatson@ufa-slco.org)</t>
  </si>
  <si>
    <t>2650 Fortune Circle East Drive</t>
  </si>
  <si>
    <t>Indianapolis, IN  46241  (317) 327-6762</t>
  </si>
  <si>
    <t>SOFR</t>
  </si>
  <si>
    <t>National Urban Search &amp; Rescue Response System
List of Advisory Organization Members May 2018 - April 2019 - Appendix G</t>
  </si>
  <si>
    <t>FY 2018 COOPERATIVE AGREEMENT STATEMENT OF WORK -- SUMMARY OF DELIVERABLES  APPENDIX H</t>
  </si>
  <si>
    <t>202-212-3799</t>
  </si>
  <si>
    <r>
      <t xml:space="preserve">US&amp;R Branch, </t>
    </r>
    <r>
      <rPr>
        <b/>
        <sz val="12"/>
        <rFont val="Times New Roman"/>
        <family val="1"/>
      </rPr>
      <t>ORR-RS-OP-UB</t>
    </r>
  </si>
  <si>
    <t>MTT (FY19)</t>
  </si>
  <si>
    <t>RAP Mentoring  Wkshp</t>
  </si>
  <si>
    <t>Line 24: Canine Search Specialist Cert Eval</t>
  </si>
  <si>
    <t>Erik Sandstrom</t>
  </si>
  <si>
    <t>Monique Williams</t>
  </si>
  <si>
    <t>Karl Lee</t>
  </si>
  <si>
    <t>Subgrp Ldr - Public Affairs</t>
  </si>
  <si>
    <t>kel@co.clark.nv.us</t>
  </si>
  <si>
    <t>esandstrom@me.com</t>
  </si>
  <si>
    <t>Subgrp Ldr - Management</t>
  </si>
  <si>
    <t>mawillia@vbgov.com</t>
  </si>
  <si>
    <t>IT Support</t>
  </si>
  <si>
    <t xml:space="preserve">UT-TF1 </t>
  </si>
  <si>
    <t>Exer Unit Support</t>
  </si>
  <si>
    <t xml:space="preserve">NE-TF1 </t>
  </si>
  <si>
    <t xml:space="preserve">Task Force Readiness Cooperative Agreements </t>
  </si>
  <si>
    <t>#</t>
  </si>
  <si>
    <t>IST Cache</t>
  </si>
  <si>
    <t>See: Spend Plan TF Details</t>
  </si>
  <si>
    <t xml:space="preserve">HEPP Cache </t>
  </si>
  <si>
    <t>Nat'l Level Training Delivery Hosting</t>
  </si>
  <si>
    <t>Nat'l Level Training Initiatives</t>
  </si>
  <si>
    <t xml:space="preserve">Divisional Multi-Task Force Field Exercises </t>
  </si>
  <si>
    <t>None budgeted this FY</t>
  </si>
  <si>
    <t>Divisional Multi-Task Force Table Top Exercises</t>
  </si>
  <si>
    <t>CA-TF6, AZ-TF1, VA-TF2</t>
  </si>
  <si>
    <t xml:space="preserve"> IST CE Wkshp &amp; New Mem. Orntation Hosting - CY19</t>
  </si>
  <si>
    <t>IST S-420 Course Hosting - CY20</t>
  </si>
  <si>
    <t>IST Support</t>
  </si>
  <si>
    <t>Annual Meetings Hosting</t>
  </si>
  <si>
    <t>Annual Advisory Organization Stipends</t>
  </si>
  <si>
    <t>Canine Search Specialist Certification Process</t>
  </si>
  <si>
    <t>TF Readiness Cooperative Agreements Subtotal:</t>
  </si>
  <si>
    <t>Comm Spec. (FY19 Del)</t>
  </si>
  <si>
    <t>IST Group Adv - Ops</t>
  </si>
  <si>
    <t>Final Budget Amount:</t>
  </si>
  <si>
    <t>Task Forces:</t>
  </si>
  <si>
    <t>Direct Support:</t>
  </si>
  <si>
    <t>Public Affairs IMAX Film Support</t>
  </si>
  <si>
    <t>HEPP Cache Maintenance &amp; Recapitalization
(PAPR Year 1 of 3) - Line 9</t>
  </si>
  <si>
    <t xml:space="preserve">IST Cache Maintenance &amp; Recapitalization -  Line 8
</t>
  </si>
  <si>
    <t>L10: National Trainining Hosting: CSS</t>
  </si>
  <si>
    <t>L10: National Training: Comm N. WKshp</t>
  </si>
  <si>
    <t>L10: National Training: Comm Spec. (FY19 Del)</t>
  </si>
  <si>
    <t>L10: National Training: HERS</t>
  </si>
  <si>
    <t>L10: National Training: Log</t>
  </si>
  <si>
    <t>L10: National Training: MTT (FY19)</t>
  </si>
  <si>
    <t>L10: National Training: MTT (FY18)</t>
  </si>
  <si>
    <t>L10: National Trainining Hosting: PTT</t>
  </si>
  <si>
    <t>L10: National Training:  SOFR</t>
  </si>
  <si>
    <t>L10: National Training:  TFL</t>
  </si>
  <si>
    <t>L10:  National Training:  TSS</t>
  </si>
  <si>
    <t>L11: Nat'l Lvl Water Ops Trng - Workshop</t>
  </si>
  <si>
    <t>L11: RAP Mentoring - Wkshp</t>
  </si>
  <si>
    <t>L17: C&amp;GS Stipend Facilitation  (10ppl @$1,500)</t>
  </si>
  <si>
    <t>L18: CY19 Grants/Training Mtg</t>
  </si>
  <si>
    <t>L16: Public Affairs IMAX Film Support</t>
  </si>
  <si>
    <t>L13: Multi-TF Div. Table Top Exercise</t>
  </si>
  <si>
    <t>Brian Fennessy</t>
  </si>
  <si>
    <t>Subgroup Ldr - Public Affairs</t>
  </si>
  <si>
    <t>Subgrp Ldr - Finance/Admin</t>
  </si>
  <si>
    <t>FY 2018 - $35.18M Budget Spend Plan - DRAFT - 05/02/2018</t>
  </si>
  <si>
    <t>TF Readiness CA Supplemental Funding - End of Year US&amp;R Funding:</t>
  </si>
  <si>
    <t>TF Readiness CA Supplemental Funding - End of Year PDO Funding:</t>
  </si>
  <si>
    <t>Attn: Ben Marra (benm@MenloFire.org)</t>
  </si>
  <si>
    <t>Menlo Park, CA  94025    650-688-8405</t>
  </si>
  <si>
    <t xml:space="preserve">Attn:  Jeff Adams (jeffadams@ocfa.org)
</t>
  </si>
  <si>
    <t>Lake Forest, CA  92610  (949) 389-0055</t>
  </si>
  <si>
    <t>Attn: John Wood (jowood@sandiego.gov)</t>
  </si>
  <si>
    <t>San Diego, CA  92101    (619) 572-5690</t>
  </si>
  <si>
    <t>Miami, FL   33178  (786) 331-4486</t>
  </si>
  <si>
    <t xml:space="preserve">County Road 547, Lakehurst, NJ  08733   (732) 657-7001x10   </t>
  </si>
  <si>
    <t>Attn: Scott Sladek (scott.sladek@phila.gov)</t>
  </si>
  <si>
    <t>Attn: Colin Burress (colin.burress@memphistn.gov)</t>
  </si>
  <si>
    <t>Attn:  Dennis Keane (dkeane@vbgov.com)</t>
  </si>
  <si>
    <t>Virginia Beach, VA   23456-9065   (757) 385-2022</t>
  </si>
  <si>
    <t>Attn: Scott Schermerhorn (scott.schermerhorn@fairfaxcounty.gov)</t>
  </si>
  <si>
    <t>Field Operations Guide Reproduction</t>
  </si>
  <si>
    <t>FOG Manual Reproduction</t>
  </si>
  <si>
    <t>Multi-TF Div.</t>
  </si>
  <si>
    <t>SDA Workshop</t>
  </si>
  <si>
    <t>Line 11: SDA Workshop</t>
  </si>
  <si>
    <t>Multi-TF Div. EX</t>
  </si>
  <si>
    <t>L14:  IST CE Wkshp &amp; New Orntn Hostg - CY19</t>
  </si>
  <si>
    <t xml:space="preserve">IST CE Wkshp </t>
  </si>
  <si>
    <t>FOG Manuals</t>
  </si>
  <si>
    <t>PA IMAX Film Supt</t>
  </si>
  <si>
    <t>L18: ISTL Stipend - Red</t>
  </si>
  <si>
    <t>L18: ISTL Stipend  - White IST</t>
  </si>
  <si>
    <t>L18: ISTL Stipend - Blue IST</t>
  </si>
  <si>
    <t>Line 18: IST Support - IST Trng Facil (Mul TF EX)</t>
  </si>
  <si>
    <t>L18: IST Trng Facilitation (CY19 Multi-TF EX)</t>
  </si>
  <si>
    <t>L19: Hosting Adv  Grp Mtg (FY19)</t>
  </si>
  <si>
    <t>L19: Hosting Strat Grp Mtg , 2 Mtgs - (FY19)</t>
  </si>
  <si>
    <t>L19: CY19 TFR Mtg</t>
  </si>
  <si>
    <t>L19: CY19 Advisory Org Mtg</t>
  </si>
  <si>
    <t>L 20: SACR-D</t>
  </si>
  <si>
    <t>L20: SACR-D</t>
  </si>
  <si>
    <t>L20:  TFR-D</t>
  </si>
  <si>
    <t>L20: TFR-D</t>
  </si>
  <si>
    <t>L20:  Advisory Group Chair</t>
  </si>
  <si>
    <t>L20: IT Support</t>
  </si>
  <si>
    <t>L20: IST Rep</t>
  </si>
  <si>
    <t>L20: Exer Unit Support</t>
  </si>
  <si>
    <t>ISTGA - Logistics</t>
  </si>
  <si>
    <t>L190: Dep Adv Group Chair</t>
  </si>
  <si>
    <t>L19: TFR-N</t>
  </si>
  <si>
    <t>L19: Legal Rep</t>
  </si>
  <si>
    <t>Martyn Nevil</t>
  </si>
  <si>
    <t>nevilmr@patf1.org</t>
  </si>
  <si>
    <t>L19: Planning Functional Group - IST GA</t>
  </si>
  <si>
    <t>Line 21: Canine Search Specialist Cert Eval</t>
  </si>
  <si>
    <t xml:space="preserve">Line 20: Dep. Functional Grp Ldr - Planning </t>
  </si>
  <si>
    <t>Line 20: FGL - Fin/Admin  Brad Thavenet</t>
  </si>
  <si>
    <t>Line 20: IST GA  Adv - Fin/Admin</t>
  </si>
  <si>
    <t xml:space="preserve">Line 20: Dep. Functional Grp Ldr - Finance </t>
  </si>
  <si>
    <t>elwood.ey-iii@fema.dhs.gov</t>
  </si>
  <si>
    <t>Elwood Ey</t>
  </si>
  <si>
    <t>Brian Smith</t>
  </si>
  <si>
    <t>briand.smith@fema.dhs.gov</t>
  </si>
  <si>
    <t>202-212-4316</t>
  </si>
  <si>
    <t xml:space="preserve">Wanda Casey/Rayna Bal/Shu-Ahn Li - US&amp;R Branch
</t>
  </si>
  <si>
    <t xml:space="preserve">Wanda Casey/Rayna Bal - US&amp;R Branch
</t>
  </si>
  <si>
    <t>Dean Scott/Brian Smith</t>
  </si>
  <si>
    <t>Brad Thavenet</t>
  </si>
  <si>
    <t>NE-TF1 to Fund</t>
  </si>
  <si>
    <t>brianfennessy@ocfa.org</t>
  </si>
  <si>
    <t>ADVISORY GROUP CHAIR</t>
  </si>
  <si>
    <t>William Brown</t>
  </si>
  <si>
    <t>dtbb@sbcglobal.net</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</si>
</sst>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0_);[Red]\(&quot;$&quot;#,##0\)"/>
    <numFmt numFmtId="42" formatCode="_(&quot;$&quot;* #,##0_);_(&quot;$&quot;* \(#,##0\);_(&quot;$&quot;* &quot;-&quot;_);_(@_)"/>
    <numFmt numFmtId="44" formatCode="_(&quot;$&quot;* #,##0.00_);_(&quot;$&quot;* \(#,##0.00\);_(&quot;$&quot;* &quot;-&quot;??_);_(@_)"/>
    <numFmt numFmtId="164" formatCode="&quot;$&quot;#,##0"/>
    <numFmt numFmtId="165" formatCode="&quot;$&quot;#,##0.00"/>
    <numFmt numFmtId="166" formatCode="[$-409]mmmm\-yy;@"/>
    <numFmt numFmtId="167" formatCode="[$-409]mmmm\ d\,\ yyyy;@"/>
    <numFmt numFmtId="168" formatCode="_(&quot;$&quot;* #,##0_);_(&quot;$&quot;* \(#,##0\);_(&quot;$&quot;* &quot;-&quot;??_);_(@_)"/>
    <numFmt numFmtId="169" formatCode="0.0%"/>
  </numFmts>
  <fonts count="36" x14ac:knownFonts="1">
    <font>
      <sz val="10"/>
      <name val="Arial"/>
    </font>
    <font>
      <sz val="11"/>
      <color theme="1"/>
      <name val="Calibri"/>
      <family val="2"/>
      <scheme val="minor"/>
    </font>
    <font>
      <b/>
      <sz val="10"/>
      <name val="Arial"/>
      <family val="2"/>
    </font>
    <font>
      <i/>
      <sz val="10"/>
      <name val="Arial"/>
      <family val="2"/>
    </font>
    <font>
      <sz val="10"/>
      <name val="Arial"/>
      <family val="2"/>
    </font>
    <font>
      <sz val="10"/>
      <name val="Arial Narrow"/>
      <family val="2"/>
    </font>
    <font>
      <b/>
      <sz val="10"/>
      <name val="Arial Narrow"/>
      <family val="2"/>
    </font>
    <font>
      <sz val="10"/>
      <name val="Arial"/>
      <family val="2"/>
    </font>
    <font>
      <b/>
      <sz val="10"/>
      <name val="Arial"/>
      <family val="2"/>
    </font>
    <font>
      <u/>
      <sz val="10"/>
      <color indexed="12"/>
      <name val="Arial"/>
      <family val="2"/>
    </font>
    <font>
      <sz val="12"/>
      <name val="Arial"/>
      <family val="2"/>
    </font>
    <font>
      <sz val="10"/>
      <name val="Times New Roman"/>
      <family val="1"/>
    </font>
    <font>
      <b/>
      <sz val="12"/>
      <name val="Arial"/>
      <family val="2"/>
    </font>
    <font>
      <b/>
      <sz val="12"/>
      <name val="Times New Roman"/>
      <family val="1"/>
    </font>
    <font>
      <b/>
      <sz val="10"/>
      <name val="Times New Roman"/>
      <family val="1"/>
    </font>
    <font>
      <b/>
      <sz val="14"/>
      <name val="Times New Roman"/>
      <family val="1"/>
    </font>
    <font>
      <sz val="10"/>
      <color indexed="8"/>
      <name val="Arial Narrow"/>
      <family val="2"/>
    </font>
    <font>
      <sz val="8"/>
      <name val="Arial"/>
      <family val="2"/>
    </font>
    <font>
      <b/>
      <u/>
      <sz val="10"/>
      <name val="Times New Roman"/>
      <family val="1"/>
    </font>
    <font>
      <sz val="12"/>
      <name val="Times New Roman"/>
      <family val="1"/>
    </font>
    <font>
      <b/>
      <u/>
      <sz val="12"/>
      <name val="Times New Roman"/>
      <family val="1"/>
    </font>
    <font>
      <u/>
      <sz val="12"/>
      <color indexed="12"/>
      <name val="Times New Roman"/>
      <family val="1"/>
    </font>
    <font>
      <b/>
      <sz val="12"/>
      <name val="Arial Narrow"/>
      <family val="2"/>
    </font>
    <font>
      <b/>
      <i/>
      <sz val="12"/>
      <name val="Times New Roman"/>
      <family val="1"/>
    </font>
    <font>
      <b/>
      <sz val="10"/>
      <color rgb="FFFF0000"/>
      <name val="Times New Roman"/>
      <family val="1"/>
    </font>
    <font>
      <sz val="11"/>
      <name val="Calibri"/>
      <family val="2"/>
      <scheme val="minor"/>
    </font>
    <font>
      <b/>
      <sz val="11"/>
      <name val="Calibri"/>
      <family val="2"/>
      <scheme val="minor"/>
    </font>
    <font>
      <b/>
      <sz val="14"/>
      <name val="Calibri"/>
      <family val="2"/>
      <scheme val="minor"/>
    </font>
    <font>
      <b/>
      <sz val="9"/>
      <name val="Calibri"/>
      <family val="2"/>
      <scheme val="minor"/>
    </font>
    <font>
      <sz val="8"/>
      <name val="Calibri"/>
      <family val="2"/>
      <scheme val="minor"/>
    </font>
    <font>
      <b/>
      <sz val="9"/>
      <name val="Arial Narrow"/>
      <family val="2"/>
    </font>
    <font>
      <sz val="12"/>
      <name val="Calibri"/>
      <family val="2"/>
      <scheme val="minor"/>
    </font>
    <font>
      <b/>
      <sz val="12"/>
      <name val="Calibri"/>
      <family val="2"/>
      <scheme val="minor"/>
    </font>
    <font>
      <b/>
      <sz val="10"/>
      <color theme="1"/>
      <name val="Times New Roman"/>
      <family val="1"/>
    </font>
    <font>
      <sz val="10"/>
      <color theme="1"/>
      <name val="Arial"/>
      <family val="2"/>
    </font>
    <font>
      <b/>
      <sz val="10"/>
      <color theme="1"/>
      <name val="Arial"/>
      <family val="2"/>
    </font>
  </fonts>
  <fills count="2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43"/>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14999847407452621"/>
        <bgColor theme="0" tint="-4.9989318521683403E-2"/>
      </patternFill>
    </fill>
    <fill>
      <patternFill patternType="solid">
        <fgColor theme="0" tint="-0.14999847407452621"/>
        <bgColor theme="2"/>
      </patternFill>
    </fill>
    <fill>
      <patternFill patternType="solid">
        <fgColor theme="8" tint="0.59999389629810485"/>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5" tint="0.39997558519241921"/>
        <bgColor indexed="64"/>
      </patternFill>
    </fill>
  </fills>
  <borders count="62">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44" fontId="4" fillId="0" borderId="0" applyFont="0" applyFill="0" applyBorder="0" applyAlignment="0" applyProtection="0"/>
    <xf numFmtId="0" fontId="9" fillId="0" borderId="0" applyNumberFormat="0" applyFill="0" applyBorder="0" applyAlignment="0" applyProtection="0">
      <alignment vertical="top"/>
      <protection locked="0"/>
    </xf>
    <xf numFmtId="44" fontId="1" fillId="0" borderId="0" applyFont="0" applyFill="0" applyBorder="0" applyAlignment="0" applyProtection="0"/>
    <xf numFmtId="0" fontId="4" fillId="0" borderId="0"/>
  </cellStyleXfs>
  <cellXfs count="776">
    <xf numFmtId="0" fontId="0" fillId="0" borderId="0" xfId="0"/>
    <xf numFmtId="0" fontId="0" fillId="0" borderId="0" xfId="0" applyBorder="1"/>
    <xf numFmtId="0" fontId="8" fillId="0" borderId="0" xfId="0" applyFont="1" applyBorder="1" applyAlignment="1">
      <alignment horizontal="left" vertical="top" wrapText="1"/>
    </xf>
    <xf numFmtId="0" fontId="0" fillId="0" borderId="0" xfId="0" applyAlignment="1">
      <alignment horizontal="center"/>
    </xf>
    <xf numFmtId="0" fontId="8" fillId="0" borderId="0" xfId="0" applyFont="1"/>
    <xf numFmtId="164" fontId="7" fillId="0" borderId="0" xfId="0" applyNumberFormat="1" applyFont="1" applyBorder="1" applyAlignment="1">
      <alignment horizontal="center" vertical="center"/>
    </xf>
    <xf numFmtId="164" fontId="7" fillId="0" borderId="0" xfId="0" applyNumberFormat="1" applyFont="1"/>
    <xf numFmtId="0" fontId="0" fillId="0" borderId="0" xfId="0" applyAlignment="1">
      <alignment horizontal="center" vertical="center"/>
    </xf>
    <xf numFmtId="0" fontId="7" fillId="0" borderId="0" xfId="0" applyFont="1" applyAlignment="1">
      <alignment horizontal="left"/>
    </xf>
    <xf numFmtId="0" fontId="11" fillId="0" borderId="0" xfId="0" applyFont="1"/>
    <xf numFmtId="0" fontId="11" fillId="0" borderId="0" xfId="0" applyFont="1" applyAlignment="1">
      <alignment horizontal="left"/>
    </xf>
    <xf numFmtId="0" fontId="11" fillId="0" borderId="0" xfId="0" applyFont="1" applyAlignment="1">
      <alignment horizontal="center"/>
    </xf>
    <xf numFmtId="44" fontId="11" fillId="0" borderId="0" xfId="1" applyFont="1" applyAlignment="1">
      <alignment horizontal="right"/>
    </xf>
    <xf numFmtId="164" fontId="11" fillId="0" borderId="0" xfId="0" applyNumberFormat="1" applyFont="1"/>
    <xf numFmtId="44" fontId="0" fillId="0" borderId="0" xfId="1" applyFont="1" applyAlignment="1">
      <alignment horizontal="right"/>
    </xf>
    <xf numFmtId="0" fontId="8" fillId="0" borderId="0" xfId="0" applyFont="1" applyAlignment="1">
      <alignment horizontal="center"/>
    </xf>
    <xf numFmtId="0" fontId="3" fillId="0" borderId="0" xfId="0" applyFont="1"/>
    <xf numFmtId="44" fontId="14" fillId="0" borderId="0" xfId="1" applyFont="1" applyAlignment="1">
      <alignment horizontal="center"/>
    </xf>
    <xf numFmtId="44" fontId="14" fillId="0" borderId="0" xfId="1" applyFont="1" applyAlignment="1">
      <alignment horizontal="right"/>
    </xf>
    <xf numFmtId="44" fontId="2" fillId="0" borderId="0" xfId="1" applyFont="1" applyAlignment="1">
      <alignment horizontal="right"/>
    </xf>
    <xf numFmtId="44" fontId="2" fillId="0" borderId="0" xfId="1" applyFont="1" applyAlignment="1">
      <alignment horizontal="center"/>
    </xf>
    <xf numFmtId="44" fontId="14" fillId="0" borderId="0" xfId="1" applyFont="1"/>
    <xf numFmtId="0" fontId="19" fillId="2" borderId="23" xfId="0" applyFont="1" applyFill="1" applyBorder="1"/>
    <xf numFmtId="0" fontId="19" fillId="2" borderId="24" xfId="0" applyFont="1" applyFill="1" applyBorder="1"/>
    <xf numFmtId="0" fontId="21" fillId="2" borderId="23" xfId="2" applyFont="1" applyFill="1" applyBorder="1" applyAlignment="1" applyProtection="1"/>
    <xf numFmtId="0" fontId="19" fillId="2" borderId="23" xfId="0" applyFont="1" applyFill="1" applyBorder="1" applyAlignment="1">
      <alignment vertical="center"/>
    </xf>
    <xf numFmtId="0" fontId="19" fillId="2" borderId="24" xfId="0" applyFont="1" applyFill="1" applyBorder="1" applyAlignment="1">
      <alignment horizontal="justify"/>
    </xf>
    <xf numFmtId="0" fontId="19" fillId="2" borderId="27" xfId="0" applyFont="1" applyFill="1" applyBorder="1"/>
    <xf numFmtId="0" fontId="19" fillId="2" borderId="28" xfId="0" applyFont="1" applyFill="1" applyBorder="1"/>
    <xf numFmtId="0" fontId="19" fillId="2" borderId="20" xfId="0" applyFont="1" applyFill="1" applyBorder="1"/>
    <xf numFmtId="0" fontId="0" fillId="2" borderId="0" xfId="0" applyFill="1" applyBorder="1"/>
    <xf numFmtId="0" fontId="14" fillId="2" borderId="0" xfId="0" applyFont="1" applyFill="1" applyBorder="1" applyAlignment="1">
      <alignment horizontal="center" wrapText="1"/>
    </xf>
    <xf numFmtId="0" fontId="11" fillId="2" borderId="29" xfId="0" applyFont="1" applyFill="1" applyBorder="1"/>
    <xf numFmtId="0" fontId="14" fillId="2" borderId="16" xfId="0" applyFont="1" applyFill="1" applyBorder="1" applyAlignment="1">
      <alignment horizontal="center"/>
    </xf>
    <xf numFmtId="0" fontId="18" fillId="2" borderId="15" xfId="0" applyFont="1" applyFill="1" applyBorder="1" applyAlignment="1">
      <alignment horizontal="center"/>
    </xf>
    <xf numFmtId="0" fontId="18" fillId="2" borderId="30" xfId="0" applyFont="1" applyFill="1" applyBorder="1" applyAlignment="1">
      <alignment horizontal="center"/>
    </xf>
    <xf numFmtId="0" fontId="18" fillId="2" borderId="31" xfId="0" applyFont="1" applyFill="1" applyBorder="1" applyAlignment="1">
      <alignment horizontal="center"/>
    </xf>
    <xf numFmtId="0" fontId="19" fillId="2" borderId="15" xfId="0" applyFont="1" applyFill="1" applyBorder="1" applyAlignment="1">
      <alignment horizontal="left" vertical="top" wrapText="1"/>
    </xf>
    <xf numFmtId="0" fontId="19" fillId="2" borderId="15" xfId="0" applyFont="1" applyFill="1" applyBorder="1" applyAlignment="1">
      <alignment horizontal="left" vertical="top"/>
    </xf>
    <xf numFmtId="0" fontId="11" fillId="2" borderId="0" xfId="0" applyFont="1" applyFill="1" applyBorder="1"/>
    <xf numFmtId="0" fontId="19" fillId="2" borderId="15" xfId="0" applyFont="1" applyFill="1" applyBorder="1" applyAlignment="1">
      <alignment vertical="center" wrapText="1"/>
    </xf>
    <xf numFmtId="0" fontId="19" fillId="2" borderId="15" xfId="0" applyFont="1" applyFill="1" applyBorder="1" applyAlignment="1">
      <alignment vertical="center"/>
    </xf>
    <xf numFmtId="0" fontId="14" fillId="2" borderId="0" xfId="0" applyFont="1" applyFill="1" applyAlignment="1">
      <alignment horizontal="center"/>
    </xf>
    <xf numFmtId="0" fontId="11" fillId="2" borderId="0" xfId="0" applyFont="1" applyFill="1"/>
    <xf numFmtId="0" fontId="11" fillId="2" borderId="0" xfId="0" applyFont="1" applyFill="1" applyAlignment="1">
      <alignment vertical="center"/>
    </xf>
    <xf numFmtId="0" fontId="20" fillId="2" borderId="35" xfId="0" applyFont="1" applyFill="1" applyBorder="1"/>
    <xf numFmtId="0" fontId="20" fillId="2" borderId="11" xfId="0" applyFont="1" applyFill="1" applyBorder="1"/>
    <xf numFmtId="0" fontId="20" fillId="2" borderId="36" xfId="0" applyFont="1" applyFill="1" applyBorder="1"/>
    <xf numFmtId="0" fontId="18" fillId="2" borderId="18" xfId="0" applyFont="1" applyFill="1" applyBorder="1" applyAlignment="1">
      <alignment vertical="center"/>
    </xf>
    <xf numFmtId="0" fontId="8" fillId="2" borderId="0" xfId="0" applyFont="1" applyFill="1" applyAlignment="1">
      <alignment horizontal="center"/>
    </xf>
    <xf numFmtId="0" fontId="19" fillId="2" borderId="27" xfId="2" applyFont="1" applyFill="1" applyBorder="1" applyAlignment="1" applyProtection="1"/>
    <xf numFmtId="0" fontId="19" fillId="2" borderId="4" xfId="0" applyFont="1" applyFill="1" applyBorder="1" applyAlignment="1">
      <alignment wrapText="1"/>
    </xf>
    <xf numFmtId="0" fontId="13" fillId="2" borderId="15" xfId="0" applyFont="1" applyFill="1" applyBorder="1" applyAlignment="1">
      <alignment horizontal="center" wrapText="1"/>
    </xf>
    <xf numFmtId="0" fontId="19" fillId="2" borderId="15" xfId="0" applyFont="1" applyFill="1" applyBorder="1" applyAlignment="1">
      <alignment horizontal="left" vertical="center"/>
    </xf>
    <xf numFmtId="0" fontId="0" fillId="0" borderId="0" xfId="0" applyAlignment="1">
      <alignment wrapText="1"/>
    </xf>
    <xf numFmtId="0" fontId="10" fillId="0" borderId="0" xfId="0" applyFont="1" applyBorder="1" applyAlignment="1">
      <alignment horizontal="center" wrapText="1"/>
    </xf>
    <xf numFmtId="0" fontId="8" fillId="0" borderId="0" xfId="0" applyFont="1" applyBorder="1" applyAlignment="1">
      <alignment horizontal="left" vertical="top" wrapText="1"/>
    </xf>
    <xf numFmtId="0" fontId="14" fillId="0" borderId="10" xfId="0" applyFont="1" applyBorder="1" applyAlignment="1">
      <alignment horizontal="right"/>
    </xf>
    <xf numFmtId="0" fontId="19" fillId="2" borderId="23" xfId="2" applyFont="1" applyFill="1" applyBorder="1" applyAlignment="1" applyProtection="1"/>
    <xf numFmtId="0" fontId="21" fillId="2" borderId="20" xfId="2" applyFont="1" applyFill="1" applyBorder="1" applyAlignment="1" applyProtection="1"/>
    <xf numFmtId="0" fontId="19" fillId="2" borderId="53" xfId="0" applyFont="1" applyFill="1" applyBorder="1" applyAlignment="1">
      <alignment wrapText="1"/>
    </xf>
    <xf numFmtId="0" fontId="19" fillId="2" borderId="21" xfId="0" applyFont="1" applyFill="1" applyBorder="1" applyAlignment="1">
      <alignment horizontal="left" wrapText="1"/>
    </xf>
    <xf numFmtId="164" fontId="4" fillId="0" borderId="0" xfId="0" applyNumberFormat="1" applyFont="1" applyFill="1"/>
    <xf numFmtId="0" fontId="7" fillId="0" borderId="0" xfId="0" applyFont="1" applyBorder="1" applyAlignment="1">
      <alignment horizontal="left" vertical="top"/>
    </xf>
    <xf numFmtId="0" fontId="4" fillId="0" borderId="0" xfId="4"/>
    <xf numFmtId="0" fontId="5" fillId="0" borderId="0" xfId="4" applyFont="1"/>
    <xf numFmtId="0" fontId="4" fillId="0" borderId="0" xfId="4" applyFont="1"/>
    <xf numFmtId="0" fontId="6" fillId="0" borderId="0" xfId="4" applyFont="1" applyFill="1" applyBorder="1" applyAlignment="1">
      <alignment wrapText="1"/>
    </xf>
    <xf numFmtId="0" fontId="16" fillId="0" borderId="0" xfId="4" applyFont="1" applyFill="1" applyBorder="1" applyAlignment="1">
      <alignment wrapText="1"/>
    </xf>
    <xf numFmtId="166" fontId="19" fillId="2" borderId="15" xfId="0" applyNumberFormat="1" applyFont="1" applyFill="1" applyBorder="1" applyAlignment="1">
      <alignment horizontal="left" vertical="top"/>
    </xf>
    <xf numFmtId="166" fontId="19" fillId="0" borderId="15" xfId="0" applyNumberFormat="1" applyFont="1" applyFill="1" applyBorder="1" applyAlignment="1">
      <alignment horizontal="left" vertical="top"/>
    </xf>
    <xf numFmtId="0" fontId="19" fillId="0" borderId="14" xfId="0" applyFont="1" applyFill="1" applyBorder="1"/>
    <xf numFmtId="0" fontId="19" fillId="0" borderId="20" xfId="0" applyFont="1" applyFill="1" applyBorder="1"/>
    <xf numFmtId="0" fontId="19" fillId="0" borderId="37" xfId="0" applyFont="1" applyFill="1" applyBorder="1" applyAlignment="1">
      <alignment wrapText="1"/>
    </xf>
    <xf numFmtId="0" fontId="19" fillId="0" borderId="38" xfId="0" applyFont="1" applyFill="1" applyBorder="1"/>
    <xf numFmtId="0" fontId="19" fillId="0" borderId="15" xfId="0" applyFont="1" applyFill="1" applyBorder="1" applyAlignment="1">
      <alignment horizontal="left" vertical="top" wrapText="1"/>
    </xf>
    <xf numFmtId="42" fontId="13" fillId="0" borderId="0" xfId="0" applyNumberFormat="1" applyFont="1" applyFill="1" applyBorder="1" applyAlignment="1" applyProtection="1">
      <alignment vertical="center"/>
    </xf>
    <xf numFmtId="44" fontId="14" fillId="0" borderId="1" xfId="1" applyFont="1" applyFill="1" applyBorder="1" applyAlignment="1" applyProtection="1">
      <alignment horizontal="center" vertical="center"/>
      <protection locked="0"/>
    </xf>
    <xf numFmtId="44" fontId="14" fillId="0" borderId="1" xfId="1" applyFont="1" applyBorder="1" applyAlignment="1" applyProtection="1">
      <alignment horizontal="center" vertical="center"/>
      <protection locked="0"/>
    </xf>
    <xf numFmtId="44" fontId="14" fillId="0" borderId="1" xfId="1" applyFont="1" applyFill="1" applyBorder="1" applyAlignment="1" applyProtection="1">
      <alignment horizontal="center" vertical="top"/>
      <protection locked="0"/>
    </xf>
    <xf numFmtId="44" fontId="14" fillId="0" borderId="1" xfId="1" applyFont="1" applyFill="1" applyBorder="1" applyAlignment="1" applyProtection="1">
      <alignment horizontal="left" vertical="top"/>
      <protection locked="0"/>
    </xf>
    <xf numFmtId="44" fontId="14" fillId="0" borderId="3" xfId="1" applyFont="1" applyFill="1" applyBorder="1" applyAlignment="1" applyProtection="1">
      <alignment horizontal="center" vertical="center"/>
      <protection locked="0"/>
    </xf>
    <xf numFmtId="44" fontId="14" fillId="0" borderId="4" xfId="1" applyFont="1" applyBorder="1" applyAlignment="1" applyProtection="1">
      <alignment horizontal="right" vertical="center"/>
      <protection locked="0"/>
    </xf>
    <xf numFmtId="44" fontId="14" fillId="0" borderId="3" xfId="1" applyFont="1" applyBorder="1" applyAlignment="1" applyProtection="1">
      <alignment horizontal="center" vertical="center"/>
      <protection locked="0"/>
    </xf>
    <xf numFmtId="44" fontId="24" fillId="0" borderId="3" xfId="1" applyFont="1" applyFill="1" applyBorder="1" applyAlignment="1" applyProtection="1">
      <alignment horizontal="left" vertical="top"/>
      <protection locked="0"/>
    </xf>
    <xf numFmtId="0" fontId="14" fillId="0" borderId="3" xfId="0" applyFont="1" applyBorder="1" applyAlignment="1" applyProtection="1">
      <alignment horizontal="center" vertical="center"/>
      <protection locked="0"/>
    </xf>
    <xf numFmtId="44" fontId="14" fillId="0" borderId="3" xfId="1" applyFont="1" applyFill="1" applyBorder="1" applyAlignment="1" applyProtection="1">
      <alignment horizontal="center" vertical="top"/>
      <protection locked="0"/>
    </xf>
    <xf numFmtId="44" fontId="14" fillId="0" borderId="3" xfId="1" applyFont="1" applyFill="1" applyBorder="1" applyAlignment="1" applyProtection="1">
      <alignment horizontal="left" vertical="top"/>
      <protection locked="0"/>
    </xf>
    <xf numFmtId="44" fontId="14" fillId="0" borderId="8" xfId="1" applyFont="1" applyFill="1" applyBorder="1" applyAlignment="1" applyProtection="1">
      <alignment horizontal="left" vertical="top"/>
      <protection locked="0"/>
    </xf>
    <xf numFmtId="0" fontId="14" fillId="0" borderId="0" xfId="0" applyFont="1" applyFill="1" applyBorder="1" applyAlignment="1" applyProtection="1">
      <alignment horizontal="center"/>
      <protection locked="0"/>
    </xf>
    <xf numFmtId="44" fontId="14" fillId="0" borderId="1" xfId="1" applyFont="1" applyFill="1" applyBorder="1" applyAlignment="1" applyProtection="1">
      <alignment horizontal="right" vertical="center"/>
      <protection locked="0"/>
    </xf>
    <xf numFmtId="44" fontId="14" fillId="0" borderId="3" xfId="1" applyFont="1" applyFill="1" applyBorder="1" applyAlignment="1" applyProtection="1">
      <alignment horizontal="right" vertical="center"/>
      <protection locked="0"/>
    </xf>
    <xf numFmtId="44" fontId="14" fillId="0" borderId="3" xfId="1" applyFont="1" applyBorder="1" applyAlignment="1" applyProtection="1">
      <alignment horizontal="center" vertical="top"/>
      <protection locked="0"/>
    </xf>
    <xf numFmtId="44" fontId="14" fillId="0" borderId="3" xfId="1" applyFont="1" applyBorder="1" applyAlignment="1" applyProtection="1">
      <alignment horizontal="left" vertical="top"/>
      <protection locked="0"/>
    </xf>
    <xf numFmtId="44" fontId="14" fillId="0" borderId="1" xfId="1" applyFont="1" applyBorder="1" applyAlignment="1" applyProtection="1">
      <alignment horizontal="right" vertical="center"/>
      <protection locked="0"/>
    </xf>
    <xf numFmtId="44" fontId="14" fillId="0" borderId="3" xfId="1" applyFont="1" applyBorder="1" applyAlignment="1" applyProtection="1">
      <alignment horizontal="right" vertical="center"/>
      <protection locked="0"/>
    </xf>
    <xf numFmtId="44" fontId="14" fillId="0" borderId="5" xfId="1" applyFont="1" applyBorder="1" applyAlignment="1" applyProtection="1">
      <alignment horizontal="right" vertical="center"/>
      <protection locked="0"/>
    </xf>
    <xf numFmtId="44" fontId="14" fillId="0" borderId="5" xfId="1" applyFont="1" applyBorder="1" applyAlignment="1" applyProtection="1">
      <alignment horizontal="center" vertical="center"/>
      <protection locked="0"/>
    </xf>
    <xf numFmtId="44" fontId="14" fillId="0" borderId="5" xfId="1" applyFont="1" applyFill="1" applyBorder="1" applyAlignment="1" applyProtection="1">
      <alignment horizontal="center" vertical="top"/>
      <protection locked="0"/>
    </xf>
    <xf numFmtId="44" fontId="14" fillId="0" borderId="5" xfId="1" applyFont="1" applyFill="1" applyBorder="1" applyAlignment="1" applyProtection="1">
      <alignment horizontal="left" vertical="top"/>
      <protection locked="0"/>
    </xf>
    <xf numFmtId="44" fontId="14" fillId="0" borderId="7" xfId="1" applyFont="1" applyFill="1" applyBorder="1" applyAlignment="1" applyProtection="1">
      <alignment horizontal="left" vertical="top"/>
      <protection locked="0"/>
    </xf>
    <xf numFmtId="0" fontId="14" fillId="0" borderId="5" xfId="0" applyFont="1" applyBorder="1" applyAlignment="1" applyProtection="1">
      <alignment horizontal="center" vertical="center"/>
      <protection locked="0"/>
    </xf>
    <xf numFmtId="44" fontId="14" fillId="0" borderId="1" xfId="1" applyFont="1" applyFill="1" applyBorder="1" applyAlignment="1" applyProtection="1">
      <alignment horizontal="center"/>
      <protection locked="0"/>
    </xf>
    <xf numFmtId="44" fontId="14" fillId="0" borderId="3" xfId="1" applyFont="1" applyBorder="1" applyAlignment="1" applyProtection="1">
      <alignment horizontal="center"/>
      <protection locked="0"/>
    </xf>
    <xf numFmtId="0" fontId="14" fillId="0" borderId="3" xfId="0" applyFont="1" applyFill="1" applyBorder="1" applyAlignment="1" applyProtection="1">
      <alignment horizontal="center" vertical="center"/>
      <protection locked="0"/>
    </xf>
    <xf numFmtId="44" fontId="14" fillId="0" borderId="5" xfId="1" applyFont="1" applyBorder="1" applyAlignment="1" applyProtection="1">
      <alignment horizontal="center" vertical="top"/>
      <protection locked="0"/>
    </xf>
    <xf numFmtId="44" fontId="14" fillId="0" borderId="5" xfId="1" applyFont="1" applyBorder="1" applyAlignment="1" applyProtection="1">
      <alignment horizontal="left" vertical="top"/>
      <protection locked="0"/>
    </xf>
    <xf numFmtId="0" fontId="14" fillId="0" borderId="3" xfId="0" applyFont="1" applyFill="1" applyBorder="1" applyProtection="1">
      <protection locked="0"/>
    </xf>
    <xf numFmtId="0" fontId="14" fillId="0" borderId="3" xfId="0" applyFont="1" applyBorder="1" applyAlignment="1" applyProtection="1">
      <alignment horizontal="center"/>
      <protection locked="0"/>
    </xf>
    <xf numFmtId="44" fontId="14" fillId="0" borderId="3" xfId="1" applyFont="1" applyBorder="1" applyAlignment="1" applyProtection="1">
      <alignment horizontal="center" vertical="center" wrapText="1"/>
      <protection locked="0"/>
    </xf>
    <xf numFmtId="0" fontId="14" fillId="0" borderId="3" xfId="0" applyFont="1" applyBorder="1" applyAlignment="1" applyProtection="1">
      <alignment horizontal="center" vertical="top" wrapText="1"/>
      <protection locked="0"/>
    </xf>
    <xf numFmtId="0" fontId="19" fillId="0" borderId="15" xfId="0" applyFont="1" applyFill="1" applyBorder="1" applyAlignment="1">
      <alignment horizontal="left" vertical="center"/>
    </xf>
    <xf numFmtId="0" fontId="19" fillId="0" borderId="15" xfId="0" applyFont="1" applyFill="1" applyBorder="1" applyAlignment="1">
      <alignment horizontal="left" vertical="center" wrapText="1"/>
    </xf>
    <xf numFmtId="0" fontId="0" fillId="0" borderId="20" xfId="0" applyFill="1" applyBorder="1"/>
    <xf numFmtId="0" fontId="19" fillId="0" borderId="54" xfId="0" applyFont="1" applyFill="1" applyBorder="1" applyAlignment="1">
      <alignment vertical="center"/>
    </xf>
    <xf numFmtId="0" fontId="19" fillId="0" borderId="24" xfId="0" applyFont="1" applyFill="1" applyBorder="1"/>
    <xf numFmtId="0" fontId="21" fillId="0" borderId="27" xfId="2" applyFont="1" applyFill="1" applyBorder="1" applyAlignment="1" applyProtection="1"/>
    <xf numFmtId="0" fontId="19" fillId="0" borderId="27" xfId="0" applyFont="1" applyFill="1" applyBorder="1"/>
    <xf numFmtId="0" fontId="19" fillId="0" borderId="53" xfId="0" applyFont="1" applyFill="1" applyBorder="1"/>
    <xf numFmtId="0" fontId="0" fillId="0" borderId="24" xfId="0" applyBorder="1"/>
    <xf numFmtId="0" fontId="0" fillId="0" borderId="28" xfId="0" applyBorder="1"/>
    <xf numFmtId="0" fontId="19" fillId="0" borderId="4" xfId="0" applyFont="1" applyFill="1" applyBorder="1"/>
    <xf numFmtId="0" fontId="21" fillId="0" borderId="23" xfId="2" applyFont="1" applyFill="1" applyBorder="1" applyAlignment="1" applyProtection="1"/>
    <xf numFmtId="0" fontId="19" fillId="0" borderId="23" xfId="0" applyFont="1" applyFill="1" applyBorder="1"/>
    <xf numFmtId="0" fontId="18" fillId="2" borderId="24" xfId="0" applyFont="1" applyFill="1" applyBorder="1" applyAlignment="1">
      <alignment vertical="center"/>
    </xf>
    <xf numFmtId="0" fontId="20" fillId="2" borderId="25" xfId="0" applyFont="1" applyFill="1" applyBorder="1"/>
    <xf numFmtId="0" fontId="13" fillId="0" borderId="4" xfId="0" applyFont="1" applyFill="1" applyBorder="1" applyAlignment="1">
      <alignment wrapText="1"/>
    </xf>
    <xf numFmtId="44" fontId="14" fillId="10" borderId="1" xfId="1" applyFont="1" applyFill="1" applyBorder="1" applyAlignment="1" applyProtection="1">
      <alignment horizontal="center" vertical="center"/>
      <protection locked="0"/>
    </xf>
    <xf numFmtId="44" fontId="14" fillId="10" borderId="2" xfId="1" applyFont="1" applyFill="1" applyBorder="1" applyAlignment="1" applyProtection="1">
      <alignment horizontal="right" vertical="center"/>
      <protection locked="0"/>
    </xf>
    <xf numFmtId="44" fontId="14" fillId="10" borderId="1" xfId="1" applyFont="1" applyFill="1" applyBorder="1" applyAlignment="1" applyProtection="1">
      <alignment horizontal="center" vertical="top"/>
      <protection locked="0"/>
    </xf>
    <xf numFmtId="44" fontId="14" fillId="10" borderId="1" xfId="1" applyFont="1" applyFill="1" applyBorder="1" applyAlignment="1" applyProtection="1">
      <alignment horizontal="left" vertical="top"/>
      <protection locked="0"/>
    </xf>
    <xf numFmtId="0" fontId="14" fillId="10" borderId="3" xfId="0" applyFont="1" applyFill="1" applyBorder="1" applyAlignment="1" applyProtection="1">
      <alignment horizontal="center"/>
      <protection locked="0"/>
    </xf>
    <xf numFmtId="44" fontId="14" fillId="10" borderId="4" xfId="1" applyFont="1" applyFill="1" applyBorder="1" applyAlignment="1" applyProtection="1">
      <alignment horizontal="right" vertical="center"/>
      <protection locked="0"/>
    </xf>
    <xf numFmtId="44" fontId="14" fillId="10" borderId="3" xfId="1" applyFont="1" applyFill="1" applyBorder="1" applyAlignment="1" applyProtection="1">
      <alignment horizontal="center" vertical="center"/>
      <protection locked="0"/>
    </xf>
    <xf numFmtId="44" fontId="14" fillId="10" borderId="3" xfId="1" applyFont="1" applyFill="1" applyBorder="1" applyAlignment="1" applyProtection="1">
      <alignment horizontal="center" vertical="top"/>
      <protection locked="0"/>
    </xf>
    <xf numFmtId="44" fontId="14" fillId="10" borderId="3" xfId="1" applyFont="1" applyFill="1" applyBorder="1" applyAlignment="1" applyProtection="1">
      <alignment horizontal="left" vertical="top"/>
      <protection locked="0"/>
    </xf>
    <xf numFmtId="0" fontId="14" fillId="10" borderId="5" xfId="0" applyFont="1" applyFill="1" applyBorder="1" applyAlignment="1" applyProtection="1">
      <alignment horizontal="center"/>
      <protection locked="0"/>
    </xf>
    <xf numFmtId="44" fontId="14" fillId="10" borderId="6" xfId="1" applyFont="1" applyFill="1" applyBorder="1" applyAlignment="1" applyProtection="1">
      <alignment horizontal="right" vertical="center"/>
      <protection locked="0"/>
    </xf>
    <xf numFmtId="44" fontId="14" fillId="10" borderId="5" xfId="1" applyFont="1" applyFill="1" applyBorder="1" applyAlignment="1" applyProtection="1">
      <alignment horizontal="center" vertical="center"/>
      <protection locked="0"/>
    </xf>
    <xf numFmtId="44" fontId="14" fillId="10" borderId="5" xfId="1" applyFont="1" applyFill="1" applyBorder="1" applyAlignment="1" applyProtection="1">
      <alignment horizontal="center" vertical="top"/>
      <protection locked="0"/>
    </xf>
    <xf numFmtId="44" fontId="14" fillId="10" borderId="5" xfId="1" applyFont="1" applyFill="1" applyBorder="1" applyAlignment="1" applyProtection="1">
      <alignment horizontal="left" vertical="top"/>
      <protection locked="0"/>
    </xf>
    <xf numFmtId="0" fontId="14" fillId="3" borderId="3" xfId="0" applyFont="1" applyFill="1" applyBorder="1" applyAlignment="1" applyProtection="1">
      <alignment horizontal="center" vertical="center"/>
      <protection locked="0"/>
    </xf>
    <xf numFmtId="44" fontId="14" fillId="3" borderId="4" xfId="1" applyFont="1" applyFill="1" applyBorder="1" applyAlignment="1" applyProtection="1">
      <alignment horizontal="right" vertical="center"/>
      <protection locked="0"/>
    </xf>
    <xf numFmtId="0" fontId="23" fillId="9" borderId="20" xfId="0" applyFont="1" applyFill="1" applyBorder="1"/>
    <xf numFmtId="0" fontId="23" fillId="9" borderId="21" xfId="0" applyFont="1" applyFill="1" applyBorder="1"/>
    <xf numFmtId="0" fontId="19" fillId="9" borderId="38" xfId="0" applyFont="1" applyFill="1" applyBorder="1" applyAlignment="1">
      <alignment vertical="top" wrapText="1"/>
    </xf>
    <xf numFmtId="0" fontId="19" fillId="9" borderId="39" xfId="0" applyFont="1" applyFill="1" applyBorder="1" applyAlignment="1">
      <alignment vertical="top" wrapText="1"/>
    </xf>
    <xf numFmtId="0" fontId="19" fillId="0" borderId="24" xfId="0" applyFont="1" applyFill="1" applyBorder="1" applyAlignment="1"/>
    <xf numFmtId="0" fontId="4" fillId="11" borderId="4" xfId="0" applyFont="1" applyFill="1" applyBorder="1"/>
    <xf numFmtId="0" fontId="4" fillId="11" borderId="0" xfId="0" applyFont="1" applyFill="1" applyBorder="1"/>
    <xf numFmtId="0" fontId="4" fillId="11" borderId="7" xfId="0" applyFont="1" applyFill="1" applyBorder="1"/>
    <xf numFmtId="0" fontId="4" fillId="11" borderId="6" xfId="0" applyFont="1" applyFill="1" applyBorder="1" applyAlignment="1">
      <alignment horizontal="left" vertical="top"/>
    </xf>
    <xf numFmtId="0" fontId="4" fillId="11" borderId="9" xfId="0" applyFont="1" applyFill="1" applyBorder="1" applyAlignment="1">
      <alignment horizontal="left" vertical="top"/>
    </xf>
    <xf numFmtId="0" fontId="4" fillId="11" borderId="8" xfId="0" applyFont="1" applyFill="1" applyBorder="1" applyAlignment="1">
      <alignment horizontal="left" vertical="top"/>
    </xf>
    <xf numFmtId="0" fontId="4" fillId="10" borderId="0" xfId="0" applyFont="1" applyFill="1" applyBorder="1"/>
    <xf numFmtId="0" fontId="4" fillId="10" borderId="9" xfId="0" applyFont="1" applyFill="1" applyBorder="1"/>
    <xf numFmtId="44" fontId="14" fillId="10" borderId="1" xfId="1" applyFont="1" applyFill="1" applyBorder="1" applyAlignment="1" applyProtection="1">
      <alignment horizontal="right" vertical="center"/>
      <protection locked="0"/>
    </xf>
    <xf numFmtId="44" fontId="14" fillId="10" borderId="3" xfId="1" applyFont="1" applyFill="1" applyBorder="1" applyAlignment="1" applyProtection="1">
      <alignment horizontal="right" vertical="center"/>
      <protection locked="0"/>
    </xf>
    <xf numFmtId="44" fontId="14" fillId="10" borderId="3" xfId="1" applyFont="1" applyFill="1" applyBorder="1" applyAlignment="1" applyProtection="1">
      <alignment horizontal="right"/>
      <protection locked="0"/>
    </xf>
    <xf numFmtId="0" fontId="14" fillId="10" borderId="5" xfId="0" applyFont="1" applyFill="1" applyBorder="1" applyProtection="1">
      <protection locked="0"/>
    </xf>
    <xf numFmtId="44" fontId="14" fillId="10" borderId="5" xfId="1" applyFont="1" applyFill="1" applyBorder="1" applyAlignment="1" applyProtection="1">
      <alignment horizontal="right" vertical="center"/>
      <protection locked="0"/>
    </xf>
    <xf numFmtId="0" fontId="14" fillId="10" borderId="3" xfId="0" applyFont="1" applyFill="1" applyBorder="1" applyAlignment="1" applyProtection="1">
      <alignment horizontal="center" vertical="center"/>
      <protection locked="0"/>
    </xf>
    <xf numFmtId="0" fontId="14" fillId="10" borderId="3" xfId="0" applyFont="1" applyFill="1" applyBorder="1" applyProtection="1">
      <protection locked="0"/>
    </xf>
    <xf numFmtId="44" fontId="14" fillId="10" borderId="7" xfId="1" applyFont="1" applyFill="1" applyBorder="1" applyAlignment="1" applyProtection="1">
      <alignment horizontal="left" vertical="top"/>
      <protection locked="0"/>
    </xf>
    <xf numFmtId="44" fontId="14" fillId="10" borderId="7" xfId="1" applyFont="1" applyFill="1" applyBorder="1" applyAlignment="1" applyProtection="1">
      <alignment horizontal="center" vertical="top"/>
      <protection locked="0"/>
    </xf>
    <xf numFmtId="17" fontId="14" fillId="10" borderId="3" xfId="1" applyNumberFormat="1" applyFont="1" applyFill="1" applyBorder="1" applyAlignment="1" applyProtection="1">
      <alignment horizontal="center" vertical="top"/>
      <protection locked="0"/>
    </xf>
    <xf numFmtId="17" fontId="14" fillId="10" borderId="3" xfId="1" applyNumberFormat="1" applyFont="1" applyFill="1" applyBorder="1" applyAlignment="1" applyProtection="1">
      <alignment horizontal="left" vertical="top"/>
      <protection locked="0"/>
    </xf>
    <xf numFmtId="17" fontId="14" fillId="10" borderId="7" xfId="1" applyNumberFormat="1" applyFont="1" applyFill="1" applyBorder="1" applyAlignment="1" applyProtection="1">
      <alignment horizontal="center" vertical="top"/>
      <protection locked="0"/>
    </xf>
    <xf numFmtId="17" fontId="14" fillId="10" borderId="7" xfId="1" applyNumberFormat="1" applyFont="1" applyFill="1" applyBorder="1" applyAlignment="1" applyProtection="1">
      <alignment horizontal="left" vertical="top"/>
      <protection locked="0"/>
    </xf>
    <xf numFmtId="44" fontId="14" fillId="10" borderId="8" xfId="1" applyFont="1" applyFill="1" applyBorder="1" applyAlignment="1" applyProtection="1">
      <alignment horizontal="center" vertical="top"/>
      <protection locked="0"/>
    </xf>
    <xf numFmtId="44" fontId="14" fillId="10" borderId="8" xfId="1" applyFont="1" applyFill="1" applyBorder="1" applyAlignment="1" applyProtection="1">
      <alignment horizontal="left" vertical="top"/>
      <protection locked="0"/>
    </xf>
    <xf numFmtId="44" fontId="14" fillId="10" borderId="12" xfId="1" applyFont="1" applyFill="1" applyBorder="1" applyAlignment="1" applyProtection="1">
      <alignment horizontal="right" vertical="center"/>
      <protection locked="0"/>
    </xf>
    <xf numFmtId="44" fontId="14" fillId="10" borderId="0" xfId="1" applyFont="1" applyFill="1" applyBorder="1" applyAlignment="1" applyProtection="1">
      <alignment horizontal="right" vertical="center"/>
      <protection locked="0"/>
    </xf>
    <xf numFmtId="166" fontId="14" fillId="10" borderId="3" xfId="1" applyNumberFormat="1" applyFont="1" applyFill="1" applyBorder="1" applyAlignment="1" applyProtection="1">
      <alignment horizontal="center" vertical="top"/>
      <protection locked="0"/>
    </xf>
    <xf numFmtId="166" fontId="14" fillId="10" borderId="3" xfId="1" applyNumberFormat="1" applyFont="1" applyFill="1" applyBorder="1" applyAlignment="1" applyProtection="1">
      <alignment horizontal="left" vertical="top"/>
      <protection locked="0"/>
    </xf>
    <xf numFmtId="0" fontId="14" fillId="10" borderId="5" xfId="0" applyFont="1" applyFill="1" applyBorder="1" applyAlignment="1" applyProtection="1">
      <alignment horizontal="center" vertical="center"/>
      <protection locked="0"/>
    </xf>
    <xf numFmtId="44" fontId="14" fillId="10" borderId="9" xfId="1" applyFont="1" applyFill="1" applyBorder="1" applyAlignment="1" applyProtection="1">
      <alignment horizontal="right" vertical="center"/>
      <protection locked="0"/>
    </xf>
    <xf numFmtId="0" fontId="14" fillId="10" borderId="1" xfId="0" applyFont="1" applyFill="1" applyBorder="1" applyAlignment="1" applyProtection="1">
      <alignment horizontal="center" vertical="center"/>
      <protection locked="0"/>
    </xf>
    <xf numFmtId="44" fontId="14" fillId="10" borderId="3" xfId="1" applyFont="1" applyFill="1" applyBorder="1" applyAlignment="1" applyProtection="1">
      <alignment horizontal="center"/>
      <protection locked="0"/>
    </xf>
    <xf numFmtId="44" fontId="14" fillId="10" borderId="5" xfId="1" applyFont="1" applyFill="1" applyBorder="1" applyAlignment="1" applyProtection="1">
      <alignment horizontal="center"/>
      <protection locked="0"/>
    </xf>
    <xf numFmtId="0" fontId="14" fillId="10" borderId="8" xfId="0" applyFont="1" applyFill="1" applyBorder="1" applyAlignment="1" applyProtection="1">
      <alignment horizontal="center" vertical="center"/>
      <protection locked="0"/>
    </xf>
    <xf numFmtId="44" fontId="14" fillId="10" borderId="13" xfId="1" applyFont="1" applyFill="1" applyBorder="1" applyAlignment="1" applyProtection="1">
      <alignment horizontal="center" vertical="top"/>
      <protection locked="0"/>
    </xf>
    <xf numFmtId="44" fontId="14" fillId="10" borderId="13" xfId="1" applyFont="1" applyFill="1" applyBorder="1" applyAlignment="1" applyProtection="1">
      <alignment horizontal="left" vertical="top"/>
      <protection locked="0"/>
    </xf>
    <xf numFmtId="44" fontId="14" fillId="10" borderId="3" xfId="1" applyFont="1" applyFill="1" applyBorder="1" applyAlignment="1" applyProtection="1">
      <alignment horizontal="left" vertical="top" wrapText="1"/>
      <protection locked="0"/>
    </xf>
    <xf numFmtId="0" fontId="14" fillId="10" borderId="3" xfId="0" applyFont="1" applyFill="1" applyBorder="1" applyAlignment="1" applyProtection="1">
      <alignment horizontal="center" vertical="center" wrapText="1"/>
      <protection locked="0"/>
    </xf>
    <xf numFmtId="0" fontId="25" fillId="13" borderId="26" xfId="0" applyFont="1" applyFill="1" applyBorder="1" applyAlignment="1" applyProtection="1">
      <alignment horizontal="right" vertical="center" wrapText="1"/>
      <protection locked="0"/>
    </xf>
    <xf numFmtId="42" fontId="25" fillId="14" borderId="27" xfId="0" applyNumberFormat="1" applyFont="1" applyFill="1" applyBorder="1" applyAlignment="1" applyProtection="1">
      <alignment vertical="center"/>
      <protection locked="0"/>
    </xf>
    <xf numFmtId="0" fontId="25" fillId="13" borderId="16" xfId="0" applyFont="1" applyFill="1" applyBorder="1" applyAlignment="1" applyProtection="1">
      <alignment horizontal="right" vertical="center" wrapText="1"/>
      <protection locked="0"/>
    </xf>
    <xf numFmtId="42" fontId="25" fillId="14" borderId="15" xfId="0" applyNumberFormat="1" applyFont="1" applyFill="1" applyBorder="1" applyAlignment="1" applyProtection="1">
      <alignment vertical="center"/>
      <protection locked="0"/>
    </xf>
    <xf numFmtId="0" fontId="25" fillId="15" borderId="16" xfId="0" applyFont="1" applyFill="1" applyBorder="1" applyAlignment="1" applyProtection="1">
      <alignment horizontal="right" vertical="center" wrapText="1"/>
      <protection locked="0"/>
    </xf>
    <xf numFmtId="0" fontId="25" fillId="16" borderId="16" xfId="0" applyFont="1" applyFill="1" applyBorder="1" applyAlignment="1" applyProtection="1">
      <alignment horizontal="right" vertical="center" wrapText="1"/>
      <protection locked="0"/>
    </xf>
    <xf numFmtId="0" fontId="25" fillId="4" borderId="33" xfId="0" applyFont="1" applyFill="1" applyBorder="1" applyAlignment="1" applyProtection="1">
      <alignment horizontal="right" vertical="center"/>
      <protection locked="0"/>
    </xf>
    <xf numFmtId="42" fontId="25" fillId="14" borderId="32" xfId="0" applyNumberFormat="1" applyFont="1" applyFill="1" applyBorder="1" applyAlignment="1" applyProtection="1">
      <alignment vertical="center"/>
      <protection locked="0"/>
    </xf>
    <xf numFmtId="0" fontId="28" fillId="17" borderId="32" xfId="0" applyFont="1" applyFill="1" applyBorder="1" applyAlignment="1" applyProtection="1">
      <alignment horizontal="center" vertical="center"/>
    </xf>
    <xf numFmtId="0" fontId="28" fillId="17" borderId="32" xfId="0" applyFont="1" applyFill="1" applyBorder="1" applyAlignment="1" applyProtection="1">
      <alignment horizontal="center" vertical="center" wrapText="1"/>
    </xf>
    <xf numFmtId="0" fontId="28" fillId="17" borderId="27" xfId="0" applyFont="1" applyFill="1" applyBorder="1" applyAlignment="1" applyProtection="1">
      <alignment horizontal="center" vertical="center"/>
    </xf>
    <xf numFmtId="0" fontId="28" fillId="17" borderId="27" xfId="0" applyFont="1" applyFill="1" applyBorder="1" applyAlignment="1" applyProtection="1">
      <alignment horizontal="center" vertical="center" wrapText="1"/>
    </xf>
    <xf numFmtId="0" fontId="25" fillId="16" borderId="15" xfId="0" applyFont="1" applyFill="1" applyBorder="1" applyAlignment="1" applyProtection="1">
      <alignment horizontal="right" vertical="center" wrapText="1"/>
      <protection locked="0"/>
    </xf>
    <xf numFmtId="6" fontId="29" fillId="14" borderId="15" xfId="0" applyNumberFormat="1" applyFont="1" applyFill="1" applyBorder="1" applyAlignment="1" applyProtection="1">
      <alignment horizontal="left" vertical="center" wrapText="1"/>
      <protection locked="0"/>
    </xf>
    <xf numFmtId="0" fontId="25" fillId="14" borderId="15" xfId="0" applyFont="1" applyFill="1" applyBorder="1" applyAlignment="1" applyProtection="1">
      <alignment horizontal="center" vertical="center"/>
      <protection locked="0"/>
    </xf>
    <xf numFmtId="42" fontId="25" fillId="14" borderId="15" xfId="0" applyNumberFormat="1" applyFont="1" applyFill="1" applyBorder="1" applyAlignment="1" applyProtection="1">
      <alignment horizontal="center" vertical="center"/>
      <protection locked="0"/>
    </xf>
    <xf numFmtId="42" fontId="25" fillId="14" borderId="15" xfId="0" applyNumberFormat="1" applyFont="1" applyFill="1" applyBorder="1" applyAlignment="1" applyProtection="1">
      <alignment vertical="center"/>
    </xf>
    <xf numFmtId="0" fontId="0" fillId="0" borderId="5" xfId="0" applyBorder="1"/>
    <xf numFmtId="168" fontId="4" fillId="0" borderId="0" xfId="1" applyNumberFormat="1" applyFont="1"/>
    <xf numFmtId="0" fontId="9" fillId="0" borderId="15" xfId="2" applyBorder="1" applyAlignment="1" applyProtection="1">
      <alignment wrapText="1"/>
    </xf>
    <xf numFmtId="0" fontId="5" fillId="0" borderId="15" xfId="4" applyFont="1" applyBorder="1" applyAlignment="1">
      <alignment horizontal="center" wrapText="1"/>
    </xf>
    <xf numFmtId="0" fontId="9" fillId="2" borderId="15" xfId="2" applyFill="1" applyBorder="1" applyAlignment="1" applyProtection="1">
      <alignment wrapText="1"/>
    </xf>
    <xf numFmtId="0" fontId="9" fillId="0" borderId="15" xfId="2" applyFill="1" applyBorder="1" applyAlignment="1" applyProtection="1">
      <alignment wrapText="1"/>
    </xf>
    <xf numFmtId="0" fontId="14" fillId="10" borderId="3" xfId="0" applyFont="1" applyFill="1" applyBorder="1" applyAlignment="1" applyProtection="1">
      <alignment horizontal="left" vertical="center"/>
      <protection locked="0"/>
    </xf>
    <xf numFmtId="164" fontId="14" fillId="0" borderId="0" xfId="0" applyNumberFormat="1" applyFont="1" applyBorder="1" applyAlignment="1">
      <alignment horizontal="right" vertical="center"/>
    </xf>
    <xf numFmtId="44" fontId="2" fillId="0" borderId="3" xfId="1" applyFont="1" applyBorder="1" applyAlignment="1">
      <alignment horizontal="center"/>
    </xf>
    <xf numFmtId="44" fontId="14" fillId="10" borderId="7" xfId="1" applyFont="1" applyFill="1" applyBorder="1" applyAlignment="1" applyProtection="1">
      <alignment horizontal="right" vertical="center"/>
      <protection locked="0"/>
    </xf>
    <xf numFmtId="0" fontId="14" fillId="0" borderId="3" xfId="0" applyFont="1" applyFill="1" applyBorder="1" applyAlignment="1" applyProtection="1">
      <alignment horizontal="right" vertical="center"/>
      <protection locked="0"/>
    </xf>
    <xf numFmtId="44" fontId="14" fillId="10" borderId="2" xfId="1" applyNumberFormat="1" applyFont="1" applyFill="1" applyBorder="1" applyAlignment="1" applyProtection="1">
      <alignment horizontal="right" vertical="center"/>
      <protection locked="0"/>
    </xf>
    <xf numFmtId="44" fontId="14" fillId="10" borderId="4" xfId="1" applyNumberFormat="1" applyFont="1" applyFill="1" applyBorder="1" applyAlignment="1" applyProtection="1">
      <alignment horizontal="right" vertical="center"/>
      <protection locked="0"/>
    </xf>
    <xf numFmtId="44" fontId="14" fillId="10" borderId="3" xfId="1" applyNumberFormat="1" applyFont="1" applyFill="1" applyBorder="1" applyAlignment="1" applyProtection="1">
      <alignment horizontal="right" vertical="center"/>
      <protection locked="0"/>
    </xf>
    <xf numFmtId="44" fontId="14" fillId="10" borderId="6" xfId="1" applyNumberFormat="1" applyFont="1" applyFill="1" applyBorder="1" applyAlignment="1" applyProtection="1">
      <alignment horizontal="right" vertical="center"/>
      <protection locked="0"/>
    </xf>
    <xf numFmtId="44" fontId="14" fillId="0" borderId="2" xfId="1" applyNumberFormat="1" applyFont="1" applyFill="1" applyBorder="1" applyAlignment="1" applyProtection="1">
      <alignment horizontal="right" vertical="center"/>
      <protection locked="0"/>
    </xf>
    <xf numFmtId="44" fontId="14" fillId="0" borderId="4" xfId="1" applyNumberFormat="1" applyFont="1" applyFill="1" applyBorder="1" applyAlignment="1" applyProtection="1">
      <alignment horizontal="right" vertical="center"/>
      <protection locked="0"/>
    </xf>
    <xf numFmtId="44" fontId="14" fillId="0" borderId="6" xfId="1" applyNumberFormat="1" applyFont="1" applyFill="1" applyBorder="1" applyAlignment="1" applyProtection="1">
      <alignment horizontal="right" vertical="center"/>
      <protection locked="0"/>
    </xf>
    <xf numFmtId="44" fontId="14" fillId="10" borderId="1" xfId="1" applyNumberFormat="1" applyFont="1" applyFill="1" applyBorder="1" applyAlignment="1" applyProtection="1">
      <alignment horizontal="right" vertical="center"/>
      <protection locked="0"/>
    </xf>
    <xf numFmtId="44" fontId="14" fillId="10" borderId="5" xfId="1" applyNumberFormat="1" applyFont="1" applyFill="1" applyBorder="1" applyAlignment="1" applyProtection="1">
      <alignment horizontal="right" vertical="center"/>
      <protection locked="0"/>
    </xf>
    <xf numFmtId="44" fontId="14" fillId="0" borderId="1" xfId="1" applyNumberFormat="1" applyFont="1" applyFill="1" applyBorder="1" applyAlignment="1" applyProtection="1">
      <alignment horizontal="center" vertical="center" wrapText="1"/>
      <protection locked="0"/>
    </xf>
    <xf numFmtId="44" fontId="14" fillId="0" borderId="3" xfId="1" applyNumberFormat="1" applyFont="1" applyFill="1" applyBorder="1" applyAlignment="1" applyProtection="1">
      <alignment horizontal="center" vertical="center" wrapText="1"/>
      <protection locked="0"/>
    </xf>
    <xf numFmtId="44" fontId="14" fillId="0" borderId="5" xfId="1" applyNumberFormat="1" applyFont="1" applyFill="1" applyBorder="1" applyAlignment="1" applyProtection="1">
      <alignment horizontal="center" vertical="center" wrapText="1"/>
      <protection locked="0"/>
    </xf>
    <xf numFmtId="44" fontId="14" fillId="10" borderId="0" xfId="1" applyNumberFormat="1" applyFont="1" applyFill="1" applyBorder="1" applyAlignment="1" applyProtection="1">
      <alignment horizontal="right" vertical="center"/>
      <protection locked="0"/>
    </xf>
    <xf numFmtId="44" fontId="14" fillId="10" borderId="1" xfId="1" applyNumberFormat="1" applyFont="1" applyFill="1" applyBorder="1" applyAlignment="1" applyProtection="1">
      <alignment horizontal="center" vertical="center"/>
      <protection locked="0"/>
    </xf>
    <xf numFmtId="44" fontId="14" fillId="10" borderId="0" xfId="1" applyNumberFormat="1" applyFont="1" applyFill="1" applyBorder="1" applyAlignment="1" applyProtection="1">
      <alignment horizontal="right"/>
      <protection locked="0"/>
    </xf>
    <xf numFmtId="44" fontId="14" fillId="10" borderId="3" xfId="1" applyNumberFormat="1" applyFont="1" applyFill="1" applyBorder="1" applyAlignment="1" applyProtection="1">
      <alignment horizontal="center" vertical="center"/>
      <protection locked="0"/>
    </xf>
    <xf numFmtId="44" fontId="14" fillId="0" borderId="1" xfId="1" applyNumberFormat="1" applyFont="1" applyFill="1" applyBorder="1" applyAlignment="1" applyProtection="1">
      <alignment horizontal="right" vertical="center"/>
      <protection locked="0"/>
    </xf>
    <xf numFmtId="44" fontId="14" fillId="0" borderId="0" xfId="1" applyNumberFormat="1" applyFont="1" applyFill="1" applyBorder="1" applyAlignment="1" applyProtection="1">
      <alignment horizontal="right"/>
      <protection locked="0"/>
    </xf>
    <xf numFmtId="44" fontId="14" fillId="0" borderId="3" xfId="1" applyNumberFormat="1" applyFont="1" applyFill="1" applyBorder="1" applyAlignment="1" applyProtection="1">
      <alignment horizontal="right" vertical="center"/>
      <protection locked="0"/>
    </xf>
    <xf numFmtId="44" fontId="14" fillId="0" borderId="5" xfId="1" applyNumberFormat="1" applyFont="1" applyFill="1" applyBorder="1" applyAlignment="1" applyProtection="1">
      <alignment horizontal="right" vertical="center"/>
      <protection locked="0"/>
    </xf>
    <xf numFmtId="44" fontId="14" fillId="0" borderId="3" xfId="1" applyNumberFormat="1" applyFont="1" applyFill="1" applyBorder="1" applyAlignment="1" applyProtection="1">
      <alignment horizontal="right"/>
      <protection locked="0"/>
    </xf>
    <xf numFmtId="44" fontId="14" fillId="10" borderId="9" xfId="1" applyNumberFormat="1" applyFont="1" applyFill="1" applyBorder="1" applyAlignment="1" applyProtection="1">
      <alignment horizontal="right" vertical="center"/>
      <protection locked="0"/>
    </xf>
    <xf numFmtId="44" fontId="14" fillId="0" borderId="6" xfId="1" applyNumberFormat="1" applyFont="1" applyFill="1" applyBorder="1" applyAlignment="1" applyProtection="1">
      <alignment horizontal="right"/>
      <protection locked="0"/>
    </xf>
    <xf numFmtId="44" fontId="14" fillId="10" borderId="3" xfId="1" applyNumberFormat="1" applyFont="1" applyFill="1" applyBorder="1" applyAlignment="1" applyProtection="1">
      <alignment horizontal="right"/>
      <protection locked="0"/>
    </xf>
    <xf numFmtId="44" fontId="0" fillId="0" borderId="0" xfId="0" applyNumberFormat="1"/>
    <xf numFmtId="0" fontId="14" fillId="10" borderId="4" xfId="0" applyFont="1" applyFill="1" applyBorder="1" applyAlignment="1" applyProtection="1">
      <alignment horizontal="right" vertical="center"/>
      <protection locked="0"/>
    </xf>
    <xf numFmtId="44" fontId="14" fillId="0" borderId="57" xfId="0" applyNumberFormat="1" applyFont="1" applyBorder="1" applyAlignment="1">
      <alignment horizontal="right"/>
    </xf>
    <xf numFmtId="0" fontId="11" fillId="0" borderId="57" xfId="0" applyFont="1" applyBorder="1"/>
    <xf numFmtId="44" fontId="14" fillId="0" borderId="57" xfId="1" applyNumberFormat="1" applyFont="1" applyBorder="1" applyAlignment="1">
      <alignment horizontal="right"/>
    </xf>
    <xf numFmtId="44" fontId="14" fillId="0" borderId="57" xfId="1" applyFont="1" applyBorder="1" applyAlignment="1">
      <alignment horizontal="right"/>
    </xf>
    <xf numFmtId="44" fontId="14" fillId="0" borderId="57" xfId="1" applyFont="1" applyFill="1" applyBorder="1" applyAlignment="1">
      <alignment horizontal="center"/>
    </xf>
    <xf numFmtId="42" fontId="14" fillId="0" borderId="57" xfId="1" applyNumberFormat="1" applyFont="1" applyFill="1" applyBorder="1" applyAlignment="1">
      <alignment horizontal="center"/>
    </xf>
    <xf numFmtId="0" fontId="14" fillId="0" borderId="57" xfId="0" applyFont="1" applyBorder="1" applyAlignment="1">
      <alignment horizontal="right"/>
    </xf>
    <xf numFmtId="0" fontId="2" fillId="8" borderId="57" xfId="0" applyFont="1" applyFill="1" applyBorder="1" applyAlignment="1">
      <alignment horizontal="center" vertical="center" wrapText="1"/>
    </xf>
    <xf numFmtId="0" fontId="8" fillId="8" borderId="57" xfId="0" applyFont="1" applyFill="1" applyBorder="1" applyAlignment="1">
      <alignment horizontal="center" vertical="center" wrapText="1"/>
    </xf>
    <xf numFmtId="0" fontId="4" fillId="10" borderId="2" xfId="0" applyFont="1" applyFill="1" applyBorder="1" applyAlignment="1">
      <alignment vertical="center"/>
    </xf>
    <xf numFmtId="0" fontId="14" fillId="8" borderId="1" xfId="0" applyFont="1" applyFill="1" applyBorder="1" applyAlignment="1">
      <alignment horizontal="center" vertical="center" wrapText="1"/>
    </xf>
    <xf numFmtId="44" fontId="14" fillId="8" borderId="1" xfId="1" applyFont="1" applyFill="1" applyBorder="1" applyAlignment="1">
      <alignment horizontal="center" vertical="center" wrapText="1"/>
    </xf>
    <xf numFmtId="0" fontId="14" fillId="10" borderId="1" xfId="0" applyFont="1" applyFill="1" applyBorder="1" applyAlignment="1">
      <alignment horizontal="center" vertical="center"/>
    </xf>
    <xf numFmtId="0" fontId="14" fillId="10" borderId="3" xfId="0" applyFont="1" applyFill="1" applyBorder="1" applyAlignment="1">
      <alignment horizontal="center" vertical="center"/>
    </xf>
    <xf numFmtId="0" fontId="14" fillId="10" borderId="5" xfId="0" applyFont="1" applyFill="1" applyBorder="1" applyAlignment="1">
      <alignment horizontal="center" vertical="center"/>
    </xf>
    <xf numFmtId="0" fontId="14" fillId="0" borderId="3" xfId="0" applyFont="1" applyFill="1" applyBorder="1" applyAlignment="1" applyProtection="1">
      <alignment horizontal="center"/>
      <protection locked="0"/>
    </xf>
    <xf numFmtId="0" fontId="8" fillId="0" borderId="0" xfId="0" applyFont="1" applyAlignment="1">
      <alignment horizontal="center" vertical="center"/>
    </xf>
    <xf numFmtId="164" fontId="14" fillId="8" borderId="1" xfId="0" applyNumberFormat="1" applyFont="1" applyFill="1" applyBorder="1" applyAlignment="1">
      <alignment horizontal="center" vertical="center" wrapText="1"/>
    </xf>
    <xf numFmtId="44" fontId="2" fillId="0" borderId="0" xfId="1" applyFont="1" applyBorder="1" applyAlignment="1">
      <alignment horizontal="center"/>
    </xf>
    <xf numFmtId="0" fontId="0" fillId="0" borderId="57" xfId="0" applyBorder="1"/>
    <xf numFmtId="0" fontId="0" fillId="11" borderId="57" xfId="0" applyFill="1" applyBorder="1"/>
    <xf numFmtId="0" fontId="0" fillId="12" borderId="57" xfId="0" applyFill="1" applyBorder="1"/>
    <xf numFmtId="0" fontId="0" fillId="10" borderId="57" xfId="0" applyFill="1" applyBorder="1"/>
    <xf numFmtId="0" fontId="0" fillId="0" borderId="57" xfId="0" applyFill="1" applyBorder="1"/>
    <xf numFmtId="0" fontId="4" fillId="10" borderId="57" xfId="0" applyFont="1" applyFill="1" applyBorder="1"/>
    <xf numFmtId="0" fontId="4" fillId="3" borderId="57" xfId="0" applyFont="1" applyFill="1" applyBorder="1"/>
    <xf numFmtId="164" fontId="2" fillId="8" borderId="57" xfId="0" applyNumberFormat="1" applyFont="1" applyFill="1" applyBorder="1" applyAlignment="1">
      <alignment horizontal="right"/>
    </xf>
    <xf numFmtId="0" fontId="4" fillId="10" borderId="10" xfId="0" applyFont="1" applyFill="1" applyBorder="1"/>
    <xf numFmtId="0" fontId="4" fillId="3" borderId="10" xfId="0" applyFont="1" applyFill="1" applyBorder="1"/>
    <xf numFmtId="0" fontId="4" fillId="10" borderId="12" xfId="0" applyFont="1" applyFill="1" applyBorder="1"/>
    <xf numFmtId="0" fontId="4" fillId="10" borderId="13" xfId="0" applyFont="1" applyFill="1" applyBorder="1"/>
    <xf numFmtId="0" fontId="4" fillId="10" borderId="4" xfId="0" applyFont="1" applyFill="1" applyBorder="1" applyAlignment="1">
      <alignment horizontal="left" vertical="top"/>
    </xf>
    <xf numFmtId="0" fontId="4" fillId="10" borderId="7" xfId="0" applyFont="1" applyFill="1" applyBorder="1"/>
    <xf numFmtId="0" fontId="4" fillId="10" borderId="6" xfId="0" applyFont="1" applyFill="1" applyBorder="1" applyAlignment="1">
      <alignment horizontal="left" vertical="top"/>
    </xf>
    <xf numFmtId="0" fontId="4" fillId="10" borderId="8" xfId="0" applyFont="1" applyFill="1" applyBorder="1"/>
    <xf numFmtId="0" fontId="0" fillId="0" borderId="10" xfId="0" applyBorder="1"/>
    <xf numFmtId="0" fontId="0" fillId="10" borderId="10" xfId="0" applyFill="1" applyBorder="1"/>
    <xf numFmtId="0" fontId="0" fillId="0" borderId="10" xfId="0" applyFill="1" applyBorder="1"/>
    <xf numFmtId="0" fontId="0" fillId="12" borderId="10" xfId="0" applyFill="1" applyBorder="1"/>
    <xf numFmtId="0" fontId="0" fillId="11" borderId="10" xfId="0" applyFill="1" applyBorder="1"/>
    <xf numFmtId="0" fontId="14" fillId="8" borderId="57" xfId="0" applyFont="1" applyFill="1" applyBorder="1" applyAlignment="1">
      <alignment horizontal="center" vertical="center" wrapText="1"/>
    </xf>
    <xf numFmtId="44" fontId="14" fillId="8" borderId="57" xfId="1" applyFont="1" applyFill="1" applyBorder="1" applyAlignment="1">
      <alignment horizontal="center" vertical="center" wrapText="1"/>
    </xf>
    <xf numFmtId="164" fontId="14" fillId="8" borderId="57" xfId="0" applyNumberFormat="1" applyFont="1" applyFill="1" applyBorder="1" applyAlignment="1">
      <alignment horizontal="center" vertical="center" wrapText="1"/>
    </xf>
    <xf numFmtId="0" fontId="4" fillId="0" borderId="0" xfId="4" applyAlignment="1">
      <alignment vertical="center"/>
    </xf>
    <xf numFmtId="0" fontId="6" fillId="0" borderId="15" xfId="4" applyFont="1" applyFill="1" applyBorder="1" applyAlignment="1">
      <alignment horizontal="right" wrapText="1"/>
    </xf>
    <xf numFmtId="167" fontId="19" fillId="0" borderId="15" xfId="0" applyNumberFormat="1" applyFont="1" applyFill="1" applyBorder="1" applyAlignment="1">
      <alignment horizontal="left" vertical="top"/>
    </xf>
    <xf numFmtId="0" fontId="0" fillId="0" borderId="1" xfId="0" applyBorder="1"/>
    <xf numFmtId="44" fontId="2" fillId="0" borderId="1" xfId="1" applyFont="1" applyBorder="1" applyAlignment="1">
      <alignment horizontal="right"/>
    </xf>
    <xf numFmtId="44" fontId="2" fillId="0" borderId="1" xfId="1" applyFont="1" applyBorder="1" applyAlignment="1">
      <alignment horizontal="center"/>
    </xf>
    <xf numFmtId="44" fontId="14" fillId="0" borderId="0" xfId="1" applyFont="1" applyFill="1" applyBorder="1" applyAlignment="1" applyProtection="1">
      <alignment horizontal="center" vertical="top"/>
      <protection locked="0"/>
    </xf>
    <xf numFmtId="0" fontId="14" fillId="0" borderId="3" xfId="0" applyFont="1" applyFill="1" applyBorder="1" applyAlignment="1" applyProtection="1">
      <alignment horizontal="center"/>
      <protection locked="0"/>
    </xf>
    <xf numFmtId="0" fontId="25" fillId="14" borderId="55" xfId="0" applyFont="1" applyFill="1" applyBorder="1" applyAlignment="1" applyProtection="1">
      <alignment horizontal="center" vertical="center"/>
    </xf>
    <xf numFmtId="0" fontId="25" fillId="14" borderId="30" xfId="0" applyFont="1" applyFill="1" applyBorder="1" applyAlignment="1" applyProtection="1">
      <alignment horizontal="center" vertical="center"/>
    </xf>
    <xf numFmtId="0" fontId="28" fillId="17" borderId="15" xfId="0" applyFont="1" applyFill="1" applyBorder="1" applyAlignment="1" applyProtection="1">
      <alignment horizontal="center" vertical="center"/>
    </xf>
    <xf numFmtId="0" fontId="25" fillId="14" borderId="15" xfId="0" applyFont="1" applyFill="1" applyBorder="1" applyAlignment="1" applyProtection="1">
      <alignment horizontal="center" vertical="center"/>
    </xf>
    <xf numFmtId="42" fontId="25" fillId="14" borderId="15" xfId="0" applyNumberFormat="1" applyFont="1" applyFill="1" applyBorder="1" applyAlignment="1" applyProtection="1">
      <alignment horizontal="center" vertical="center"/>
    </xf>
    <xf numFmtId="0" fontId="25" fillId="15" borderId="15" xfId="0" applyFont="1" applyFill="1" applyBorder="1" applyAlignment="1" applyProtection="1">
      <alignment horizontal="right" vertical="center"/>
      <protection locked="0"/>
    </xf>
    <xf numFmtId="0" fontId="25" fillId="15" borderId="15" xfId="0" applyFont="1" applyFill="1" applyBorder="1" applyAlignment="1" applyProtection="1">
      <alignment horizontal="right" vertical="center" wrapText="1"/>
      <protection locked="0"/>
    </xf>
    <xf numFmtId="0" fontId="25" fillId="13" borderId="15" xfId="0" applyFont="1" applyFill="1" applyBorder="1" applyAlignment="1" applyProtection="1">
      <alignment horizontal="right" vertical="center" wrapText="1"/>
      <protection locked="0"/>
    </xf>
    <xf numFmtId="0" fontId="26" fillId="20" borderId="15" xfId="0" applyFont="1" applyFill="1" applyBorder="1" applyAlignment="1" applyProtection="1">
      <alignment vertical="center"/>
    </xf>
    <xf numFmtId="0" fontId="26" fillId="20" borderId="15" xfId="0" applyFont="1" applyFill="1" applyBorder="1" applyAlignment="1" applyProtection="1">
      <alignment horizontal="right" vertical="center"/>
    </xf>
    <xf numFmtId="169" fontId="26" fillId="20" borderId="15" xfId="0" applyNumberFormat="1" applyFont="1" applyFill="1" applyBorder="1" applyAlignment="1" applyProtection="1">
      <alignment horizontal="right" vertical="center"/>
    </xf>
    <xf numFmtId="42" fontId="26" fillId="20" borderId="15" xfId="0" applyNumberFormat="1" applyFont="1" applyFill="1" applyBorder="1" applyAlignment="1" applyProtection="1">
      <alignment vertical="center"/>
    </xf>
    <xf numFmtId="0" fontId="5" fillId="0" borderId="30" xfId="4" applyFont="1" applyFill="1" applyBorder="1" applyAlignment="1">
      <alignment horizontal="center" wrapText="1"/>
    </xf>
    <xf numFmtId="0" fontId="5" fillId="0" borderId="30" xfId="4" applyFont="1" applyBorder="1" applyAlignment="1">
      <alignment horizontal="center" wrapText="1"/>
    </xf>
    <xf numFmtId="0" fontId="5" fillId="2" borderId="30" xfId="4" applyFont="1" applyFill="1" applyBorder="1" applyAlignment="1">
      <alignment horizontal="center" wrapText="1"/>
    </xf>
    <xf numFmtId="168" fontId="4" fillId="0" borderId="57" xfId="4" applyNumberFormat="1" applyBorder="1"/>
    <xf numFmtId="0" fontId="2" fillId="9" borderId="20" xfId="4" applyFont="1" applyFill="1" applyBorder="1" applyAlignment="1">
      <alignment horizontal="center" vertical="center" wrapText="1"/>
    </xf>
    <xf numFmtId="0" fontId="31" fillId="19" borderId="30" xfId="0" applyFont="1" applyFill="1" applyBorder="1" applyAlignment="1" applyProtection="1">
      <alignment horizontal="right" vertical="center"/>
    </xf>
    <xf numFmtId="0" fontId="32" fillId="19" borderId="56" xfId="0" applyFont="1" applyFill="1" applyBorder="1" applyAlignment="1" applyProtection="1">
      <alignment horizontal="right" vertical="center"/>
    </xf>
    <xf numFmtId="0" fontId="31" fillId="19" borderId="56" xfId="0" applyFont="1" applyFill="1" applyBorder="1" applyAlignment="1" applyProtection="1">
      <alignment horizontal="right" vertical="center"/>
    </xf>
    <xf numFmtId="0" fontId="32" fillId="19" borderId="40" xfId="0" applyFont="1" applyFill="1" applyBorder="1" applyAlignment="1" applyProtection="1">
      <alignment horizontal="right" vertical="center"/>
    </xf>
    <xf numFmtId="42" fontId="32" fillId="19" borderId="15" xfId="0" applyNumberFormat="1" applyFont="1" applyFill="1" applyBorder="1" applyAlignment="1" applyProtection="1">
      <alignment horizontal="right" vertical="center"/>
    </xf>
    <xf numFmtId="0" fontId="31" fillId="19" borderId="50" xfId="0" applyFont="1" applyFill="1" applyBorder="1" applyAlignment="1" applyProtection="1">
      <alignment horizontal="right" vertical="center"/>
    </xf>
    <xf numFmtId="0" fontId="32" fillId="19" borderId="59" xfId="0" applyFont="1" applyFill="1" applyBorder="1" applyAlignment="1" applyProtection="1">
      <alignment horizontal="right" vertical="center"/>
    </xf>
    <xf numFmtId="42" fontId="32" fillId="19" borderId="20" xfId="0" applyNumberFormat="1" applyFont="1" applyFill="1" applyBorder="1" applyAlignment="1" applyProtection="1">
      <alignment vertical="center"/>
    </xf>
    <xf numFmtId="0" fontId="31" fillId="19" borderId="50" xfId="0" applyFont="1" applyFill="1" applyBorder="1" applyAlignment="1" applyProtection="1">
      <alignment vertical="center"/>
    </xf>
    <xf numFmtId="42" fontId="32" fillId="19" borderId="20" xfId="0" applyNumberFormat="1" applyFont="1" applyFill="1" applyBorder="1" applyAlignment="1" applyProtection="1">
      <alignment horizontal="right" vertical="center"/>
    </xf>
    <xf numFmtId="0" fontId="14" fillId="10" borderId="7" xfId="0" applyFont="1" applyFill="1" applyBorder="1" applyAlignment="1" applyProtection="1">
      <alignment horizontal="center" vertical="center"/>
      <protection locked="0"/>
    </xf>
    <xf numFmtId="44" fontId="14" fillId="3" borderId="1" xfId="1" applyFont="1" applyFill="1" applyBorder="1" applyAlignment="1" applyProtection="1">
      <alignment horizontal="center" vertical="center"/>
      <protection locked="0"/>
    </xf>
    <xf numFmtId="44" fontId="14" fillId="3" borderId="2" xfId="1" applyFont="1" applyFill="1" applyBorder="1" applyAlignment="1" applyProtection="1">
      <alignment horizontal="right" vertical="center"/>
      <protection locked="0"/>
    </xf>
    <xf numFmtId="44" fontId="14" fillId="3" borderId="1" xfId="1" applyFont="1" applyFill="1" applyBorder="1" applyAlignment="1" applyProtection="1">
      <alignment horizontal="center" vertical="top"/>
      <protection locked="0"/>
    </xf>
    <xf numFmtId="44" fontId="14" fillId="3" borderId="3" xfId="1" applyFont="1" applyFill="1" applyBorder="1" applyAlignment="1" applyProtection="1">
      <alignment horizontal="center" vertical="center"/>
      <protection locked="0"/>
    </xf>
    <xf numFmtId="44" fontId="24" fillId="3" borderId="3" xfId="1" applyFont="1" applyFill="1" applyBorder="1" applyAlignment="1" applyProtection="1">
      <alignment horizontal="center" vertical="top"/>
      <protection locked="0"/>
    </xf>
    <xf numFmtId="44" fontId="14" fillId="3" borderId="3" xfId="1" applyFont="1" applyFill="1" applyBorder="1" applyAlignment="1" applyProtection="1">
      <alignment horizontal="center" vertical="top"/>
      <protection locked="0"/>
    </xf>
    <xf numFmtId="0" fontId="14" fillId="3" borderId="5" xfId="0" applyFont="1" applyFill="1" applyBorder="1" applyAlignment="1" applyProtection="1">
      <alignment horizontal="center" vertical="center"/>
      <protection locked="0"/>
    </xf>
    <xf numFmtId="44" fontId="14" fillId="3" borderId="6" xfId="1" applyFont="1" applyFill="1" applyBorder="1" applyAlignment="1" applyProtection="1">
      <alignment horizontal="right" vertical="center"/>
      <protection locked="0"/>
    </xf>
    <xf numFmtId="44" fontId="14" fillId="3" borderId="1" xfId="1" applyFont="1" applyFill="1" applyBorder="1" applyAlignment="1" applyProtection="1">
      <alignment horizontal="right" vertical="center"/>
      <protection locked="0"/>
    </xf>
    <xf numFmtId="44" fontId="14" fillId="3" borderId="1" xfId="1" applyFont="1" applyFill="1" applyBorder="1" applyAlignment="1" applyProtection="1">
      <alignment horizontal="left" vertical="top"/>
      <protection locked="0"/>
    </xf>
    <xf numFmtId="0" fontId="14" fillId="3" borderId="7" xfId="0" applyFont="1" applyFill="1" applyBorder="1" applyAlignment="1" applyProtection="1">
      <alignment horizontal="center" vertical="center"/>
      <protection locked="0"/>
    </xf>
    <xf numFmtId="44" fontId="14" fillId="3" borderId="3" xfId="1" applyFont="1" applyFill="1" applyBorder="1" applyAlignment="1" applyProtection="1">
      <alignment horizontal="right" vertical="center"/>
      <protection locked="0"/>
    </xf>
    <xf numFmtId="44" fontId="14" fillId="3" borderId="3" xfId="1" applyFont="1" applyFill="1" applyBorder="1" applyAlignment="1" applyProtection="1">
      <alignment horizontal="left" vertical="top"/>
      <protection locked="0"/>
    </xf>
    <xf numFmtId="0" fontId="14" fillId="3" borderId="3"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44" fontId="14" fillId="3" borderId="5" xfId="1" applyFont="1" applyFill="1" applyBorder="1" applyAlignment="1" applyProtection="1">
      <alignment horizontal="right" vertical="center"/>
      <protection locked="0"/>
    </xf>
    <xf numFmtId="44" fontId="14" fillId="3" borderId="5" xfId="1" applyFont="1" applyFill="1" applyBorder="1" applyAlignment="1" applyProtection="1">
      <alignment horizontal="center" vertical="center"/>
      <protection locked="0"/>
    </xf>
    <xf numFmtId="44" fontId="14" fillId="3" borderId="5" xfId="1" applyFont="1" applyFill="1" applyBorder="1" applyAlignment="1" applyProtection="1">
      <alignment horizontal="center" vertical="top"/>
      <protection locked="0"/>
    </xf>
    <xf numFmtId="44" fontId="14" fillId="3" borderId="5" xfId="1" applyFont="1" applyFill="1" applyBorder="1" applyAlignment="1" applyProtection="1">
      <alignment horizontal="left" vertical="top"/>
      <protection locked="0"/>
    </xf>
    <xf numFmtId="165" fontId="14" fillId="3" borderId="3" xfId="0" applyNumberFormat="1" applyFont="1" applyFill="1" applyBorder="1" applyAlignment="1" applyProtection="1">
      <alignment horizontal="right" vertical="center"/>
      <protection locked="0"/>
    </xf>
    <xf numFmtId="165" fontId="14" fillId="3" borderId="3" xfId="0" applyNumberFormat="1" applyFont="1" applyFill="1" applyBorder="1" applyAlignment="1" applyProtection="1">
      <alignment horizontal="center" vertical="center"/>
      <protection locked="0"/>
    </xf>
    <xf numFmtId="44" fontId="14" fillId="3" borderId="13" xfId="1" applyFont="1" applyFill="1" applyBorder="1" applyAlignment="1" applyProtection="1">
      <alignment horizontal="center" vertical="top"/>
      <protection locked="0"/>
    </xf>
    <xf numFmtId="44" fontId="14" fillId="3" borderId="13" xfId="1" applyFont="1" applyFill="1" applyBorder="1" applyAlignment="1" applyProtection="1">
      <alignment horizontal="left" vertical="top"/>
      <protection locked="0"/>
    </xf>
    <xf numFmtId="44" fontId="14" fillId="3" borderId="7" xfId="1" applyFont="1" applyFill="1" applyBorder="1" applyAlignment="1" applyProtection="1">
      <alignment horizontal="center" vertical="top"/>
      <protection locked="0"/>
    </xf>
    <xf numFmtId="44" fontId="14" fillId="3" borderId="7" xfId="1" applyFont="1" applyFill="1" applyBorder="1" applyAlignment="1" applyProtection="1">
      <alignment horizontal="left" vertical="top"/>
      <protection locked="0"/>
    </xf>
    <xf numFmtId="44" fontId="14" fillId="3" borderId="6" xfId="1" applyFont="1" applyFill="1" applyBorder="1" applyAlignment="1" applyProtection="1">
      <alignment horizontal="center" vertical="center"/>
      <protection locked="0"/>
    </xf>
    <xf numFmtId="44" fontId="14" fillId="3" borderId="1" xfId="1" applyFont="1" applyFill="1" applyBorder="1" applyAlignment="1" applyProtection="1">
      <alignment horizontal="center"/>
      <protection locked="0"/>
    </xf>
    <xf numFmtId="0" fontId="14" fillId="3" borderId="3" xfId="0" applyFont="1" applyFill="1" applyBorder="1" applyAlignment="1" applyProtection="1">
      <alignment horizontal="right" vertical="center"/>
      <protection locked="0"/>
    </xf>
    <xf numFmtId="44" fontId="14" fillId="3" borderId="3" xfId="1" applyFont="1" applyFill="1" applyBorder="1" applyAlignment="1" applyProtection="1">
      <alignment horizontal="center"/>
      <protection locked="0"/>
    </xf>
    <xf numFmtId="44" fontId="14" fillId="3" borderId="5" xfId="1" applyFont="1" applyFill="1" applyBorder="1" applyAlignment="1" applyProtection="1">
      <alignment horizontal="center"/>
      <protection locked="0"/>
    </xf>
    <xf numFmtId="44" fontId="14" fillId="3" borderId="7" xfId="1" applyFont="1" applyFill="1" applyBorder="1" applyAlignment="1" applyProtection="1">
      <alignment horizontal="center" vertical="center"/>
      <protection locked="0"/>
    </xf>
    <xf numFmtId="44" fontId="14" fillId="3" borderId="8" xfId="1" applyFont="1" applyFill="1" applyBorder="1" applyAlignment="1" applyProtection="1">
      <alignment horizontal="center" vertical="center"/>
      <protection locked="0"/>
    </xf>
    <xf numFmtId="0" fontId="0" fillId="3" borderId="1" xfId="0" applyFill="1" applyBorder="1"/>
    <xf numFmtId="0" fontId="0" fillId="3" borderId="3" xfId="0" applyFill="1" applyBorder="1"/>
    <xf numFmtId="44" fontId="2" fillId="3" borderId="1" xfId="1" applyFont="1" applyFill="1" applyBorder="1" applyAlignment="1">
      <alignment horizontal="right"/>
    </xf>
    <xf numFmtId="44" fontId="2" fillId="3" borderId="1" xfId="1" applyFont="1" applyFill="1" applyBorder="1" applyAlignment="1">
      <alignment horizontal="center"/>
    </xf>
    <xf numFmtId="0" fontId="14" fillId="3" borderId="1" xfId="0" applyFont="1" applyFill="1" applyBorder="1" applyAlignment="1" applyProtection="1">
      <alignment horizontal="left" vertical="center"/>
      <protection locked="0"/>
    </xf>
    <xf numFmtId="44" fontId="14" fillId="3" borderId="13" xfId="1" applyFont="1" applyFill="1" applyBorder="1" applyAlignment="1" applyProtection="1">
      <alignment horizontal="center" vertical="center"/>
      <protection locked="0"/>
    </xf>
    <xf numFmtId="44" fontId="14" fillId="0" borderId="7" xfId="1" applyFont="1" applyBorder="1" applyAlignment="1" applyProtection="1">
      <alignment horizontal="right" vertical="center"/>
      <protection locked="0"/>
    </xf>
    <xf numFmtId="44" fontId="14" fillId="10" borderId="1" xfId="1" applyFont="1" applyFill="1" applyBorder="1" applyAlignment="1" applyProtection="1">
      <alignment horizontal="center" vertical="top" wrapText="1"/>
      <protection locked="0"/>
    </xf>
    <xf numFmtId="44" fontId="14" fillId="10" borderId="1" xfId="1" applyFont="1" applyFill="1" applyBorder="1" applyAlignment="1" applyProtection="1">
      <alignment horizontal="left" vertical="top" wrapText="1"/>
      <protection locked="0"/>
    </xf>
    <xf numFmtId="44" fontId="14" fillId="10" borderId="13" xfId="1" applyFont="1" applyFill="1" applyBorder="1" applyAlignment="1" applyProtection="1">
      <alignment horizontal="center" vertical="center"/>
      <protection locked="0"/>
    </xf>
    <xf numFmtId="44" fontId="14" fillId="10" borderId="7" xfId="1" applyFont="1" applyFill="1" applyBorder="1" applyAlignment="1" applyProtection="1">
      <alignment horizontal="center" vertical="center"/>
      <protection locked="0"/>
    </xf>
    <xf numFmtId="0" fontId="14" fillId="10" borderId="1" xfId="0" applyFont="1" applyFill="1" applyBorder="1" applyAlignment="1" applyProtection="1">
      <alignment horizontal="left"/>
      <protection locked="0"/>
    </xf>
    <xf numFmtId="0" fontId="14" fillId="10" borderId="4" xfId="0" applyFont="1" applyFill="1" applyBorder="1" applyAlignment="1" applyProtection="1">
      <alignment horizontal="left" vertical="center"/>
      <protection locked="0"/>
    </xf>
    <xf numFmtId="0" fontId="14" fillId="10" borderId="1" xfId="0" applyFont="1" applyFill="1" applyBorder="1" applyAlignment="1" applyProtection="1">
      <alignment horizontal="left" vertical="center"/>
      <protection locked="0"/>
    </xf>
    <xf numFmtId="44" fontId="2" fillId="0" borderId="13" xfId="1" applyFont="1" applyBorder="1" applyAlignment="1">
      <alignment horizontal="right"/>
    </xf>
    <xf numFmtId="44" fontId="2" fillId="0" borderId="7" xfId="1" applyFont="1" applyBorder="1" applyAlignment="1">
      <alignment horizontal="right"/>
    </xf>
    <xf numFmtId="0" fontId="0" fillId="0" borderId="3" xfId="0" applyBorder="1"/>
    <xf numFmtId="0" fontId="14" fillId="10" borderId="2" xfId="0" applyFont="1" applyFill="1" applyBorder="1" applyAlignment="1" applyProtection="1">
      <alignment horizontal="right" vertical="center"/>
      <protection locked="0"/>
    </xf>
    <xf numFmtId="44" fontId="14" fillId="10" borderId="4" xfId="1" applyFont="1" applyFill="1" applyBorder="1" applyAlignment="1" applyProtection="1">
      <alignment horizontal="center" vertical="center"/>
      <protection locked="0"/>
    </xf>
    <xf numFmtId="44" fontId="14" fillId="10" borderId="6" xfId="1" applyFont="1" applyFill="1" applyBorder="1" applyAlignment="1" applyProtection="1">
      <alignment horizontal="center" vertical="center"/>
      <protection locked="0"/>
    </xf>
    <xf numFmtId="0" fontId="14" fillId="10" borderId="7" xfId="0" applyFont="1" applyFill="1" applyBorder="1" applyProtection="1">
      <protection locked="0"/>
    </xf>
    <xf numFmtId="0" fontId="14" fillId="10" borderId="7" xfId="0" applyFont="1" applyFill="1" applyBorder="1" applyAlignment="1" applyProtection="1">
      <alignment horizontal="center"/>
      <protection locked="0"/>
    </xf>
    <xf numFmtId="44" fontId="14" fillId="10" borderId="13" xfId="1" applyFont="1" applyFill="1" applyBorder="1" applyAlignment="1" applyProtection="1">
      <alignment horizontal="right" vertical="center"/>
      <protection locked="0"/>
    </xf>
    <xf numFmtId="0" fontId="33" fillId="10" borderId="3" xfId="0" applyFont="1" applyFill="1" applyBorder="1" applyAlignment="1" applyProtection="1">
      <alignment horizontal="right" vertical="center"/>
      <protection locked="0"/>
    </xf>
    <xf numFmtId="44" fontId="33" fillId="10" borderId="3" xfId="1" applyFont="1" applyFill="1" applyBorder="1" applyAlignment="1" applyProtection="1">
      <alignment horizontal="center" vertical="center"/>
      <protection locked="0"/>
    </xf>
    <xf numFmtId="44" fontId="14" fillId="3" borderId="2" xfId="1" applyFont="1" applyFill="1" applyBorder="1" applyAlignment="1" applyProtection="1">
      <alignment horizontal="center" vertical="center"/>
      <protection locked="0"/>
    </xf>
    <xf numFmtId="44" fontId="14" fillId="3" borderId="4" xfId="1" applyFont="1" applyFill="1" applyBorder="1" applyAlignment="1" applyProtection="1">
      <alignment horizontal="center" vertical="center"/>
      <protection locked="0"/>
    </xf>
    <xf numFmtId="44" fontId="2" fillId="0" borderId="5" xfId="1" applyFont="1" applyBorder="1" applyAlignment="1">
      <alignment horizontal="center"/>
    </xf>
    <xf numFmtId="0" fontId="14" fillId="3" borderId="8" xfId="0" applyFont="1" applyFill="1" applyBorder="1" applyAlignment="1" applyProtection="1">
      <alignment horizontal="center" vertical="center"/>
      <protection locked="0"/>
    </xf>
    <xf numFmtId="0" fontId="0" fillId="3" borderId="13" xfId="0" applyFill="1" applyBorder="1"/>
    <xf numFmtId="44" fontId="14" fillId="0" borderId="2" xfId="1" applyFont="1" applyFill="1" applyBorder="1" applyAlignment="1" applyProtection="1">
      <alignment horizontal="center" vertical="top"/>
      <protection locked="0"/>
    </xf>
    <xf numFmtId="44" fontId="14" fillId="0" borderId="4" xfId="1" applyFont="1" applyFill="1" applyBorder="1" applyAlignment="1" applyProtection="1">
      <alignment horizontal="center" vertical="top"/>
      <protection locked="0"/>
    </xf>
    <xf numFmtId="44" fontId="14" fillId="10" borderId="2" xfId="1" applyFont="1" applyFill="1" applyBorder="1" applyAlignment="1" applyProtection="1">
      <alignment horizontal="center" vertical="center"/>
      <protection locked="0"/>
    </xf>
    <xf numFmtId="44" fontId="14" fillId="10" borderId="4" xfId="0" applyNumberFormat="1" applyFont="1" applyFill="1" applyBorder="1" applyAlignment="1" applyProtection="1">
      <alignment horizontal="center" vertical="center"/>
      <protection locked="0"/>
    </xf>
    <xf numFmtId="44" fontId="14" fillId="10" borderId="4" xfId="1" applyFont="1" applyFill="1" applyBorder="1" applyAlignment="1" applyProtection="1">
      <alignment horizontal="center"/>
      <protection locked="0"/>
    </xf>
    <xf numFmtId="44" fontId="14" fillId="10" borderId="6" xfId="1" applyFont="1" applyFill="1" applyBorder="1" applyAlignment="1" applyProtection="1">
      <alignment horizontal="center"/>
      <protection locked="0"/>
    </xf>
    <xf numFmtId="44" fontId="14" fillId="10" borderId="2" xfId="1" applyFont="1" applyFill="1" applyBorder="1" applyAlignment="1" applyProtection="1">
      <alignment horizontal="center" vertical="top" wrapText="1"/>
      <protection locked="0"/>
    </xf>
    <xf numFmtId="44" fontId="14" fillId="10" borderId="4" xfId="1" applyFont="1" applyFill="1" applyBorder="1" applyAlignment="1" applyProtection="1">
      <alignment horizontal="center" vertical="top" wrapText="1"/>
      <protection locked="0"/>
    </xf>
    <xf numFmtId="0" fontId="14" fillId="10" borderId="3" xfId="0" applyFont="1" applyFill="1" applyBorder="1" applyAlignment="1">
      <alignment horizontal="center" vertical="center"/>
    </xf>
    <xf numFmtId="42" fontId="14" fillId="10" borderId="7" xfId="0" applyNumberFormat="1" applyFont="1" applyFill="1" applyBorder="1" applyAlignment="1">
      <alignment horizontal="right" vertical="center"/>
    </xf>
    <xf numFmtId="165" fontId="2" fillId="8" borderId="57" xfId="0" applyNumberFormat="1" applyFont="1" applyFill="1" applyBorder="1" applyAlignment="1">
      <alignment horizontal="right"/>
    </xf>
    <xf numFmtId="44" fontId="14" fillId="0" borderId="0" xfId="1" applyFont="1" applyFill="1" applyBorder="1" applyAlignment="1" applyProtection="1">
      <alignment horizontal="right" vertical="top"/>
      <protection locked="0"/>
    </xf>
    <xf numFmtId="44" fontId="14" fillId="3" borderId="3" xfId="1" applyFont="1" applyFill="1" applyBorder="1" applyAlignment="1" applyProtection="1">
      <alignment horizontal="right" vertical="top"/>
      <protection locked="0"/>
    </xf>
    <xf numFmtId="0" fontId="14" fillId="15" borderId="3" xfId="0" applyFont="1" applyFill="1" applyBorder="1" applyAlignment="1" applyProtection="1">
      <alignment horizontal="left" vertical="center"/>
      <protection locked="0"/>
    </xf>
    <xf numFmtId="0" fontId="14" fillId="15" borderId="4" xfId="0" applyFont="1" applyFill="1" applyBorder="1" applyAlignment="1" applyProtection="1">
      <alignment horizontal="left" vertical="center"/>
      <protection locked="0"/>
    </xf>
    <xf numFmtId="0" fontId="14" fillId="15" borderId="6" xfId="0" applyFont="1" applyFill="1" applyBorder="1" applyAlignment="1" applyProtection="1">
      <alignment horizontal="left" vertical="center"/>
      <protection locked="0"/>
    </xf>
    <xf numFmtId="0" fontId="14" fillId="15" borderId="6" xfId="0" applyFont="1" applyFill="1" applyBorder="1" applyAlignment="1" applyProtection="1">
      <alignment horizontal="right" vertical="center"/>
      <protection locked="0"/>
    </xf>
    <xf numFmtId="0" fontId="14" fillId="15" borderId="2" xfId="0" applyFont="1" applyFill="1" applyBorder="1" applyAlignment="1" applyProtection="1">
      <alignment horizontal="left"/>
      <protection locked="0"/>
    </xf>
    <xf numFmtId="44" fontId="14" fillId="0" borderId="13" xfId="1" applyFont="1" applyFill="1" applyBorder="1" applyAlignment="1" applyProtection="1">
      <alignment horizontal="right" vertical="center"/>
      <protection locked="0"/>
    </xf>
    <xf numFmtId="44" fontId="14" fillId="0" borderId="7" xfId="1" applyFont="1" applyFill="1" applyBorder="1" applyAlignment="1" applyProtection="1">
      <alignment horizontal="right" vertical="center"/>
      <protection locked="0"/>
    </xf>
    <xf numFmtId="44" fontId="14" fillId="3" borderId="8" xfId="1" applyFont="1" applyFill="1" applyBorder="1" applyAlignment="1" applyProtection="1">
      <alignment horizontal="right" vertical="center"/>
      <protection locked="0"/>
    </xf>
    <xf numFmtId="0" fontId="14" fillId="15" borderId="1" xfId="0" applyFont="1" applyFill="1" applyBorder="1" applyAlignment="1" applyProtection="1">
      <alignment horizontal="left"/>
      <protection locked="0"/>
    </xf>
    <xf numFmtId="0" fontId="14" fillId="15" borderId="2" xfId="0" applyFont="1" applyFill="1" applyBorder="1" applyAlignment="1" applyProtection="1">
      <alignment horizontal="left" vertical="center"/>
      <protection locked="0"/>
    </xf>
    <xf numFmtId="0" fontId="14" fillId="15" borderId="5" xfId="0" applyFont="1" applyFill="1" applyBorder="1" applyAlignment="1" applyProtection="1">
      <alignment horizontal="left"/>
      <protection locked="0"/>
    </xf>
    <xf numFmtId="0" fontId="14" fillId="15" borderId="3" xfId="0" applyFont="1" applyFill="1" applyBorder="1" applyAlignment="1" applyProtection="1">
      <alignment horizontal="left"/>
      <protection locked="0"/>
    </xf>
    <xf numFmtId="44" fontId="14" fillId="3" borderId="7" xfId="1" applyFont="1" applyFill="1" applyBorder="1" applyAlignment="1" applyProtection="1">
      <alignment horizontal="right" vertical="top"/>
      <protection locked="0"/>
    </xf>
    <xf numFmtId="44" fontId="14" fillId="10" borderId="5" xfId="0" applyNumberFormat="1" applyFont="1" applyFill="1" applyBorder="1" applyAlignment="1" applyProtection="1">
      <alignment horizontal="center" vertical="center"/>
      <protection locked="0"/>
    </xf>
    <xf numFmtId="44" fontId="14" fillId="0" borderId="3" xfId="1" applyFont="1" applyBorder="1" applyAlignment="1" applyProtection="1">
      <alignment horizontal="right" vertical="top"/>
      <protection locked="0"/>
    </xf>
    <xf numFmtId="44" fontId="14" fillId="10" borderId="6" xfId="1" applyFont="1" applyFill="1" applyBorder="1" applyAlignment="1" applyProtection="1">
      <alignment horizontal="right" vertical="top" wrapText="1"/>
      <protection locked="0"/>
    </xf>
    <xf numFmtId="44" fontId="14" fillId="10" borderId="3" xfId="1" applyFont="1" applyFill="1" applyBorder="1" applyAlignment="1" applyProtection="1">
      <alignment horizontal="right" vertical="top"/>
      <protection locked="0"/>
    </xf>
    <xf numFmtId="44" fontId="14" fillId="3" borderId="5" xfId="1" applyFont="1" applyFill="1" applyBorder="1" applyAlignment="1" applyProtection="1">
      <alignment horizontal="right" vertical="top"/>
      <protection locked="0"/>
    </xf>
    <xf numFmtId="44" fontId="14" fillId="3" borderId="1" xfId="1" applyFont="1" applyFill="1" applyBorder="1" applyAlignment="1" applyProtection="1">
      <alignment horizontal="right" vertical="top"/>
      <protection locked="0"/>
    </xf>
    <xf numFmtId="0" fontId="14" fillId="21" borderId="3" xfId="0" applyFont="1" applyFill="1" applyBorder="1" applyAlignment="1" applyProtection="1">
      <alignment horizontal="right" vertical="center"/>
      <protection locked="0"/>
    </xf>
    <xf numFmtId="0" fontId="14" fillId="21" borderId="1" xfId="0" applyFont="1" applyFill="1" applyBorder="1" applyAlignment="1" applyProtection="1">
      <alignment horizontal="left" vertical="center"/>
      <protection locked="0"/>
    </xf>
    <xf numFmtId="0" fontId="14" fillId="21" borderId="3" xfId="0" applyFont="1" applyFill="1" applyBorder="1" applyAlignment="1" applyProtection="1">
      <alignment horizontal="right"/>
      <protection locked="0"/>
    </xf>
    <xf numFmtId="0" fontId="14" fillId="21" borderId="4" xfId="0" applyFont="1" applyFill="1" applyBorder="1" applyAlignment="1" applyProtection="1">
      <alignment horizontal="left" vertical="center"/>
      <protection locked="0"/>
    </xf>
    <xf numFmtId="0" fontId="14" fillId="21" borderId="2" xfId="0" applyFont="1" applyFill="1" applyBorder="1" applyAlignment="1" applyProtection="1">
      <alignment horizontal="left" vertical="center"/>
      <protection locked="0"/>
    </xf>
    <xf numFmtId="0" fontId="14" fillId="6" borderId="3" xfId="0" applyFont="1" applyFill="1" applyBorder="1" applyAlignment="1" applyProtection="1">
      <alignment horizontal="left"/>
      <protection locked="0"/>
    </xf>
    <xf numFmtId="0" fontId="14" fillId="6" borderId="5" xfId="0" applyFont="1" applyFill="1" applyBorder="1" applyAlignment="1" applyProtection="1">
      <alignment horizontal="left" vertical="center"/>
      <protection locked="0"/>
    </xf>
    <xf numFmtId="0" fontId="14" fillId="6" borderId="4" xfId="0" applyFont="1" applyFill="1" applyBorder="1" applyAlignment="1" applyProtection="1">
      <alignment horizontal="left" vertical="center"/>
      <protection locked="0"/>
    </xf>
    <xf numFmtId="0" fontId="14" fillId="18" borderId="1" xfId="0" applyFont="1" applyFill="1" applyBorder="1" applyAlignment="1" applyProtection="1">
      <alignment horizontal="right" vertical="center"/>
      <protection locked="0"/>
    </xf>
    <xf numFmtId="0" fontId="14" fillId="18" borderId="3" xfId="0" applyFont="1" applyFill="1" applyBorder="1" applyAlignment="1" applyProtection="1">
      <alignment horizontal="right" vertical="center"/>
      <protection locked="0"/>
    </xf>
    <xf numFmtId="0" fontId="14" fillId="18" borderId="3" xfId="0" applyFont="1" applyFill="1" applyBorder="1" applyAlignment="1" applyProtection="1">
      <alignment horizontal="right" vertical="top" wrapText="1"/>
      <protection locked="0"/>
    </xf>
    <xf numFmtId="0" fontId="14" fillId="18" borderId="4" xfId="0" applyFont="1" applyFill="1" applyBorder="1" applyAlignment="1" applyProtection="1">
      <alignment horizontal="right"/>
      <protection locked="0"/>
    </xf>
    <xf numFmtId="0" fontId="14" fillId="18" borderId="4" xfId="0" applyFont="1" applyFill="1" applyBorder="1" applyAlignment="1" applyProtection="1">
      <alignment horizontal="right" vertical="center"/>
      <protection locked="0"/>
    </xf>
    <xf numFmtId="0" fontId="14" fillId="18" borderId="0" xfId="0" applyFont="1" applyFill="1" applyBorder="1" applyAlignment="1" applyProtection="1">
      <alignment horizontal="right"/>
      <protection locked="0"/>
    </xf>
    <xf numFmtId="0" fontId="14" fillId="18" borderId="4" xfId="0" applyFont="1" applyFill="1" applyBorder="1" applyAlignment="1" applyProtection="1">
      <alignment horizontal="left" vertical="center"/>
      <protection locked="0"/>
    </xf>
    <xf numFmtId="0" fontId="14" fillId="6" borderId="3" xfId="0" applyFont="1" applyFill="1" applyBorder="1" applyAlignment="1" applyProtection="1">
      <alignment horizontal="left" vertical="center"/>
      <protection locked="0"/>
    </xf>
    <xf numFmtId="0" fontId="14" fillId="22" borderId="3" xfId="0" applyFont="1" applyFill="1" applyBorder="1" applyAlignment="1" applyProtection="1">
      <alignment horizontal="right"/>
      <protection locked="0"/>
    </xf>
    <xf numFmtId="0" fontId="14" fillId="22" borderId="12" xfId="0" applyFont="1" applyFill="1" applyBorder="1" applyAlignment="1" applyProtection="1">
      <alignment horizontal="right"/>
      <protection locked="0"/>
    </xf>
    <xf numFmtId="0" fontId="14" fillId="22" borderId="3" xfId="0" applyFont="1" applyFill="1" applyBorder="1" applyAlignment="1" applyProtection="1">
      <alignment horizontal="right" vertical="center"/>
      <protection locked="0"/>
    </xf>
    <xf numFmtId="0" fontId="14" fillId="22" borderId="0" xfId="0" applyFont="1" applyFill="1" applyBorder="1" applyAlignment="1" applyProtection="1">
      <alignment horizontal="right" vertical="center"/>
      <protection locked="0"/>
    </xf>
    <xf numFmtId="0" fontId="14" fillId="22" borderId="0" xfId="0" applyFont="1" applyFill="1" applyBorder="1" applyAlignment="1" applyProtection="1">
      <alignment horizontal="right"/>
      <protection locked="0"/>
    </xf>
    <xf numFmtId="0" fontId="14" fillId="22" borderId="2" xfId="0" applyFont="1" applyFill="1" applyBorder="1" applyAlignment="1" applyProtection="1">
      <alignment horizontal="right"/>
      <protection locked="0"/>
    </xf>
    <xf numFmtId="0" fontId="14" fillId="22" borderId="4" xfId="0" applyFont="1" applyFill="1" applyBorder="1" applyAlignment="1" applyProtection="1">
      <alignment horizontal="right"/>
      <protection locked="0"/>
    </xf>
    <xf numFmtId="0" fontId="14" fillId="22" borderId="4" xfId="0" applyFont="1" applyFill="1" applyBorder="1" applyAlignment="1" applyProtection="1">
      <alignment horizontal="right" vertical="center"/>
      <protection locked="0"/>
    </xf>
    <xf numFmtId="0" fontId="14" fillId="22" borderId="1" xfId="0" applyFont="1" applyFill="1" applyBorder="1" applyAlignment="1" applyProtection="1">
      <alignment horizontal="right"/>
      <protection locked="0"/>
    </xf>
    <xf numFmtId="0" fontId="14" fillId="22" borderId="4" xfId="0" applyFont="1" applyFill="1" applyBorder="1" applyAlignment="1" applyProtection="1">
      <alignment horizontal="right" vertical="center" wrapText="1"/>
      <protection locked="0"/>
    </xf>
    <xf numFmtId="0" fontId="14" fillId="22" borderId="5" xfId="0" applyFont="1" applyFill="1" applyBorder="1" applyAlignment="1" applyProtection="1">
      <alignment horizontal="right" vertical="center"/>
      <protection locked="0"/>
    </xf>
    <xf numFmtId="0" fontId="14" fillId="4" borderId="3" xfId="0" applyFont="1" applyFill="1" applyBorder="1" applyAlignment="1" applyProtection="1">
      <alignment horizontal="left" vertical="center"/>
      <protection locked="0"/>
    </xf>
    <xf numFmtId="0" fontId="5" fillId="0" borderId="0" xfId="4" applyFont="1" applyBorder="1" applyAlignment="1">
      <alignment horizontal="center" wrapText="1"/>
    </xf>
    <xf numFmtId="0" fontId="14" fillId="10" borderId="3" xfId="0" applyFont="1" applyFill="1" applyBorder="1" applyAlignment="1" applyProtection="1">
      <alignment horizontal="right" vertical="center"/>
      <protection locked="0"/>
    </xf>
    <xf numFmtId="0" fontId="13" fillId="10" borderId="4" xfId="0" applyFont="1" applyFill="1" applyBorder="1" applyAlignment="1">
      <alignment horizontal="center" vertical="center" wrapText="1"/>
    </xf>
    <xf numFmtId="3" fontId="14" fillId="10" borderId="3" xfId="0" applyNumberFormat="1" applyFont="1" applyFill="1" applyBorder="1" applyAlignment="1" applyProtection="1">
      <alignment horizontal="center" vertical="center" wrapText="1"/>
      <protection locked="0"/>
    </xf>
    <xf numFmtId="0" fontId="26" fillId="20" borderId="30" xfId="0" applyFont="1" applyFill="1" applyBorder="1" applyAlignment="1" applyProtection="1">
      <alignment horizontal="right" vertical="center"/>
    </xf>
    <xf numFmtId="0" fontId="26" fillId="20" borderId="56" xfId="0" applyFont="1" applyFill="1" applyBorder="1" applyAlignment="1" applyProtection="1">
      <alignment horizontal="right" vertical="center"/>
    </xf>
    <xf numFmtId="0" fontId="26" fillId="20" borderId="40" xfId="0" applyFont="1" applyFill="1" applyBorder="1" applyAlignment="1" applyProtection="1">
      <alignment horizontal="right" vertical="center"/>
    </xf>
    <xf numFmtId="42" fontId="26" fillId="14" borderId="28" xfId="0" applyNumberFormat="1" applyFont="1" applyFill="1" applyBorder="1" applyAlignment="1" applyProtection="1">
      <alignment horizontal="center" vertical="center"/>
    </xf>
    <xf numFmtId="42" fontId="26" fillId="14" borderId="31" xfId="0" applyNumberFormat="1" applyFont="1" applyFill="1" applyBorder="1" applyAlignment="1" applyProtection="1">
      <alignment horizontal="center" vertical="center"/>
    </xf>
    <xf numFmtId="42" fontId="26" fillId="14" borderId="21" xfId="0" applyNumberFormat="1" applyFont="1" applyFill="1" applyBorder="1" applyAlignment="1" applyProtection="1">
      <alignment horizontal="center" vertical="center"/>
    </xf>
    <xf numFmtId="42" fontId="26" fillId="14" borderId="34" xfId="0" applyNumberFormat="1" applyFont="1" applyFill="1" applyBorder="1" applyAlignment="1" applyProtection="1">
      <alignment horizontal="center" vertical="center"/>
    </xf>
    <xf numFmtId="0" fontId="27" fillId="19" borderId="30" xfId="0" applyFont="1" applyFill="1" applyBorder="1" applyAlignment="1" applyProtection="1">
      <alignment horizontal="center" vertical="center" wrapText="1"/>
    </xf>
    <xf numFmtId="0" fontId="27" fillId="19" borderId="56" xfId="0" applyFont="1" applyFill="1" applyBorder="1" applyAlignment="1" applyProtection="1">
      <alignment horizontal="center" vertical="center"/>
    </xf>
    <xf numFmtId="0" fontId="27" fillId="19" borderId="40" xfId="0" applyFont="1" applyFill="1" applyBorder="1" applyAlignment="1" applyProtection="1">
      <alignment horizontal="center" vertical="center"/>
    </xf>
    <xf numFmtId="0" fontId="27" fillId="17" borderId="41" xfId="0" applyFont="1" applyFill="1" applyBorder="1" applyAlignment="1" applyProtection="1">
      <alignment horizontal="center" vertical="center"/>
    </xf>
    <xf numFmtId="0" fontId="26" fillId="14" borderId="27" xfId="0" applyFont="1" applyFill="1" applyBorder="1" applyAlignment="1" applyProtection="1">
      <alignment horizontal="center" vertical="center"/>
      <protection locked="0"/>
    </xf>
    <xf numFmtId="0" fontId="26" fillId="14" borderId="15" xfId="0" applyFont="1" applyFill="1" applyBorder="1" applyAlignment="1" applyProtection="1">
      <alignment horizontal="center" vertical="center"/>
      <protection locked="0"/>
    </xf>
    <xf numFmtId="0" fontId="26" fillId="14" borderId="20" xfId="0" applyFont="1" applyFill="1" applyBorder="1" applyAlignment="1" applyProtection="1">
      <alignment horizontal="center" vertical="center"/>
      <protection locked="0"/>
    </xf>
    <xf numFmtId="0" fontId="26" fillId="14" borderId="32" xfId="0" applyFont="1" applyFill="1" applyBorder="1" applyAlignment="1" applyProtection="1">
      <alignment horizontal="center" vertical="center"/>
      <protection locked="0"/>
    </xf>
    <xf numFmtId="42" fontId="26" fillId="14" borderId="27" xfId="0" applyNumberFormat="1" applyFont="1" applyFill="1" applyBorder="1" applyAlignment="1" applyProtection="1">
      <alignment horizontal="center" vertical="center"/>
    </xf>
    <xf numFmtId="42" fontId="26" fillId="14" borderId="15" xfId="0" applyNumberFormat="1" applyFont="1" applyFill="1" applyBorder="1" applyAlignment="1" applyProtection="1">
      <alignment horizontal="center" vertical="center"/>
    </xf>
    <xf numFmtId="42" fontId="26" fillId="14" borderId="20" xfId="0" applyNumberFormat="1" applyFont="1" applyFill="1" applyBorder="1" applyAlignment="1" applyProtection="1">
      <alignment horizontal="center" vertical="center"/>
    </xf>
    <xf numFmtId="42" fontId="26" fillId="14" borderId="32" xfId="0" applyNumberFormat="1" applyFont="1" applyFill="1" applyBorder="1" applyAlignment="1" applyProtection="1">
      <alignment horizontal="center" vertical="center"/>
    </xf>
    <xf numFmtId="164" fontId="4" fillId="10" borderId="57" xfId="0" applyNumberFormat="1" applyFont="1" applyFill="1" applyBorder="1" applyAlignment="1">
      <alignment horizontal="center" vertical="center"/>
    </xf>
    <xf numFmtId="0" fontId="4" fillId="10" borderId="57" xfId="0" applyFont="1" applyFill="1" applyBorder="1" applyAlignment="1">
      <alignment horizontal="center" vertical="center"/>
    </xf>
    <xf numFmtId="165" fontId="4" fillId="10" borderId="17" xfId="0" applyNumberFormat="1" applyFont="1" applyFill="1" applyBorder="1" applyAlignment="1" applyProtection="1">
      <alignment horizontal="center" vertical="center"/>
      <protection locked="0"/>
    </xf>
    <xf numFmtId="164" fontId="4" fillId="0" borderId="57" xfId="0" applyNumberFormat="1" applyFont="1" applyBorder="1" applyAlignment="1">
      <alignment horizontal="center" vertical="center"/>
    </xf>
    <xf numFmtId="0" fontId="4" fillId="0" borderId="57" xfId="0" applyFont="1" applyBorder="1" applyAlignment="1">
      <alignment horizontal="center" vertical="center"/>
    </xf>
    <xf numFmtId="0" fontId="4" fillId="10" borderId="4" xfId="0" applyFont="1" applyFill="1" applyBorder="1" applyAlignment="1">
      <alignment horizontal="left" vertical="top" wrapText="1"/>
    </xf>
    <xf numFmtId="0" fontId="4" fillId="10" borderId="0" xfId="0" applyFont="1" applyFill="1" applyBorder="1" applyAlignment="1">
      <alignment horizontal="left" vertical="top" wrapText="1"/>
    </xf>
    <xf numFmtId="0" fontId="4" fillId="10" borderId="7" xfId="0" applyFont="1" applyFill="1" applyBorder="1" applyAlignment="1">
      <alignment horizontal="left" vertical="top" wrapText="1"/>
    </xf>
    <xf numFmtId="0" fontId="4" fillId="0" borderId="6" xfId="0" applyFont="1" applyBorder="1" applyAlignment="1">
      <alignment horizontal="left"/>
    </xf>
    <xf numFmtId="0" fontId="4" fillId="0" borderId="9" xfId="0" quotePrefix="1" applyFont="1" applyBorder="1" applyAlignment="1">
      <alignment horizontal="left"/>
    </xf>
    <xf numFmtId="0" fontId="4" fillId="0" borderId="8" xfId="0" quotePrefix="1" applyFont="1" applyBorder="1" applyAlignment="1">
      <alignment horizontal="left"/>
    </xf>
    <xf numFmtId="164" fontId="4" fillId="3" borderId="57" xfId="0" applyNumberFormat="1" applyFont="1" applyFill="1" applyBorder="1" applyAlignment="1">
      <alignment horizontal="center" vertical="center"/>
    </xf>
    <xf numFmtId="165" fontId="4" fillId="0" borderId="17" xfId="0" applyNumberFormat="1" applyFont="1" applyFill="1" applyBorder="1" applyAlignment="1" applyProtection="1">
      <alignment horizontal="center" vertical="center"/>
      <protection locked="0"/>
    </xf>
    <xf numFmtId="164" fontId="4" fillId="0" borderId="57" xfId="0" applyNumberFormat="1" applyFont="1" applyFill="1" applyBorder="1" applyAlignment="1">
      <alignment horizontal="center" vertical="center"/>
    </xf>
    <xf numFmtId="0" fontId="4" fillId="0" borderId="57" xfId="0" applyFont="1" applyFill="1" applyBorder="1" applyAlignment="1">
      <alignment horizontal="center" vertical="center"/>
    </xf>
    <xf numFmtId="0" fontId="4" fillId="3" borderId="57" xfId="0" applyFont="1" applyFill="1" applyBorder="1" applyAlignment="1">
      <alignment horizontal="center" vertical="center"/>
    </xf>
    <xf numFmtId="0" fontId="4" fillId="10" borderId="6" xfId="0" applyFont="1" applyFill="1" applyBorder="1" applyAlignment="1">
      <alignment horizontal="left" vertical="top" wrapText="1"/>
    </xf>
    <xf numFmtId="0" fontId="4" fillId="10" borderId="9" xfId="0" applyFont="1" applyFill="1" applyBorder="1" applyAlignment="1">
      <alignment horizontal="left" vertical="top" wrapText="1"/>
    </xf>
    <xf numFmtId="0" fontId="4" fillId="10" borderId="8" xfId="0" applyFont="1" applyFill="1" applyBorder="1" applyAlignment="1">
      <alignment horizontal="left" vertical="top" wrapText="1"/>
    </xf>
    <xf numFmtId="0" fontId="4" fillId="10" borderId="2" xfId="0" applyFont="1" applyFill="1" applyBorder="1" applyAlignment="1">
      <alignment horizontal="left" vertical="top" wrapText="1"/>
    </xf>
    <xf numFmtId="0" fontId="4" fillId="10" borderId="12" xfId="0" applyFont="1" applyFill="1" applyBorder="1" applyAlignment="1">
      <alignment horizontal="left" vertical="top" wrapText="1"/>
    </xf>
    <xf numFmtId="0" fontId="4" fillId="10" borderId="13" xfId="0" applyFont="1" applyFill="1" applyBorder="1" applyAlignment="1">
      <alignment horizontal="left" vertical="top" wrapText="1"/>
    </xf>
    <xf numFmtId="0" fontId="4" fillId="10" borderId="2" xfId="0" applyFont="1" applyFill="1" applyBorder="1" applyAlignment="1">
      <alignment vertical="center"/>
    </xf>
    <xf numFmtId="0" fontId="4" fillId="10" borderId="12" xfId="0" applyFont="1" applyFill="1" applyBorder="1" applyAlignment="1">
      <alignment vertical="center"/>
    </xf>
    <xf numFmtId="0" fontId="4" fillId="10" borderId="13" xfId="0" applyFont="1" applyFill="1" applyBorder="1" applyAlignment="1">
      <alignment vertical="center"/>
    </xf>
    <xf numFmtId="0" fontId="4" fillId="3" borderId="6"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8" xfId="0" applyFont="1" applyFill="1" applyBorder="1" applyAlignment="1">
      <alignment horizontal="left" vertical="top" wrapText="1"/>
    </xf>
    <xf numFmtId="164" fontId="4" fillId="12" borderId="57" xfId="0" applyNumberFormat="1" applyFont="1" applyFill="1" applyBorder="1" applyAlignment="1">
      <alignment horizontal="center" vertical="center"/>
    </xf>
    <xf numFmtId="0" fontId="4" fillId="12" borderId="57" xfId="0" applyFont="1" applyFill="1" applyBorder="1" applyAlignment="1">
      <alignment horizontal="center" vertical="center"/>
    </xf>
    <xf numFmtId="0" fontId="2" fillId="10" borderId="4" xfId="0" applyFont="1" applyFill="1" applyBorder="1" applyAlignment="1">
      <alignment horizontal="left" vertical="top" wrapText="1"/>
    </xf>
    <xf numFmtId="0" fontId="2" fillId="10" borderId="0" xfId="0" applyFont="1" applyFill="1" applyBorder="1" applyAlignment="1">
      <alignment horizontal="left" vertical="top" wrapText="1"/>
    </xf>
    <xf numFmtId="0" fontId="2" fillId="10" borderId="7" xfId="0" applyFont="1" applyFill="1" applyBorder="1" applyAlignment="1">
      <alignment horizontal="left" vertical="top" wrapText="1"/>
    </xf>
    <xf numFmtId="0" fontId="8" fillId="0" borderId="0" xfId="0" applyFont="1" applyAlignment="1">
      <alignment horizontal="right"/>
    </xf>
    <xf numFmtId="0" fontId="2" fillId="8" borderId="57" xfId="0" applyFont="1" applyFill="1" applyBorder="1" applyAlignment="1">
      <alignment horizontal="right"/>
    </xf>
    <xf numFmtId="0" fontId="2" fillId="8" borderId="5" xfId="0" applyFont="1" applyFill="1" applyBorder="1" applyAlignment="1">
      <alignment horizontal="right"/>
    </xf>
    <xf numFmtId="165" fontId="4" fillId="3" borderId="17" xfId="0" applyNumberFormat="1" applyFont="1" applyFill="1" applyBorder="1" applyAlignment="1" applyProtection="1">
      <alignment horizontal="center" vertical="center"/>
      <protection locked="0"/>
    </xf>
    <xf numFmtId="0" fontId="4" fillId="3" borderId="6" xfId="0" applyFont="1" applyFill="1" applyBorder="1" applyAlignment="1">
      <alignment horizontal="left"/>
    </xf>
    <xf numFmtId="0" fontId="4" fillId="3" borderId="9" xfId="0" quotePrefix="1" applyFont="1" applyFill="1" applyBorder="1" applyAlignment="1">
      <alignment horizontal="left"/>
    </xf>
    <xf numFmtId="0" fontId="4" fillId="3" borderId="8" xfId="0" quotePrefix="1" applyFont="1" applyFill="1" applyBorder="1" applyAlignment="1">
      <alignment horizontal="left"/>
    </xf>
    <xf numFmtId="0" fontId="4" fillId="3" borderId="4"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7" xfId="0" applyFont="1" applyFill="1" applyBorder="1" applyAlignment="1">
      <alignment horizontal="left" vertical="top" wrapText="1"/>
    </xf>
    <xf numFmtId="0" fontId="4" fillId="10" borderId="2" xfId="0" applyFont="1" applyFill="1" applyBorder="1" applyAlignment="1">
      <alignment horizontal="left" vertical="center"/>
    </xf>
    <xf numFmtId="0" fontId="4" fillId="10" borderId="12" xfId="0" applyFont="1" applyFill="1" applyBorder="1" applyAlignment="1">
      <alignment horizontal="left" vertical="center"/>
    </xf>
    <xf numFmtId="0" fontId="4" fillId="10" borderId="13" xfId="0" applyFont="1" applyFill="1" applyBorder="1" applyAlignment="1">
      <alignment horizontal="left" vertical="center"/>
    </xf>
    <xf numFmtId="0" fontId="2" fillId="10" borderId="4" xfId="0" applyFont="1" applyFill="1" applyBorder="1" applyAlignment="1">
      <alignment horizontal="left" vertical="center"/>
    </xf>
    <xf numFmtId="0" fontId="4" fillId="10" borderId="0" xfId="0" applyFont="1" applyFill="1" applyBorder="1" applyAlignment="1">
      <alignment horizontal="left" vertical="center"/>
    </xf>
    <xf numFmtId="0" fontId="4" fillId="10" borderId="7" xfId="0" applyFont="1" applyFill="1" applyBorder="1" applyAlignment="1">
      <alignment horizontal="left" vertical="center"/>
    </xf>
    <xf numFmtId="0" fontId="4" fillId="3" borderId="2" xfId="0" applyFont="1" applyFill="1" applyBorder="1" applyAlignment="1">
      <alignment vertical="center"/>
    </xf>
    <xf numFmtId="0" fontId="4" fillId="3" borderId="12" xfId="0" applyFont="1" applyFill="1" applyBorder="1" applyAlignment="1">
      <alignment vertical="center"/>
    </xf>
    <xf numFmtId="0" fontId="4" fillId="3" borderId="13" xfId="0" applyFont="1" applyFill="1" applyBorder="1" applyAlignment="1">
      <alignment vertical="center"/>
    </xf>
    <xf numFmtId="0" fontId="4" fillId="10" borderId="4" xfId="0" applyFont="1" applyFill="1" applyBorder="1" applyAlignment="1">
      <alignment horizontal="left" vertical="center"/>
    </xf>
    <xf numFmtId="0" fontId="4" fillId="10" borderId="6" xfId="0" applyFont="1" applyFill="1" applyBorder="1" applyAlignment="1">
      <alignment horizontal="left" vertical="center"/>
    </xf>
    <xf numFmtId="0" fontId="4" fillId="10" borderId="9" xfId="0" applyFont="1" applyFill="1" applyBorder="1" applyAlignment="1">
      <alignment horizontal="left" vertical="center"/>
    </xf>
    <xf numFmtId="0" fontId="4" fillId="10" borderId="8" xfId="0" applyFont="1" applyFill="1" applyBorder="1" applyAlignment="1">
      <alignment horizontal="left" vertical="center"/>
    </xf>
    <xf numFmtId="0" fontId="2" fillId="10" borderId="4" xfId="0" applyFont="1" applyFill="1" applyBorder="1" applyAlignment="1">
      <alignment horizontal="left"/>
    </xf>
    <xf numFmtId="0" fontId="2" fillId="10" borderId="0" xfId="0" applyFont="1" applyFill="1" applyBorder="1" applyAlignment="1">
      <alignment horizontal="left"/>
    </xf>
    <xf numFmtId="0" fontId="2" fillId="10" borderId="7" xfId="0" applyFont="1" applyFill="1" applyBorder="1" applyAlignment="1">
      <alignment horizontal="left"/>
    </xf>
    <xf numFmtId="0" fontId="4" fillId="10" borderId="4" xfId="0" applyFont="1" applyFill="1" applyBorder="1" applyAlignment="1">
      <alignment horizontal="left"/>
    </xf>
    <xf numFmtId="0" fontId="4" fillId="10" borderId="0" xfId="0" applyFont="1" applyFill="1" applyBorder="1" applyAlignment="1">
      <alignment horizontal="left"/>
    </xf>
    <xf numFmtId="0" fontId="4" fillId="10" borderId="7" xfId="0" applyFont="1" applyFill="1" applyBorder="1" applyAlignment="1">
      <alignment horizontal="left"/>
    </xf>
    <xf numFmtId="0" fontId="4" fillId="10" borderId="6" xfId="0" applyFont="1" applyFill="1" applyBorder="1" applyAlignment="1">
      <alignment horizontal="left"/>
    </xf>
    <xf numFmtId="0" fontId="4" fillId="10" borderId="9" xfId="0" applyFont="1" applyFill="1" applyBorder="1" applyAlignment="1">
      <alignment horizontal="left"/>
    </xf>
    <xf numFmtId="0" fontId="4" fillId="10" borderId="8" xfId="0" applyFont="1" applyFill="1" applyBorder="1" applyAlignment="1">
      <alignment horizontal="left"/>
    </xf>
    <xf numFmtId="0" fontId="2" fillId="3" borderId="4" xfId="0" applyFont="1" applyFill="1" applyBorder="1" applyAlignment="1"/>
    <xf numFmtId="0" fontId="2" fillId="3" borderId="0" xfId="0" applyFont="1" applyFill="1" applyBorder="1" applyAlignment="1"/>
    <xf numFmtId="0" fontId="2" fillId="3" borderId="7" xfId="0" applyFont="1" applyFill="1" applyBorder="1" applyAlignment="1"/>
    <xf numFmtId="0" fontId="4" fillId="3" borderId="2"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7" xfId="0" applyFont="1" applyBorder="1" applyAlignment="1">
      <alignment horizontal="left" vertical="top" wrapText="1"/>
    </xf>
    <xf numFmtId="0" fontId="2" fillId="0" borderId="4"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7"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7" xfId="0" applyFont="1" applyFill="1" applyBorder="1" applyAlignment="1">
      <alignment horizontal="left" vertical="top" wrapText="1"/>
    </xf>
    <xf numFmtId="0" fontId="0" fillId="0" borderId="57" xfId="0" applyBorder="1" applyAlignment="1">
      <alignment horizontal="center" vertical="center"/>
    </xf>
    <xf numFmtId="0" fontId="0" fillId="10" borderId="57" xfId="0" applyFill="1" applyBorder="1" applyAlignment="1">
      <alignment horizontal="center" vertical="center"/>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4" fillId="0" borderId="9" xfId="0" applyFont="1" applyBorder="1" applyAlignment="1">
      <alignment horizontal="left" vertical="top" wrapText="1"/>
    </xf>
    <xf numFmtId="0" fontId="4" fillId="0" borderId="8" xfId="0" applyFont="1" applyBorder="1" applyAlignment="1">
      <alignment horizontal="left" vertical="top" wrapText="1"/>
    </xf>
    <xf numFmtId="0" fontId="4" fillId="0" borderId="2"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12" borderId="2" xfId="0" applyFont="1" applyFill="1" applyBorder="1" applyAlignment="1">
      <alignment vertical="center"/>
    </xf>
    <xf numFmtId="0" fontId="4" fillId="12" borderId="12" xfId="0" applyFont="1" applyFill="1" applyBorder="1" applyAlignment="1">
      <alignment vertical="center"/>
    </xf>
    <xf numFmtId="0" fontId="4" fillId="12" borderId="13" xfId="0" applyFont="1" applyFill="1" applyBorder="1" applyAlignment="1">
      <alignment vertical="center"/>
    </xf>
    <xf numFmtId="0" fontId="4" fillId="12" borderId="4" xfId="0" applyFont="1" applyFill="1" applyBorder="1" applyAlignment="1">
      <alignment horizontal="left" vertical="top" wrapText="1"/>
    </xf>
    <xf numFmtId="0" fontId="4" fillId="12" borderId="0" xfId="0" applyFont="1" applyFill="1" applyBorder="1" applyAlignment="1">
      <alignment horizontal="left" vertical="top" wrapText="1"/>
    </xf>
    <xf numFmtId="0" fontId="4" fillId="12" borderId="7" xfId="0" applyFont="1" applyFill="1" applyBorder="1" applyAlignment="1">
      <alignment horizontal="left" vertical="top" wrapText="1"/>
    </xf>
    <xf numFmtId="0" fontId="2" fillId="12" borderId="4" xfId="0" applyFont="1" applyFill="1" applyBorder="1" applyAlignment="1">
      <alignment horizontal="left" vertical="top" wrapText="1"/>
    </xf>
    <xf numFmtId="0" fontId="2" fillId="12" borderId="0" xfId="0" applyFont="1" applyFill="1" applyBorder="1" applyAlignment="1">
      <alignment horizontal="left" vertical="top" wrapText="1"/>
    </xf>
    <xf numFmtId="0" fontId="2" fillId="12" borderId="7" xfId="0" applyFont="1" applyFill="1" applyBorder="1" applyAlignment="1">
      <alignment horizontal="left" vertical="top" wrapText="1"/>
    </xf>
    <xf numFmtId="0" fontId="0" fillId="12" borderId="57" xfId="0" applyFill="1" applyBorder="1" applyAlignment="1">
      <alignment horizontal="center" vertical="center"/>
    </xf>
    <xf numFmtId="0" fontId="4" fillId="12" borderId="6" xfId="0" applyFont="1" applyFill="1" applyBorder="1" applyAlignment="1">
      <alignment horizontal="left" vertical="top" wrapText="1"/>
    </xf>
    <xf numFmtId="0" fontId="4" fillId="12" borderId="9" xfId="0" applyFont="1" applyFill="1" applyBorder="1" applyAlignment="1">
      <alignment horizontal="left" vertical="top" wrapText="1"/>
    </xf>
    <xf numFmtId="0" fontId="4" fillId="12" borderId="8" xfId="0" applyFont="1" applyFill="1" applyBorder="1" applyAlignment="1">
      <alignment horizontal="left" vertical="top" wrapText="1"/>
    </xf>
    <xf numFmtId="0" fontId="0" fillId="0" borderId="57" xfId="0" applyFill="1" applyBorder="1" applyAlignment="1">
      <alignment horizontal="center" vertical="center"/>
    </xf>
    <xf numFmtId="0" fontId="4" fillId="0" borderId="2" xfId="0" applyFont="1" applyFill="1" applyBorder="1" applyAlignment="1">
      <alignment vertical="center"/>
    </xf>
    <xf numFmtId="0" fontId="4" fillId="0" borderId="12" xfId="0" applyFont="1" applyFill="1" applyBorder="1" applyAlignment="1">
      <alignment vertical="center"/>
    </xf>
    <xf numFmtId="0" fontId="4" fillId="0" borderId="13" xfId="0" applyFont="1" applyFill="1" applyBorder="1" applyAlignment="1">
      <alignment vertical="center"/>
    </xf>
    <xf numFmtId="0" fontId="4" fillId="0" borderId="6"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8" xfId="0" applyFont="1" applyFill="1" applyBorder="1" applyAlignment="1">
      <alignment horizontal="left" vertical="top" wrapText="1"/>
    </xf>
    <xf numFmtId="0" fontId="2" fillId="8" borderId="57" xfId="0" applyFont="1" applyFill="1" applyBorder="1" applyAlignment="1">
      <alignment horizontal="center" vertical="center"/>
    </xf>
    <xf numFmtId="0" fontId="2" fillId="8" borderId="1" xfId="0" applyFont="1" applyFill="1" applyBorder="1" applyAlignment="1">
      <alignment horizontal="center" vertical="center"/>
    </xf>
    <xf numFmtId="164" fontId="4" fillId="11" borderId="57" xfId="0" applyNumberFormat="1" applyFont="1" applyFill="1" applyBorder="1" applyAlignment="1">
      <alignment horizontal="center" vertical="center"/>
    </xf>
    <xf numFmtId="0" fontId="4" fillId="11" borderId="2" xfId="0" applyFont="1" applyFill="1" applyBorder="1" applyAlignment="1">
      <alignment vertical="center"/>
    </xf>
    <xf numFmtId="0" fontId="4" fillId="11" borderId="12" xfId="0" applyFont="1" applyFill="1" applyBorder="1" applyAlignment="1">
      <alignment vertical="center"/>
    </xf>
    <xf numFmtId="0" fontId="4" fillId="11" borderId="13" xfId="0" applyFont="1" applyFill="1" applyBorder="1" applyAlignment="1">
      <alignment vertical="center"/>
    </xf>
    <xf numFmtId="0" fontId="0" fillId="11" borderId="57" xfId="0" applyFill="1" applyBorder="1" applyAlignment="1">
      <alignment horizontal="center" vertical="center"/>
    </xf>
    <xf numFmtId="0" fontId="4" fillId="0" borderId="9" xfId="0" applyFont="1" applyBorder="1" applyAlignment="1">
      <alignment horizontal="left"/>
    </xf>
    <xf numFmtId="0" fontId="4" fillId="0" borderId="8" xfId="0" applyFont="1" applyBorder="1" applyAlignment="1">
      <alignment horizontal="left"/>
    </xf>
    <xf numFmtId="0" fontId="2" fillId="11" borderId="4" xfId="0" applyFont="1" applyFill="1" applyBorder="1" applyAlignment="1">
      <alignment horizontal="left" vertical="top" wrapText="1"/>
    </xf>
    <xf numFmtId="0" fontId="2" fillId="11" borderId="0" xfId="0" applyFont="1" applyFill="1" applyBorder="1" applyAlignment="1">
      <alignment horizontal="left" vertical="top" wrapText="1"/>
    </xf>
    <xf numFmtId="0" fontId="2" fillId="11" borderId="7" xfId="0" applyFont="1" applyFill="1" applyBorder="1" applyAlignment="1">
      <alignment horizontal="left" vertical="top" wrapText="1"/>
    </xf>
    <xf numFmtId="0" fontId="13" fillId="10" borderId="1"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10"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2"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6" xfId="0" applyFont="1" applyFill="1" applyBorder="1" applyAlignment="1">
      <alignment horizontal="center" vertical="center"/>
    </xf>
    <xf numFmtId="42" fontId="14" fillId="10" borderId="45" xfId="0" applyNumberFormat="1" applyFont="1" applyFill="1" applyBorder="1" applyAlignment="1">
      <alignment horizontal="right" vertical="center"/>
    </xf>
    <xf numFmtId="42" fontId="14" fillId="10" borderId="46" xfId="0" applyNumberFormat="1" applyFont="1" applyFill="1" applyBorder="1" applyAlignment="1">
      <alignment horizontal="right" vertical="center"/>
    </xf>
    <xf numFmtId="42" fontId="14" fillId="10" borderId="47" xfId="0" applyNumberFormat="1" applyFont="1" applyFill="1" applyBorder="1" applyAlignment="1">
      <alignment horizontal="right" vertical="center"/>
    </xf>
    <xf numFmtId="0" fontId="14" fillId="10" borderId="1" xfId="0" applyFont="1" applyFill="1" applyBorder="1" applyAlignment="1">
      <alignment horizontal="center" vertical="center"/>
    </xf>
    <xf numFmtId="0" fontId="14" fillId="10" borderId="3" xfId="0" applyFont="1" applyFill="1" applyBorder="1" applyAlignment="1">
      <alignment horizontal="center" vertical="center"/>
    </xf>
    <xf numFmtId="0" fontId="14" fillId="10" borderId="5" xfId="0" applyFont="1" applyFill="1" applyBorder="1" applyAlignment="1">
      <alignment horizontal="center" vertical="center"/>
    </xf>
    <xf numFmtId="42" fontId="14" fillId="10" borderId="13" xfId="0" applyNumberFormat="1" applyFont="1" applyFill="1" applyBorder="1" applyAlignment="1">
      <alignment horizontal="right" vertical="center"/>
    </xf>
    <xf numFmtId="42" fontId="14" fillId="10" borderId="7" xfId="0" applyNumberFormat="1" applyFont="1" applyFill="1" applyBorder="1" applyAlignment="1">
      <alignment horizontal="right" vertical="center"/>
    </xf>
    <xf numFmtId="42" fontId="14" fillId="10" borderId="8" xfId="0" applyNumberFormat="1" applyFont="1" applyFill="1" applyBorder="1" applyAlignment="1">
      <alignment horizontal="right" vertical="center"/>
    </xf>
    <xf numFmtId="0" fontId="14" fillId="0" borderId="1" xfId="0" applyFont="1" applyFill="1" applyBorder="1" applyAlignment="1">
      <alignment horizontal="center" vertical="center"/>
    </xf>
    <xf numFmtId="0" fontId="14" fillId="0" borderId="3" xfId="0" applyFont="1" applyFill="1" applyBorder="1" applyAlignment="1">
      <alignment horizontal="center" vertical="center"/>
    </xf>
    <xf numFmtId="42" fontId="14" fillId="0" borderId="1" xfId="0" applyNumberFormat="1" applyFont="1" applyBorder="1" applyAlignment="1">
      <alignment horizontal="right" vertical="center"/>
    </xf>
    <xf numFmtId="42" fontId="14" fillId="0" borderId="3" xfId="0" applyNumberFormat="1" applyFont="1" applyBorder="1" applyAlignment="1">
      <alignment horizontal="right" vertical="center"/>
    </xf>
    <xf numFmtId="42" fontId="14" fillId="0" borderId="45" xfId="0" applyNumberFormat="1" applyFont="1" applyBorder="1" applyAlignment="1">
      <alignment horizontal="right" vertical="center"/>
    </xf>
    <xf numFmtId="42" fontId="14" fillId="0" borderId="46" xfId="0" applyNumberFormat="1" applyFont="1" applyBorder="1" applyAlignment="1">
      <alignment horizontal="right" vertical="center"/>
    </xf>
    <xf numFmtId="0" fontId="14" fillId="0" borderId="48" xfId="0" applyFont="1" applyFill="1" applyBorder="1" applyAlignment="1">
      <alignment horizontal="center" vertical="center"/>
    </xf>
    <xf numFmtId="0" fontId="14" fillId="0" borderId="60" xfId="0" applyFont="1" applyFill="1" applyBorder="1" applyAlignment="1">
      <alignment horizontal="center" vertical="center"/>
    </xf>
    <xf numFmtId="0" fontId="14" fillId="10" borderId="42" xfId="0" applyFont="1" applyFill="1" applyBorder="1" applyAlignment="1">
      <alignment horizontal="center" vertical="center"/>
    </xf>
    <xf numFmtId="0" fontId="14" fillId="10" borderId="43" xfId="0" applyFont="1" applyFill="1" applyBorder="1" applyAlignment="1">
      <alignment horizontal="center" vertical="center"/>
    </xf>
    <xf numFmtId="0" fontId="14" fillId="10" borderId="19" xfId="0" applyFont="1" applyFill="1" applyBorder="1" applyAlignment="1">
      <alignment horizontal="center" vertical="center"/>
    </xf>
    <xf numFmtId="0" fontId="14" fillId="10" borderId="2" xfId="0" applyFont="1" applyFill="1" applyBorder="1" applyAlignment="1">
      <alignment horizontal="center" vertical="center"/>
    </xf>
    <xf numFmtId="0" fontId="14" fillId="10" borderId="4" xfId="0" applyFont="1" applyFill="1" applyBorder="1" applyAlignment="1">
      <alignment horizontal="center" vertical="center"/>
    </xf>
    <xf numFmtId="0" fontId="14" fillId="10" borderId="6" xfId="0" applyFont="1" applyFill="1" applyBorder="1" applyAlignment="1">
      <alignment horizontal="center" vertical="center"/>
    </xf>
    <xf numFmtId="0" fontId="14" fillId="10" borderId="48" xfId="0" applyFont="1" applyFill="1" applyBorder="1" applyAlignment="1">
      <alignment horizontal="center" vertical="center"/>
    </xf>
    <xf numFmtId="0" fontId="14" fillId="10" borderId="60" xfId="0" applyFont="1" applyFill="1" applyBorder="1" applyAlignment="1">
      <alignment horizontal="center" vertical="center"/>
    </xf>
    <xf numFmtId="0" fontId="14" fillId="10" borderId="52"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42" fontId="14" fillId="0" borderId="13" xfId="0" applyNumberFormat="1" applyFont="1" applyBorder="1" applyAlignment="1">
      <alignment horizontal="center" vertical="center"/>
    </xf>
    <xf numFmtId="42" fontId="14" fillId="0" borderId="7" xfId="0" applyNumberFormat="1" applyFont="1" applyBorder="1" applyAlignment="1">
      <alignment horizontal="center" vertical="center"/>
    </xf>
    <xf numFmtId="42" fontId="14" fillId="0" borderId="8" xfId="0" applyNumberFormat="1" applyFont="1" applyBorder="1" applyAlignment="1">
      <alignment horizontal="center" vertical="center"/>
    </xf>
    <xf numFmtId="42" fontId="14" fillId="10" borderId="1" xfId="0" applyNumberFormat="1" applyFont="1" applyFill="1" applyBorder="1" applyAlignment="1">
      <alignment horizontal="right" vertical="center"/>
    </xf>
    <xf numFmtId="42" fontId="14" fillId="10" borderId="3" xfId="0" applyNumberFormat="1" applyFont="1" applyFill="1" applyBorder="1" applyAlignment="1">
      <alignment horizontal="right" vertical="center"/>
    </xf>
    <xf numFmtId="42" fontId="14" fillId="10" borderId="42" xfId="0" applyNumberFormat="1" applyFont="1" applyFill="1" applyBorder="1" applyAlignment="1">
      <alignment horizontal="right" vertical="center"/>
    </xf>
    <xf numFmtId="42" fontId="14" fillId="10" borderId="43" xfId="0" applyNumberFormat="1" applyFont="1" applyFill="1" applyBorder="1" applyAlignment="1">
      <alignment horizontal="right" vertical="center"/>
    </xf>
    <xf numFmtId="42" fontId="14" fillId="10" borderId="44" xfId="0" applyNumberFormat="1" applyFont="1" applyFill="1" applyBorder="1" applyAlignment="1">
      <alignment horizontal="right" vertical="center"/>
    </xf>
    <xf numFmtId="42" fontId="14" fillId="0" borderId="1" xfId="0" applyNumberFormat="1" applyFont="1" applyFill="1" applyBorder="1" applyAlignment="1">
      <alignment horizontal="right" vertical="center"/>
    </xf>
    <xf numFmtId="42" fontId="14" fillId="0" borderId="3" xfId="0" applyNumberFormat="1" applyFont="1" applyFill="1" applyBorder="1" applyAlignment="1">
      <alignment horizontal="right"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4" fillId="0" borderId="48" xfId="0" applyFont="1" applyBorder="1" applyAlignment="1">
      <alignment horizontal="center" vertical="center"/>
    </xf>
    <xf numFmtId="0" fontId="14" fillId="0" borderId="53" xfId="0" applyFont="1" applyBorder="1" applyAlignment="1">
      <alignment horizontal="center" vertical="center"/>
    </xf>
    <xf numFmtId="0" fontId="14" fillId="0" borderId="4" xfId="0" applyFont="1" applyBorder="1" applyAlignment="1">
      <alignment horizontal="center" vertical="center"/>
    </xf>
    <xf numFmtId="0" fontId="14" fillId="0" borderId="51" xfId="0" applyFont="1" applyBorder="1" applyAlignment="1">
      <alignment horizontal="center" vertical="center"/>
    </xf>
    <xf numFmtId="0" fontId="14" fillId="0" borderId="5" xfId="0" applyFont="1" applyFill="1" applyBorder="1" applyAlignment="1">
      <alignment horizontal="center" vertical="center"/>
    </xf>
    <xf numFmtId="42" fontId="14" fillId="0" borderId="45" xfId="0" applyNumberFormat="1" applyFont="1" applyFill="1" applyBorder="1" applyAlignment="1">
      <alignment horizontal="right" vertical="center"/>
    </xf>
    <xf numFmtId="42" fontId="14" fillId="0" borderId="58" xfId="0" applyNumberFormat="1" applyFont="1" applyFill="1" applyBorder="1" applyAlignment="1">
      <alignment horizontal="right" vertical="center"/>
    </xf>
    <xf numFmtId="42" fontId="14" fillId="0" borderId="46" xfId="0" applyNumberFormat="1" applyFont="1" applyFill="1" applyBorder="1" applyAlignment="1">
      <alignment horizontal="right" vertical="center"/>
    </xf>
    <xf numFmtId="42" fontId="14" fillId="0" borderId="5" xfId="0" applyNumberFormat="1" applyFont="1" applyFill="1" applyBorder="1" applyAlignment="1">
      <alignment horizontal="right" vertical="center"/>
    </xf>
    <xf numFmtId="42" fontId="14" fillId="10" borderId="1" xfId="0" applyNumberFormat="1" applyFont="1" applyFill="1" applyBorder="1" applyAlignment="1">
      <alignment horizontal="center" vertical="center"/>
    </xf>
    <xf numFmtId="42" fontId="14" fillId="10" borderId="3" xfId="0" applyNumberFormat="1" applyFont="1" applyFill="1" applyBorder="1" applyAlignment="1">
      <alignment horizontal="center" vertical="center"/>
    </xf>
    <xf numFmtId="42" fontId="14" fillId="10" borderId="5" xfId="0" applyNumberFormat="1" applyFont="1" applyFill="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42" fontId="14" fillId="0" borderId="5" xfId="0" applyNumberFormat="1" applyFont="1" applyBorder="1" applyAlignment="1">
      <alignment horizontal="right" vertical="center"/>
    </xf>
    <xf numFmtId="0" fontId="14" fillId="3" borderId="3"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42" fontId="14" fillId="10" borderId="5" xfId="0" applyNumberFormat="1" applyFont="1" applyFill="1" applyBorder="1" applyAlignment="1">
      <alignment horizontal="right" vertical="center"/>
    </xf>
    <xf numFmtId="42" fontId="14" fillId="0" borderId="1" xfId="0" applyNumberFormat="1" applyFont="1" applyBorder="1" applyAlignment="1">
      <alignment horizontal="right" vertical="center" wrapText="1"/>
    </xf>
    <xf numFmtId="42" fontId="14" fillId="0" borderId="3" xfId="0" applyNumberFormat="1" applyFont="1" applyBorder="1" applyAlignment="1">
      <alignment horizontal="right" vertical="center" wrapText="1"/>
    </xf>
    <xf numFmtId="164" fontId="14" fillId="0" borderId="0" xfId="0" applyNumberFormat="1" applyFont="1" applyBorder="1" applyAlignment="1">
      <alignment horizontal="right" vertical="center"/>
    </xf>
    <xf numFmtId="0" fontId="14" fillId="10" borderId="44" xfId="0" applyFont="1" applyFill="1" applyBorder="1" applyAlignment="1">
      <alignment horizontal="center" vertical="center"/>
    </xf>
    <xf numFmtId="42" fontId="14" fillId="0" borderId="13" xfId="0" applyNumberFormat="1" applyFont="1" applyBorder="1" applyAlignment="1">
      <alignment horizontal="right" vertical="center"/>
    </xf>
    <xf numFmtId="42" fontId="14" fillId="0" borderId="7" xfId="0" applyNumberFormat="1" applyFont="1" applyBorder="1" applyAlignment="1">
      <alignment horizontal="right" vertical="center"/>
    </xf>
    <xf numFmtId="0" fontId="14" fillId="0" borderId="2" xfId="0" applyFont="1" applyBorder="1" applyAlignment="1">
      <alignment horizontal="center" vertical="center"/>
    </xf>
    <xf numFmtId="0" fontId="14" fillId="0" borderId="6" xfId="0" applyFont="1" applyBorder="1" applyAlignment="1">
      <alignment horizontal="center" vertical="center"/>
    </xf>
    <xf numFmtId="165" fontId="14" fillId="0" borderId="1" xfId="0" applyNumberFormat="1" applyFont="1" applyBorder="1" applyAlignment="1">
      <alignment horizontal="center" vertical="center"/>
    </xf>
    <xf numFmtId="165" fontId="14" fillId="0" borderId="3" xfId="0" applyNumberFormat="1" applyFont="1" applyBorder="1" applyAlignment="1">
      <alignment horizontal="center" vertical="center"/>
    </xf>
    <xf numFmtId="165" fontId="13" fillId="0" borderId="1" xfId="0" applyNumberFormat="1" applyFont="1" applyBorder="1" applyAlignment="1">
      <alignment horizontal="center" vertical="center" wrapText="1"/>
    </xf>
    <xf numFmtId="165" fontId="13" fillId="0" borderId="3" xfId="0" applyNumberFormat="1" applyFont="1" applyBorder="1" applyAlignment="1">
      <alignment horizontal="center" vertical="center" wrapText="1"/>
    </xf>
    <xf numFmtId="0" fontId="13" fillId="7" borderId="1"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4" fillId="0" borderId="42" xfId="0" applyFont="1" applyFill="1" applyBorder="1" applyAlignment="1">
      <alignment horizontal="center" vertical="center"/>
    </xf>
    <xf numFmtId="0" fontId="14" fillId="0" borderId="43" xfId="0" applyFont="1" applyFill="1" applyBorder="1" applyAlignment="1">
      <alignment horizontal="center" vertical="center"/>
    </xf>
    <xf numFmtId="0" fontId="14" fillId="0" borderId="44" xfId="0" applyFont="1" applyFill="1" applyBorder="1" applyAlignment="1">
      <alignment horizontal="center" vertical="center"/>
    </xf>
    <xf numFmtId="44" fontId="14" fillId="10" borderId="42" xfId="0" applyNumberFormat="1" applyFont="1" applyFill="1" applyBorder="1" applyAlignment="1">
      <alignment horizontal="right" vertical="center"/>
    </xf>
    <xf numFmtId="44" fontId="14" fillId="10" borderId="43" xfId="0" applyNumberFormat="1" applyFont="1" applyFill="1" applyBorder="1" applyAlignment="1">
      <alignment horizontal="right" vertical="center"/>
    </xf>
    <xf numFmtId="44" fontId="14" fillId="10" borderId="44" xfId="0" applyNumberFormat="1" applyFont="1" applyFill="1" applyBorder="1" applyAlignment="1">
      <alignment horizontal="right" vertical="center"/>
    </xf>
    <xf numFmtId="44" fontId="14" fillId="0" borderId="42" xfId="0" applyNumberFormat="1" applyFont="1" applyBorder="1" applyAlignment="1">
      <alignment horizontal="right" vertical="center"/>
    </xf>
    <xf numFmtId="44" fontId="14" fillId="0" borderId="43" xfId="0" applyNumberFormat="1" applyFont="1" applyBorder="1" applyAlignment="1">
      <alignment horizontal="right" vertical="center"/>
    </xf>
    <xf numFmtId="44" fontId="14" fillId="0" borderId="44" xfId="0" applyNumberFormat="1" applyFont="1" applyBorder="1" applyAlignment="1">
      <alignment horizontal="right" vertical="center"/>
    </xf>
    <xf numFmtId="44" fontId="14" fillId="0" borderId="1" xfId="0" applyNumberFormat="1" applyFont="1" applyBorder="1" applyAlignment="1">
      <alignment horizontal="right" vertical="center" wrapText="1"/>
    </xf>
    <xf numFmtId="44" fontId="14" fillId="0" borderId="3" xfId="0" applyNumberFormat="1" applyFont="1" applyBorder="1" applyAlignment="1">
      <alignment horizontal="right" vertical="center" wrapText="1"/>
    </xf>
    <xf numFmtId="44" fontId="14" fillId="0" borderId="5" xfId="0" applyNumberFormat="1" applyFont="1" applyBorder="1" applyAlignment="1">
      <alignment horizontal="right" vertical="center" wrapText="1"/>
    </xf>
    <xf numFmtId="44" fontId="14" fillId="10" borderId="3" xfId="0" applyNumberFormat="1" applyFont="1" applyFill="1" applyBorder="1" applyAlignment="1">
      <alignment horizontal="right" vertical="center"/>
    </xf>
    <xf numFmtId="44" fontId="14" fillId="10" borderId="5" xfId="0" applyNumberFormat="1" applyFont="1" applyFill="1" applyBorder="1" applyAlignment="1">
      <alignment horizontal="right" vertical="center"/>
    </xf>
    <xf numFmtId="44" fontId="14" fillId="10" borderId="1" xfId="0" applyNumberFormat="1" applyFont="1" applyFill="1" applyBorder="1" applyAlignment="1">
      <alignment horizontal="right" vertical="center"/>
    </xf>
    <xf numFmtId="44" fontId="14" fillId="0" borderId="1" xfId="0" applyNumberFormat="1" applyFont="1" applyBorder="1" applyAlignment="1">
      <alignment horizontal="right" vertical="center"/>
    </xf>
    <xf numFmtId="44" fontId="14" fillId="0" borderId="3" xfId="0" applyNumberFormat="1" applyFont="1" applyBorder="1" applyAlignment="1">
      <alignment horizontal="right" vertical="center"/>
    </xf>
    <xf numFmtId="44" fontId="14" fillId="0" borderId="5" xfId="0" applyNumberFormat="1" applyFont="1" applyBorder="1" applyAlignment="1">
      <alignment horizontal="right" vertical="center"/>
    </xf>
    <xf numFmtId="165" fontId="14" fillId="0" borderId="1" xfId="0" applyNumberFormat="1" applyFont="1" applyFill="1" applyBorder="1" applyAlignment="1">
      <alignment horizontal="center" vertical="center"/>
    </xf>
    <xf numFmtId="165" fontId="14" fillId="0" borderId="3" xfId="0" applyNumberFormat="1" applyFont="1" applyFill="1" applyBorder="1" applyAlignment="1">
      <alignment horizontal="center" vertical="center"/>
    </xf>
    <xf numFmtId="165" fontId="14" fillId="0" borderId="5" xfId="0" applyNumberFormat="1" applyFont="1" applyFill="1" applyBorder="1" applyAlignment="1">
      <alignment horizontal="center" vertical="center"/>
    </xf>
    <xf numFmtId="165" fontId="13" fillId="0" borderId="1" xfId="0" applyNumberFormat="1" applyFont="1" applyFill="1" applyBorder="1" applyAlignment="1">
      <alignment horizontal="center" vertical="center" wrapText="1"/>
    </xf>
    <xf numFmtId="165" fontId="13" fillId="0" borderId="3" xfId="0" applyNumberFormat="1" applyFont="1" applyFill="1" applyBorder="1" applyAlignment="1">
      <alignment horizontal="center" vertical="center" wrapText="1"/>
    </xf>
    <xf numFmtId="165" fontId="13" fillId="0" borderId="5" xfId="0" applyNumberFormat="1" applyFont="1" applyFill="1" applyBorder="1" applyAlignment="1">
      <alignment horizontal="center" vertical="center" wrapText="1"/>
    </xf>
    <xf numFmtId="44" fontId="14" fillId="0" borderId="1" xfId="0" applyNumberFormat="1" applyFont="1" applyFill="1" applyBorder="1" applyAlignment="1">
      <alignment horizontal="right" vertical="center"/>
    </xf>
    <xf numFmtId="44" fontId="14" fillId="0" borderId="3" xfId="0" applyNumberFormat="1" applyFont="1" applyFill="1" applyBorder="1" applyAlignment="1">
      <alignment horizontal="right" vertical="center"/>
    </xf>
    <xf numFmtId="44" fontId="14" fillId="0" borderId="5" xfId="0" applyNumberFormat="1" applyFont="1" applyFill="1" applyBorder="1" applyAlignment="1">
      <alignment horizontal="right" vertical="center"/>
    </xf>
    <xf numFmtId="44" fontId="14" fillId="10" borderId="19" xfId="0" applyNumberFormat="1" applyFont="1" applyFill="1" applyBorder="1" applyAlignment="1">
      <alignment horizontal="right" vertical="center"/>
    </xf>
    <xf numFmtId="44" fontId="14" fillId="0" borderId="42" xfId="0" applyNumberFormat="1" applyFont="1" applyFill="1" applyBorder="1" applyAlignment="1">
      <alignment horizontal="right" vertical="center"/>
    </xf>
    <xf numFmtId="44" fontId="14" fillId="0" borderId="43" xfId="0" applyNumberFormat="1" applyFont="1" applyFill="1" applyBorder="1" applyAlignment="1">
      <alignment horizontal="right" vertical="center"/>
    </xf>
    <xf numFmtId="44" fontId="14" fillId="0" borderId="44" xfId="0" applyNumberFormat="1" applyFont="1" applyFill="1" applyBorder="1" applyAlignment="1">
      <alignment horizontal="right" vertical="center"/>
    </xf>
    <xf numFmtId="0" fontId="14" fillId="0" borderId="5" xfId="0" applyFont="1" applyFill="1" applyBorder="1" applyAlignment="1">
      <alignment horizontal="center" vertical="center" wrapText="1"/>
    </xf>
    <xf numFmtId="44" fontId="14" fillId="0" borderId="1" xfId="0" applyNumberFormat="1" applyFont="1" applyBorder="1" applyAlignment="1">
      <alignment horizontal="center" vertical="center"/>
    </xf>
    <xf numFmtId="44" fontId="14" fillId="0" borderId="3" xfId="0" applyNumberFormat="1" applyFont="1" applyBorder="1" applyAlignment="1">
      <alignment horizontal="center" vertical="center"/>
    </xf>
    <xf numFmtId="44" fontId="14" fillId="0" borderId="5" xfId="0" applyNumberFormat="1" applyFont="1" applyBorder="1" applyAlignment="1">
      <alignment horizontal="center" vertical="center"/>
    </xf>
    <xf numFmtId="0" fontId="22" fillId="0" borderId="30" xfId="4" applyFont="1" applyBorder="1" applyAlignment="1">
      <alignment horizontal="center" vertical="center" wrapText="1"/>
    </xf>
    <xf numFmtId="0" fontId="22" fillId="0" borderId="56" xfId="4" applyFont="1" applyBorder="1" applyAlignment="1">
      <alignment horizontal="center" vertical="center" wrapText="1"/>
    </xf>
    <xf numFmtId="0" fontId="22" fillId="0" borderId="40" xfId="4" applyFont="1" applyBorder="1" applyAlignment="1">
      <alignment horizontal="center" vertical="center" wrapText="1"/>
    </xf>
    <xf numFmtId="168" fontId="4" fillId="0" borderId="42" xfId="4" applyNumberFormat="1" applyBorder="1" applyAlignment="1">
      <alignment horizontal="center"/>
    </xf>
    <xf numFmtId="168" fontId="4" fillId="0" borderId="44" xfId="4" applyNumberFormat="1" applyBorder="1" applyAlignment="1">
      <alignment horizontal="center"/>
    </xf>
    <xf numFmtId="0" fontId="12" fillId="5" borderId="15" xfId="4" applyFont="1" applyFill="1" applyBorder="1" applyAlignment="1">
      <alignment horizontal="center" vertical="center" wrapText="1"/>
    </xf>
    <xf numFmtId="168" fontId="4" fillId="0" borderId="42" xfId="4" applyNumberFormat="1" applyBorder="1" applyAlignment="1">
      <alignment horizontal="center" vertical="center"/>
    </xf>
    <xf numFmtId="168" fontId="4" fillId="0" borderId="44" xfId="4" applyNumberFormat="1" applyBorder="1" applyAlignment="1">
      <alignment horizontal="center" vertical="center"/>
    </xf>
    <xf numFmtId="168" fontId="4" fillId="0" borderId="1" xfId="4" applyNumberFormat="1" applyBorder="1" applyAlignment="1">
      <alignment horizontal="center" vertical="center"/>
    </xf>
    <xf numFmtId="168" fontId="4" fillId="0" borderId="3" xfId="4" applyNumberFormat="1" applyBorder="1" applyAlignment="1">
      <alignment horizontal="center" vertical="center"/>
    </xf>
    <xf numFmtId="168" fontId="4" fillId="0" borderId="5" xfId="4" applyNumberFormat="1" applyBorder="1" applyAlignment="1">
      <alignment horizontal="center" vertical="center"/>
    </xf>
    <xf numFmtId="0" fontId="15" fillId="2" borderId="0" xfId="0" applyFont="1" applyFill="1" applyBorder="1" applyAlignment="1">
      <alignment horizontal="center" wrapText="1"/>
    </xf>
    <xf numFmtId="0" fontId="14" fillId="2" borderId="48" xfId="0" applyFont="1" applyFill="1" applyBorder="1" applyAlignment="1">
      <alignment horizontal="center"/>
    </xf>
    <xf numFmtId="0" fontId="14" fillId="2" borderId="49" xfId="0" applyFont="1" applyFill="1" applyBorder="1" applyAlignment="1">
      <alignment horizontal="center"/>
    </xf>
    <xf numFmtId="0" fontId="10" fillId="0" borderId="0" xfId="0" applyFont="1" applyBorder="1" applyAlignment="1">
      <alignment horizontal="center" wrapText="1"/>
    </xf>
    <xf numFmtId="0" fontId="14" fillId="2" borderId="15" xfId="0" applyFont="1" applyFill="1" applyBorder="1" applyAlignment="1">
      <alignment horizontal="center"/>
    </xf>
    <xf numFmtId="0" fontId="19" fillId="2" borderId="15" xfId="2" applyFont="1" applyFill="1" applyBorder="1" applyAlignment="1" applyProtection="1">
      <alignment horizontal="left" vertical="top" wrapText="1"/>
    </xf>
    <xf numFmtId="0" fontId="13" fillId="2" borderId="15" xfId="0" applyFont="1" applyFill="1" applyBorder="1" applyAlignment="1">
      <alignment horizontal="left" vertical="top" wrapText="1"/>
    </xf>
    <xf numFmtId="0" fontId="19" fillId="0" borderId="15" xfId="0" applyFont="1" applyFill="1" applyBorder="1" applyAlignment="1">
      <alignment horizontal="left" vertical="top"/>
    </xf>
    <xf numFmtId="0" fontId="19" fillId="0" borderId="15" xfId="0" applyFont="1" applyFill="1" applyBorder="1" applyAlignment="1">
      <alignment horizontal="center" vertical="center" wrapText="1"/>
    </xf>
    <xf numFmtId="0" fontId="19" fillId="0" borderId="15" xfId="0" applyFont="1" applyFill="1" applyBorder="1" applyAlignment="1">
      <alignment horizontal="left" vertical="center" wrapText="1"/>
    </xf>
    <xf numFmtId="0" fontId="14" fillId="2" borderId="15" xfId="0" applyFont="1" applyFill="1" applyBorder="1" applyAlignment="1">
      <alignment horizontal="center"/>
    </xf>
    <xf numFmtId="0" fontId="19" fillId="2" borderId="15" xfId="0" applyFont="1" applyFill="1" applyBorder="1" applyAlignment="1">
      <alignment horizontal="left" vertical="center" wrapText="1"/>
    </xf>
    <xf numFmtId="0" fontId="19" fillId="2" borderId="15" xfId="0" applyFont="1" applyFill="1" applyBorder="1" applyAlignment="1">
      <alignment horizontal="left" vertical="top" wrapText="1"/>
    </xf>
    <xf numFmtId="0" fontId="19" fillId="2" borderId="15" xfId="2" applyFont="1" applyFill="1" applyBorder="1" applyAlignment="1" applyProtection="1">
      <alignment horizontal="left" vertical="top" wrapText="1"/>
    </xf>
    <xf numFmtId="0" fontId="19" fillId="0" borderId="15" xfId="0" applyFont="1" applyFill="1" applyBorder="1" applyAlignment="1">
      <alignment horizontal="left" vertical="center"/>
    </xf>
    <xf numFmtId="0" fontId="19" fillId="0" borderId="15" xfId="0" applyFont="1" applyFill="1" applyBorder="1" applyAlignment="1">
      <alignment horizontal="left" vertical="top" wrapText="1"/>
    </xf>
    <xf numFmtId="166" fontId="19" fillId="2" borderId="15" xfId="0" applyNumberFormat="1" applyFont="1" applyFill="1" applyBorder="1" applyAlignment="1">
      <alignment horizontal="left" vertical="top" wrapText="1"/>
    </xf>
    <xf numFmtId="0" fontId="19" fillId="0" borderId="15" xfId="2" applyFont="1" applyFill="1" applyBorder="1" applyAlignment="1" applyProtection="1">
      <alignment horizontal="left" vertical="top" wrapText="1"/>
    </xf>
    <xf numFmtId="0" fontId="11" fillId="2" borderId="15" xfId="0" applyFont="1" applyFill="1" applyBorder="1"/>
    <xf numFmtId="0" fontId="14" fillId="2" borderId="15" xfId="0" applyFont="1" applyFill="1" applyBorder="1" applyAlignment="1">
      <alignment horizontal="center" vertical="top"/>
    </xf>
    <xf numFmtId="0" fontId="18" fillId="2" borderId="15" xfId="0" applyFont="1" applyFill="1" applyBorder="1" applyAlignment="1">
      <alignment horizontal="center"/>
    </xf>
    <xf numFmtId="0" fontId="20" fillId="2" borderId="15" xfId="0" applyFont="1" applyFill="1" applyBorder="1" applyAlignment="1">
      <alignment horizontal="left" wrapText="1"/>
    </xf>
    <xf numFmtId="0" fontId="19" fillId="2" borderId="15" xfId="0" applyFont="1" applyFill="1" applyBorder="1" applyAlignment="1">
      <alignment horizontal="center" vertical="center" wrapText="1"/>
    </xf>
    <xf numFmtId="0" fontId="19" fillId="2" borderId="15" xfId="0" applyFont="1" applyFill="1" applyBorder="1" applyAlignment="1">
      <alignment vertical="center"/>
    </xf>
    <xf numFmtId="0" fontId="19" fillId="2" borderId="15" xfId="0" applyFont="1" applyFill="1" applyBorder="1" applyAlignment="1">
      <alignment wrapText="1"/>
    </xf>
    <xf numFmtId="0" fontId="19" fillId="0" borderId="15" xfId="0" applyFont="1" applyFill="1" applyBorder="1" applyAlignment="1">
      <alignment wrapText="1"/>
    </xf>
    <xf numFmtId="0" fontId="19" fillId="2" borderId="15" xfId="0" applyFont="1" applyFill="1" applyBorder="1" applyAlignment="1">
      <alignment vertical="center" wrapText="1"/>
    </xf>
    <xf numFmtId="0" fontId="20" fillId="2" borderId="54" xfId="0" applyFont="1" applyFill="1" applyBorder="1"/>
    <xf numFmtId="0" fontId="21" fillId="2" borderId="54" xfId="2" applyFont="1" applyFill="1" applyBorder="1" applyAlignment="1" applyProtection="1"/>
    <xf numFmtId="0" fontId="9" fillId="2" borderId="54" xfId="2" applyFill="1" applyBorder="1" applyAlignment="1" applyProtection="1"/>
    <xf numFmtId="0" fontId="19" fillId="2" borderId="61" xfId="2" applyFont="1" applyFill="1" applyBorder="1" applyAlignment="1" applyProtection="1"/>
    <xf numFmtId="0" fontId="13" fillId="2" borderId="22" xfId="0" applyFont="1" applyFill="1" applyBorder="1" applyAlignment="1">
      <alignment wrapText="1"/>
    </xf>
    <xf numFmtId="0" fontId="13" fillId="2" borderId="1" xfId="0" applyFont="1" applyFill="1" applyBorder="1"/>
    <xf numFmtId="0" fontId="19" fillId="2" borderId="3" xfId="0" applyFont="1" applyFill="1" applyBorder="1"/>
    <xf numFmtId="0" fontId="19" fillId="2" borderId="3" xfId="0" applyFont="1" applyFill="1" applyBorder="1" applyAlignment="1">
      <alignment wrapText="1"/>
    </xf>
    <xf numFmtId="0" fontId="19" fillId="2" borderId="5" xfId="0" applyFont="1" applyFill="1" applyBorder="1" applyAlignment="1">
      <alignment wrapText="1"/>
    </xf>
    <xf numFmtId="42" fontId="4" fillId="0" borderId="0" xfId="0" applyNumberFormat="1" applyFont="1"/>
    <xf numFmtId="44" fontId="14" fillId="3" borderId="1" xfId="1" applyNumberFormat="1" applyFont="1" applyFill="1" applyBorder="1" applyAlignment="1" applyProtection="1">
      <alignment horizontal="right" vertical="center"/>
      <protection locked="0"/>
    </xf>
    <xf numFmtId="168" fontId="4" fillId="0" borderId="57" xfId="1" applyNumberFormat="1" applyBorder="1"/>
    <xf numFmtId="168" fontId="4" fillId="0" borderId="57" xfId="4" applyNumberFormat="1" applyBorder="1" applyAlignment="1">
      <alignment vertical="center"/>
    </xf>
    <xf numFmtId="0" fontId="6" fillId="3" borderId="15" xfId="4" applyFont="1" applyFill="1" applyBorder="1" applyAlignment="1">
      <alignment wrapText="1"/>
    </xf>
    <xf numFmtId="0" fontId="16" fillId="3" borderId="15" xfId="4" applyFont="1" applyFill="1" applyBorder="1" applyAlignment="1">
      <alignment horizontal="left" wrapText="1"/>
    </xf>
    <xf numFmtId="0" fontId="16" fillId="3" borderId="15" xfId="4" applyFont="1" applyFill="1" applyBorder="1" applyAlignment="1">
      <alignment wrapText="1"/>
    </xf>
    <xf numFmtId="0" fontId="6" fillId="3" borderId="15" xfId="4" applyFont="1" applyFill="1" applyBorder="1" applyAlignment="1">
      <alignment horizontal="left" wrapText="1"/>
    </xf>
    <xf numFmtId="0" fontId="16" fillId="3" borderId="15" xfId="4" applyFont="1" applyFill="1" applyBorder="1" applyAlignment="1">
      <alignment horizontal="justify" wrapText="1"/>
    </xf>
    <xf numFmtId="0" fontId="30" fillId="3" borderId="15" xfId="4" applyFont="1" applyFill="1" applyBorder="1" applyAlignment="1">
      <alignment horizontal="left" wrapText="1"/>
    </xf>
    <xf numFmtId="0" fontId="5" fillId="3" borderId="15" xfId="4" applyFont="1" applyFill="1" applyBorder="1" applyAlignment="1">
      <alignment horizontal="left" wrapText="1"/>
    </xf>
    <xf numFmtId="0" fontId="6" fillId="3" borderId="20" xfId="4" applyFont="1" applyFill="1" applyBorder="1" applyAlignment="1">
      <alignment horizontal="left" wrapText="1"/>
    </xf>
    <xf numFmtId="0" fontId="6" fillId="3" borderId="57" xfId="4" applyFont="1" applyFill="1" applyBorder="1" applyAlignment="1">
      <alignment horizontal="left" wrapText="1"/>
    </xf>
    <xf numFmtId="0" fontId="5" fillId="3" borderId="15" xfId="4" applyFont="1" applyFill="1" applyBorder="1" applyAlignment="1">
      <alignment wrapText="1"/>
    </xf>
    <xf numFmtId="168" fontId="34" fillId="3" borderId="15" xfId="1" applyNumberFormat="1" applyFont="1" applyFill="1" applyBorder="1" applyAlignment="1" applyProtection="1">
      <alignment wrapText="1"/>
    </xf>
    <xf numFmtId="168" fontId="35" fillId="3" borderId="15" xfId="1" applyNumberFormat="1" applyFont="1" applyFill="1" applyBorder="1" applyAlignment="1" applyProtection="1">
      <alignment wrapText="1"/>
    </xf>
  </cellXfs>
  <cellStyles count="5">
    <cellStyle name="Currency" xfId="1" builtinId="4"/>
    <cellStyle name="Currency 2 2 3" xfId="3"/>
    <cellStyle name="Hyperlink" xfId="2" builtinId="8"/>
    <cellStyle name="Normal" xfId="0" builtinId="0"/>
    <cellStyle name="Normal 2"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amp;R/002%20Budget/2.5%20FY%20Budgets/FY%202018/Spend%20Plan/FY18%20$35.18M%20Bdgt%20USR%20Spnd%20Plan%20-%20Draft%20-%2005-09-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Y18 TF CA Spend Pln"/>
      <sheetName val="FY18 Spend Pln TF Details "/>
      <sheetName val="FY18 Dir TF Sprt Spend Pln"/>
      <sheetName val="FY18 Operational Trvl Spend Pln"/>
      <sheetName val="FY18 Admin Trvl Spend Pln"/>
      <sheetName val="FY19 Trvl Spend Pln"/>
      <sheetName val="Sheet1"/>
      <sheetName val="Sheet2"/>
    </sheetNames>
    <sheetDataSet>
      <sheetData sheetId="0"/>
      <sheetData sheetId="1">
        <row r="8">
          <cell r="F8">
            <v>289500</v>
          </cell>
        </row>
        <row r="11">
          <cell r="F11">
            <v>322000</v>
          </cell>
        </row>
        <row r="24">
          <cell r="F24">
            <v>585000</v>
          </cell>
        </row>
        <row r="28">
          <cell r="F28">
            <v>60000</v>
          </cell>
        </row>
        <row r="35">
          <cell r="F35">
            <v>133000</v>
          </cell>
        </row>
        <row r="42">
          <cell r="F42">
            <v>93000</v>
          </cell>
        </row>
        <row r="55">
          <cell r="F55">
            <v>333000</v>
          </cell>
        </row>
        <row r="57">
          <cell r="F57">
            <v>130000</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Richard.Atwood@fire.lacounty.gov" TargetMode="External"/><Relationship Id="rId13" Type="http://schemas.openxmlformats.org/officeDocument/2006/relationships/hyperlink" Target="mailto:kenneth.wright@houstontx.gov" TargetMode="External"/><Relationship Id="rId18" Type="http://schemas.openxmlformats.org/officeDocument/2006/relationships/hyperlink" Target="mailto:nevilmr@patf1.org" TargetMode="External"/><Relationship Id="rId3" Type="http://schemas.openxmlformats.org/officeDocument/2006/relationships/hyperlink" Target="mailto:steveshupert@gmail.com" TargetMode="External"/><Relationship Id="rId7" Type="http://schemas.openxmlformats.org/officeDocument/2006/relationships/hyperlink" Target="mailto:Hazmtr@gmail.com" TargetMode="External"/><Relationship Id="rId12" Type="http://schemas.openxmlformats.org/officeDocument/2006/relationships/hyperlink" Target="mailto:smckinster@riversideca.gov" TargetMode="External"/><Relationship Id="rId17" Type="http://schemas.openxmlformats.org/officeDocument/2006/relationships/hyperlink" Target="mailto:brianfennessy@ocfa.org" TargetMode="External"/><Relationship Id="rId2" Type="http://schemas.openxmlformats.org/officeDocument/2006/relationships/hyperlink" Target="mailto:richardventura@ocfa.org" TargetMode="External"/><Relationship Id="rId16" Type="http://schemas.openxmlformats.org/officeDocument/2006/relationships/hyperlink" Target="mailto:kbevan@ufa-slco.org" TargetMode="External"/><Relationship Id="rId1" Type="http://schemas.openxmlformats.org/officeDocument/2006/relationships/hyperlink" Target="mailto:rick.d.bartee@phoenix.gov" TargetMode="External"/><Relationship Id="rId6" Type="http://schemas.openxmlformats.org/officeDocument/2006/relationships/hyperlink" Target="mailto:Dlombardi@westmetrofire.org" TargetMode="External"/><Relationship Id="rId11" Type="http://schemas.openxmlformats.org/officeDocument/2006/relationships/hyperlink" Target="mailto:david.downey@miamidade.gov" TargetMode="External"/><Relationship Id="rId5" Type="http://schemas.openxmlformats.org/officeDocument/2006/relationships/hyperlink" Target="mailto:p-keating@tamu.edu" TargetMode="External"/><Relationship Id="rId15" Type="http://schemas.openxmlformats.org/officeDocument/2006/relationships/hyperlink" Target="mailto:mawillia@vbgov.com" TargetMode="External"/><Relationship Id="rId10" Type="http://schemas.openxmlformats.org/officeDocument/2006/relationships/hyperlink" Target="mailto:Rtyus@WestMetroFire.org" TargetMode="External"/><Relationship Id="rId19" Type="http://schemas.openxmlformats.org/officeDocument/2006/relationships/printerSettings" Target="../printerSettings/printerSettings5.bin"/><Relationship Id="rId4" Type="http://schemas.openxmlformats.org/officeDocument/2006/relationships/hyperlink" Target="mailto:kurtzmp@patf1.org" TargetMode="External"/><Relationship Id="rId9" Type="http://schemas.openxmlformats.org/officeDocument/2006/relationships/hyperlink" Target="mailto:brian.roberts@slcgov.com" TargetMode="External"/><Relationship Id="rId14" Type="http://schemas.openxmlformats.org/officeDocument/2006/relationships/hyperlink" Target="mailto:esandstrom@me.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Tawana.Mack@fema.dhs.gov" TargetMode="External"/><Relationship Id="rId3" Type="http://schemas.openxmlformats.org/officeDocument/2006/relationships/hyperlink" Target="mailto:Rayna.Bal@fema.dhs.gov" TargetMode="External"/><Relationship Id="rId7" Type="http://schemas.openxmlformats.org/officeDocument/2006/relationships/hyperlink" Target="mailto:Dean.Scott@fema.dhs.gov" TargetMode="External"/><Relationship Id="rId2" Type="http://schemas.openxmlformats.org/officeDocument/2006/relationships/hyperlink" Target="mailto:FEMA-USR-GRANTS@fema.dhs.gov" TargetMode="External"/><Relationship Id="rId1" Type="http://schemas.openxmlformats.org/officeDocument/2006/relationships/hyperlink" Target="mailto:elwood.ey-iii@fema.dhs.gov" TargetMode="External"/><Relationship Id="rId6" Type="http://schemas.openxmlformats.org/officeDocument/2006/relationships/hyperlink" Target="mailto:Wanda.Casey@fema.dhs.gov" TargetMode="External"/><Relationship Id="rId5" Type="http://schemas.openxmlformats.org/officeDocument/2006/relationships/hyperlink" Target="mailto:Dallas.Slemp@fema.dhs.gov" TargetMode="External"/><Relationship Id="rId4" Type="http://schemas.openxmlformats.org/officeDocument/2006/relationships/hyperlink" Target="mailto:Andrew.Hubert@fema.dhs.gov" TargetMode="External"/><Relationship Id="rId9"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topLeftCell="A13" zoomScaleNormal="100" workbookViewId="0">
      <selection activeCell="C45" sqref="C45"/>
    </sheetView>
  </sheetViews>
  <sheetFormatPr defaultRowHeight="13.2" x14ac:dyDescent="0.25"/>
  <cols>
    <col min="1" max="1" width="4.33203125" customWidth="1"/>
    <col min="2" max="2" width="45.6640625" customWidth="1"/>
    <col min="3" max="3" width="16.6640625" bestFit="1" customWidth="1"/>
    <col min="4" max="4" width="6.44140625" customWidth="1"/>
    <col min="5" max="5" width="11.77734375" bestFit="1" customWidth="1"/>
    <col min="6" max="6" width="13.5546875" bestFit="1" customWidth="1"/>
    <col min="7" max="7" width="11.44140625" bestFit="1" customWidth="1"/>
  </cols>
  <sheetData>
    <row r="1" spans="1:9" ht="30" customHeight="1" x14ac:dyDescent="0.25">
      <c r="A1" s="451" t="s">
        <v>487</v>
      </c>
      <c r="B1" s="452"/>
      <c r="C1" s="452"/>
      <c r="D1" s="452"/>
      <c r="E1" s="452"/>
      <c r="F1" s="453"/>
    </row>
    <row r="2" spans="1:9" ht="15.75" customHeight="1" x14ac:dyDescent="0.25">
      <c r="A2" s="307"/>
      <c r="B2" s="308"/>
      <c r="C2" s="309"/>
      <c r="D2" s="309"/>
      <c r="E2" s="310" t="s">
        <v>461</v>
      </c>
      <c r="F2" s="311">
        <v>35180000</v>
      </c>
      <c r="H2" s="54"/>
      <c r="I2" s="54"/>
    </row>
    <row r="3" spans="1:9" ht="24.6" customHeight="1" thickBot="1" x14ac:dyDescent="0.3">
      <c r="A3" s="312"/>
      <c r="B3" s="313" t="s">
        <v>462</v>
      </c>
      <c r="C3" s="314">
        <f>F28</f>
        <v>34234231.759999998</v>
      </c>
      <c r="D3" s="315"/>
      <c r="E3" s="313" t="s">
        <v>463</v>
      </c>
      <c r="F3" s="316" t="e">
        <f>#REF!</f>
        <v>#REF!</v>
      </c>
    </row>
    <row r="4" spans="1:9" ht="18" x14ac:dyDescent="0.25">
      <c r="A4" s="454" t="s">
        <v>441</v>
      </c>
      <c r="B4" s="454"/>
      <c r="C4" s="454"/>
      <c r="D4" s="454"/>
      <c r="E4" s="454"/>
      <c r="F4" s="454"/>
    </row>
    <row r="5" spans="1:9" ht="13.8" thickBot="1" x14ac:dyDescent="0.3">
      <c r="A5" s="193" t="s">
        <v>442</v>
      </c>
      <c r="B5" s="193" t="s">
        <v>113</v>
      </c>
      <c r="C5" s="194" t="s">
        <v>368</v>
      </c>
      <c r="D5" s="193" t="s">
        <v>369</v>
      </c>
      <c r="E5" s="193" t="s">
        <v>370</v>
      </c>
      <c r="F5" s="193" t="s">
        <v>371</v>
      </c>
    </row>
    <row r="6" spans="1:9" ht="14.4" x14ac:dyDescent="0.25">
      <c r="A6" s="290">
        <v>1</v>
      </c>
      <c r="B6" s="185" t="s">
        <v>114</v>
      </c>
      <c r="C6" s="186">
        <v>650000</v>
      </c>
      <c r="D6" s="455">
        <v>28</v>
      </c>
      <c r="E6" s="459">
        <f>SUM(C6:C12)</f>
        <v>1147990.42</v>
      </c>
      <c r="F6" s="447">
        <f>SUM(D6*E6)</f>
        <v>32143731.759999998</v>
      </c>
    </row>
    <row r="7" spans="1:9" ht="28.8" customHeight="1" x14ac:dyDescent="0.25">
      <c r="A7" s="291">
        <f t="shared" ref="A7:A12" si="0">A6+1</f>
        <v>2</v>
      </c>
      <c r="B7" s="187" t="s">
        <v>363</v>
      </c>
      <c r="C7" s="188">
        <v>50000</v>
      </c>
      <c r="D7" s="456"/>
      <c r="E7" s="460"/>
      <c r="F7" s="448"/>
    </row>
    <row r="8" spans="1:9" ht="14.4" x14ac:dyDescent="0.25">
      <c r="A8" s="291">
        <f t="shared" si="0"/>
        <v>3</v>
      </c>
      <c r="B8" s="187" t="s">
        <v>364</v>
      </c>
      <c r="C8" s="188">
        <v>60000</v>
      </c>
      <c r="D8" s="456"/>
      <c r="E8" s="460"/>
      <c r="F8" s="448"/>
    </row>
    <row r="9" spans="1:9" ht="14.4" x14ac:dyDescent="0.25">
      <c r="A9" s="291">
        <f t="shared" si="0"/>
        <v>4</v>
      </c>
      <c r="B9" s="187" t="s">
        <v>365</v>
      </c>
      <c r="C9" s="188">
        <v>5000</v>
      </c>
      <c r="D9" s="456"/>
      <c r="E9" s="460"/>
      <c r="F9" s="448"/>
    </row>
    <row r="10" spans="1:9" ht="14.4" x14ac:dyDescent="0.25">
      <c r="A10" s="291">
        <f t="shared" si="0"/>
        <v>5</v>
      </c>
      <c r="B10" s="189" t="s">
        <v>366</v>
      </c>
      <c r="C10" s="188">
        <v>82500</v>
      </c>
      <c r="D10" s="456"/>
      <c r="E10" s="460"/>
      <c r="F10" s="448"/>
    </row>
    <row r="11" spans="1:9" ht="14.4" x14ac:dyDescent="0.25">
      <c r="A11" s="291">
        <f t="shared" si="0"/>
        <v>6</v>
      </c>
      <c r="B11" s="190" t="s">
        <v>367</v>
      </c>
      <c r="C11" s="188">
        <v>150490.42000000001</v>
      </c>
      <c r="D11" s="457"/>
      <c r="E11" s="461"/>
      <c r="F11" s="449"/>
    </row>
    <row r="12" spans="1:9" ht="15" thickBot="1" x14ac:dyDescent="0.3">
      <c r="A12" s="291">
        <f t="shared" si="0"/>
        <v>7</v>
      </c>
      <c r="B12" s="191" t="s">
        <v>115</v>
      </c>
      <c r="C12" s="192">
        <v>150000</v>
      </c>
      <c r="D12" s="458"/>
      <c r="E12" s="462"/>
      <c r="F12" s="450"/>
    </row>
    <row r="13" spans="1:9" x14ac:dyDescent="0.25">
      <c r="A13" s="292" t="s">
        <v>442</v>
      </c>
      <c r="B13" s="195" t="s">
        <v>113</v>
      </c>
      <c r="C13" s="196" t="s">
        <v>372</v>
      </c>
      <c r="D13" s="195" t="s">
        <v>369</v>
      </c>
      <c r="E13" s="196" t="s">
        <v>373</v>
      </c>
      <c r="F13" s="195" t="s">
        <v>371</v>
      </c>
    </row>
    <row r="14" spans="1:9" ht="14.4" x14ac:dyDescent="0.25">
      <c r="A14" s="293">
        <f>A12+1</f>
        <v>8</v>
      </c>
      <c r="B14" s="197" t="s">
        <v>443</v>
      </c>
      <c r="C14" s="198" t="s">
        <v>444</v>
      </c>
      <c r="D14" s="199">
        <v>1</v>
      </c>
      <c r="E14" s="294">
        <f>'[1]FY18 Spend Pln TF Details '!F8</f>
        <v>289500</v>
      </c>
      <c r="F14" s="201">
        <f t="shared" ref="F14:F23" si="1">SUM(D14*E14)</f>
        <v>289500</v>
      </c>
    </row>
    <row r="15" spans="1:9" ht="14.4" x14ac:dyDescent="0.25">
      <c r="A15" s="293">
        <f t="shared" ref="A15:A30" si="2">A14+1</f>
        <v>9</v>
      </c>
      <c r="B15" s="197" t="s">
        <v>445</v>
      </c>
      <c r="C15" s="198" t="s">
        <v>444</v>
      </c>
      <c r="D15" s="199">
        <v>1</v>
      </c>
      <c r="E15" s="294">
        <f>'[1]FY18 Spend Pln TF Details '!F11</f>
        <v>322000</v>
      </c>
      <c r="F15" s="201">
        <f t="shared" si="1"/>
        <v>322000</v>
      </c>
    </row>
    <row r="16" spans="1:9" ht="28.8" customHeight="1" x14ac:dyDescent="0.25">
      <c r="A16" s="293">
        <f t="shared" si="2"/>
        <v>10</v>
      </c>
      <c r="B16" s="295" t="s">
        <v>446</v>
      </c>
      <c r="C16" s="198" t="s">
        <v>444</v>
      </c>
      <c r="D16" s="199">
        <v>1</v>
      </c>
      <c r="E16" s="294">
        <f>'[1]FY18 Spend Pln TF Details '!F24</f>
        <v>585000</v>
      </c>
      <c r="F16" s="201">
        <f t="shared" si="1"/>
        <v>585000</v>
      </c>
    </row>
    <row r="17" spans="1:7" ht="14.4" x14ac:dyDescent="0.25">
      <c r="A17" s="293">
        <f t="shared" si="2"/>
        <v>11</v>
      </c>
      <c r="B17" s="296" t="s">
        <v>447</v>
      </c>
      <c r="C17" s="198" t="s">
        <v>444</v>
      </c>
      <c r="D17" s="199">
        <v>1</v>
      </c>
      <c r="E17" s="200">
        <f>'[1]FY18 Spend Pln TF Details '!F28</f>
        <v>60000</v>
      </c>
      <c r="F17" s="201">
        <f t="shared" si="1"/>
        <v>60000</v>
      </c>
    </row>
    <row r="18" spans="1:7" ht="14.4" x14ac:dyDescent="0.25">
      <c r="A18" s="293">
        <f t="shared" si="2"/>
        <v>12</v>
      </c>
      <c r="B18" s="296" t="s">
        <v>448</v>
      </c>
      <c r="C18" s="198" t="s">
        <v>449</v>
      </c>
      <c r="D18" s="199">
        <v>0</v>
      </c>
      <c r="E18" s="200">
        <v>0</v>
      </c>
      <c r="F18" s="201">
        <f t="shared" si="1"/>
        <v>0</v>
      </c>
    </row>
    <row r="19" spans="1:7" ht="14.4" x14ac:dyDescent="0.25">
      <c r="A19" s="293">
        <f t="shared" si="2"/>
        <v>13</v>
      </c>
      <c r="B19" s="296" t="s">
        <v>450</v>
      </c>
      <c r="C19" s="198" t="s">
        <v>451</v>
      </c>
      <c r="D19" s="199">
        <v>3</v>
      </c>
      <c r="E19" s="294">
        <v>10000</v>
      </c>
      <c r="F19" s="201">
        <f t="shared" si="1"/>
        <v>30000</v>
      </c>
    </row>
    <row r="20" spans="1:7" ht="14.4" x14ac:dyDescent="0.25">
      <c r="A20" s="293">
        <f t="shared" si="2"/>
        <v>14</v>
      </c>
      <c r="B20" s="296" t="s">
        <v>452</v>
      </c>
      <c r="C20" s="198" t="s">
        <v>53</v>
      </c>
      <c r="D20" s="199">
        <v>1</v>
      </c>
      <c r="E20" s="200">
        <v>47000</v>
      </c>
      <c r="F20" s="201">
        <f t="shared" si="1"/>
        <v>47000</v>
      </c>
    </row>
    <row r="21" spans="1:7" ht="14.4" x14ac:dyDescent="0.25">
      <c r="A21" s="293">
        <f t="shared" si="2"/>
        <v>15</v>
      </c>
      <c r="B21" s="296" t="s">
        <v>453</v>
      </c>
      <c r="C21" s="198" t="s">
        <v>449</v>
      </c>
      <c r="D21" s="199">
        <v>0</v>
      </c>
      <c r="E21" s="200">
        <v>90000</v>
      </c>
      <c r="F21" s="201">
        <f t="shared" si="1"/>
        <v>0</v>
      </c>
    </row>
    <row r="22" spans="1:7" ht="14.4" x14ac:dyDescent="0.25">
      <c r="A22" s="293">
        <f t="shared" si="2"/>
        <v>16</v>
      </c>
      <c r="B22" s="296" t="s">
        <v>464</v>
      </c>
      <c r="C22" s="198" t="s">
        <v>48</v>
      </c>
      <c r="D22" s="199">
        <v>1</v>
      </c>
      <c r="E22" s="200">
        <v>8000</v>
      </c>
      <c r="F22" s="201">
        <f t="shared" si="1"/>
        <v>8000</v>
      </c>
    </row>
    <row r="23" spans="1:7" ht="14.4" x14ac:dyDescent="0.25">
      <c r="A23" s="293">
        <f t="shared" si="2"/>
        <v>17</v>
      </c>
      <c r="B23" s="296" t="s">
        <v>503</v>
      </c>
      <c r="C23" s="198" t="s">
        <v>52</v>
      </c>
      <c r="D23" s="199">
        <v>1</v>
      </c>
      <c r="E23" s="200">
        <v>60000</v>
      </c>
      <c r="F23" s="201">
        <f t="shared" si="1"/>
        <v>60000</v>
      </c>
    </row>
    <row r="24" spans="1:7" ht="20.399999999999999" customHeight="1" x14ac:dyDescent="0.25">
      <c r="A24" s="293">
        <f t="shared" si="2"/>
        <v>18</v>
      </c>
      <c r="B24" s="297" t="s">
        <v>454</v>
      </c>
      <c r="C24" s="198" t="s">
        <v>444</v>
      </c>
      <c r="D24" s="199">
        <v>1</v>
      </c>
      <c r="E24" s="294">
        <f>'[1]FY18 Spend Pln TF Details '!F35</f>
        <v>133000</v>
      </c>
      <c r="F24" s="201">
        <f>SUM(D24*E24)</f>
        <v>133000</v>
      </c>
    </row>
    <row r="25" spans="1:7" ht="14.4" customHeight="1" x14ac:dyDescent="0.25">
      <c r="A25" s="293">
        <f t="shared" si="2"/>
        <v>19</v>
      </c>
      <c r="B25" s="297" t="s">
        <v>455</v>
      </c>
      <c r="C25" s="198" t="s">
        <v>444</v>
      </c>
      <c r="D25" s="199">
        <v>1</v>
      </c>
      <c r="E25" s="294">
        <f>'[1]FY18 Spend Pln TF Details '!F42</f>
        <v>93000</v>
      </c>
      <c r="F25" s="201">
        <f t="shared" ref="F25:F27" si="3">SUM(D25*E25)</f>
        <v>93000</v>
      </c>
    </row>
    <row r="26" spans="1:7" ht="20.399999999999999" customHeight="1" x14ac:dyDescent="0.25">
      <c r="A26" s="293">
        <f t="shared" si="2"/>
        <v>20</v>
      </c>
      <c r="B26" s="297" t="s">
        <v>456</v>
      </c>
      <c r="C26" s="198" t="s">
        <v>444</v>
      </c>
      <c r="D26" s="199">
        <v>1</v>
      </c>
      <c r="E26" s="294">
        <f>'[1]FY18 Spend Pln TF Details '!F55</f>
        <v>333000</v>
      </c>
      <c r="F26" s="201">
        <f t="shared" si="3"/>
        <v>333000</v>
      </c>
    </row>
    <row r="27" spans="1:7" ht="36" customHeight="1" x14ac:dyDescent="0.25">
      <c r="A27" s="293">
        <f t="shared" si="2"/>
        <v>21</v>
      </c>
      <c r="B27" s="297" t="s">
        <v>457</v>
      </c>
      <c r="C27" s="198" t="s">
        <v>444</v>
      </c>
      <c r="D27" s="199">
        <v>1</v>
      </c>
      <c r="E27" s="200">
        <f>'[1]FY18 Spend Pln TF Details '!F57</f>
        <v>130000</v>
      </c>
      <c r="F27" s="201">
        <f t="shared" si="3"/>
        <v>130000</v>
      </c>
      <c r="G27" s="760" t="s">
        <v>0</v>
      </c>
    </row>
    <row r="28" spans="1:7" ht="14.4" x14ac:dyDescent="0.25">
      <c r="A28" s="293">
        <f t="shared" si="2"/>
        <v>22</v>
      </c>
      <c r="B28" s="298"/>
      <c r="C28" s="298"/>
      <c r="D28" s="299" t="s">
        <v>458</v>
      </c>
      <c r="E28" s="300" t="s">
        <v>0</v>
      </c>
      <c r="F28" s="301">
        <f>SUM(F6,F14:F27)</f>
        <v>34234231.759999998</v>
      </c>
    </row>
    <row r="29" spans="1:7" ht="14.4" x14ac:dyDescent="0.25">
      <c r="A29" s="293">
        <f t="shared" si="2"/>
        <v>23</v>
      </c>
      <c r="B29" s="444" t="s">
        <v>488</v>
      </c>
      <c r="C29" s="445"/>
      <c r="D29" s="446"/>
      <c r="E29" s="300"/>
      <c r="F29" s="301"/>
    </row>
    <row r="30" spans="1:7" ht="14.4" x14ac:dyDescent="0.25">
      <c r="A30" s="293">
        <f t="shared" si="2"/>
        <v>24</v>
      </c>
      <c r="B30" s="444" t="s">
        <v>489</v>
      </c>
      <c r="C30" s="445"/>
      <c r="D30" s="446"/>
      <c r="E30" s="300"/>
      <c r="F30" s="301"/>
    </row>
  </sheetData>
  <mergeCells count="7">
    <mergeCell ref="B30:D30"/>
    <mergeCell ref="B29:D29"/>
    <mergeCell ref="F6:F12"/>
    <mergeCell ref="A1:F1"/>
    <mergeCell ref="A4:F4"/>
    <mergeCell ref="D6:D12"/>
    <mergeCell ref="E6:E12"/>
  </mergeCells>
  <phoneticPr fontId="17" type="noConversion"/>
  <printOptions horizontalCentered="1"/>
  <pageMargins left="0.25" right="0.25" top="0.75" bottom="0.75" header="0.3" footer="0.3"/>
  <pageSetup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0"/>
  <sheetViews>
    <sheetView showGridLines="0" tabSelected="1" view="pageLayout" topLeftCell="G103" zoomScale="80" zoomScaleNormal="100" zoomScalePageLayoutView="80" workbookViewId="0">
      <selection activeCell="O106" sqref="O106:O109"/>
    </sheetView>
  </sheetViews>
  <sheetFormatPr defaultRowHeight="13.2" x14ac:dyDescent="0.25"/>
  <cols>
    <col min="1" max="1" width="4.44140625" style="7" customWidth="1"/>
    <col min="2" max="6" width="9.109375" hidden="1" customWidth="1"/>
    <col min="12" max="12" width="11.6640625" customWidth="1"/>
    <col min="13" max="13" width="21" bestFit="1" customWidth="1"/>
    <col min="14" max="15" width="17.109375" customWidth="1"/>
    <col min="16" max="16" width="20.44140625" customWidth="1"/>
    <col min="18" max="18" width="12.88671875" bestFit="1" customWidth="1"/>
    <col min="19" max="19" width="10.88671875" bestFit="1" customWidth="1"/>
  </cols>
  <sheetData>
    <row r="1" spans="1:18" ht="31.5" customHeight="1" thickBot="1" x14ac:dyDescent="0.3">
      <c r="A1" s="580" t="s">
        <v>250</v>
      </c>
      <c r="B1" s="580"/>
      <c r="C1" s="580"/>
      <c r="D1" s="580"/>
      <c r="E1" s="580"/>
      <c r="F1" s="580"/>
      <c r="G1" s="581"/>
      <c r="H1" s="581"/>
      <c r="I1" s="581"/>
      <c r="J1" s="581"/>
      <c r="K1" s="581"/>
      <c r="L1" s="581"/>
      <c r="M1" s="246" t="s">
        <v>251</v>
      </c>
      <c r="N1" s="247" t="s">
        <v>76</v>
      </c>
      <c r="O1" s="246" t="s">
        <v>172</v>
      </c>
      <c r="P1" s="246" t="s">
        <v>268</v>
      </c>
    </row>
    <row r="2" spans="1:18" ht="13.8" thickBot="1" x14ac:dyDescent="0.3">
      <c r="A2" s="549">
        <v>1</v>
      </c>
      <c r="B2" s="258"/>
      <c r="C2" s="258"/>
      <c r="D2" s="258"/>
      <c r="E2" s="258"/>
      <c r="F2" s="274"/>
      <c r="G2" s="557" t="s">
        <v>266</v>
      </c>
      <c r="H2" s="558"/>
      <c r="I2" s="558"/>
      <c r="J2" s="558"/>
      <c r="K2" s="558"/>
      <c r="L2" s="559"/>
      <c r="M2" s="475">
        <v>1147990.42</v>
      </c>
      <c r="N2" s="466">
        <f>'Admin Budget-APP E'!I2</f>
        <v>42500</v>
      </c>
      <c r="O2" s="466">
        <f>'Special Caches-Budget - APP F'!E2</f>
        <v>0</v>
      </c>
      <c r="P2" s="466">
        <f>SUM(M2:O5)</f>
        <v>1190490.42</v>
      </c>
      <c r="R2" s="62"/>
    </row>
    <row r="3" spans="1:18" ht="12.75" customHeight="1" thickBot="1" x14ac:dyDescent="0.3">
      <c r="A3" s="549"/>
      <c r="B3" s="258"/>
      <c r="C3" s="258"/>
      <c r="D3" s="258"/>
      <c r="E3" s="258"/>
      <c r="F3" s="274"/>
      <c r="G3" s="540" t="s">
        <v>352</v>
      </c>
      <c r="H3" s="541"/>
      <c r="I3" s="541"/>
      <c r="J3" s="541"/>
      <c r="K3" s="541"/>
      <c r="L3" s="542"/>
      <c r="M3" s="475"/>
      <c r="N3" s="466"/>
      <c r="O3" s="466"/>
      <c r="P3" s="466"/>
    </row>
    <row r="4" spans="1:18" ht="12.75" customHeight="1" thickBot="1" x14ac:dyDescent="0.3">
      <c r="A4" s="549"/>
      <c r="B4" s="258"/>
      <c r="C4" s="258"/>
      <c r="D4" s="258"/>
      <c r="E4" s="258"/>
      <c r="F4" s="274"/>
      <c r="G4" s="551" t="s">
        <v>180</v>
      </c>
      <c r="H4" s="552"/>
      <c r="I4" s="552"/>
      <c r="J4" s="552"/>
      <c r="K4" s="552"/>
      <c r="L4" s="553"/>
      <c r="M4" s="475"/>
      <c r="N4" s="466"/>
      <c r="O4" s="466"/>
      <c r="P4" s="466"/>
      <c r="R4" s="76"/>
    </row>
    <row r="5" spans="1:18" ht="12.75" customHeight="1" thickBot="1" x14ac:dyDescent="0.3">
      <c r="A5" s="549"/>
      <c r="B5" s="258"/>
      <c r="C5" s="258"/>
      <c r="D5" s="258"/>
      <c r="E5" s="258"/>
      <c r="F5" s="274"/>
      <c r="G5" s="471" t="s">
        <v>277</v>
      </c>
      <c r="H5" s="587"/>
      <c r="I5" s="587"/>
      <c r="J5" s="587"/>
      <c r="K5" s="587"/>
      <c r="L5" s="588"/>
      <c r="M5" s="475"/>
      <c r="N5" s="466"/>
      <c r="O5" s="466"/>
      <c r="P5" s="466"/>
    </row>
    <row r="6" spans="1:18" ht="13.8" thickBot="1" x14ac:dyDescent="0.3">
      <c r="A6" s="586">
        <v>2</v>
      </c>
      <c r="B6" s="259"/>
      <c r="C6" s="259"/>
      <c r="D6" s="259"/>
      <c r="E6" s="259"/>
      <c r="F6" s="278"/>
      <c r="G6" s="583" t="s">
        <v>11</v>
      </c>
      <c r="H6" s="584"/>
      <c r="I6" s="584"/>
      <c r="J6" s="584"/>
      <c r="K6" s="584"/>
      <c r="L6" s="585"/>
      <c r="M6" s="465">
        <v>1147990.42</v>
      </c>
      <c r="N6" s="582">
        <f>'Admin Budget-APP E'!I6</f>
        <v>44000</v>
      </c>
      <c r="O6" s="582">
        <f>'Special Caches-Budget - APP F'!E7</f>
        <v>0</v>
      </c>
      <c r="P6" s="582">
        <f>SUM(M6:O9)</f>
        <v>1191990.42</v>
      </c>
    </row>
    <row r="7" spans="1:18" ht="12.75" customHeight="1" thickBot="1" x14ac:dyDescent="0.3">
      <c r="A7" s="586"/>
      <c r="B7" s="259"/>
      <c r="C7" s="259"/>
      <c r="D7" s="259"/>
      <c r="E7" s="259"/>
      <c r="F7" s="278"/>
      <c r="G7" s="589" t="s">
        <v>276</v>
      </c>
      <c r="H7" s="590"/>
      <c r="I7" s="590"/>
      <c r="J7" s="590"/>
      <c r="K7" s="590"/>
      <c r="L7" s="591"/>
      <c r="M7" s="465"/>
      <c r="N7" s="582"/>
      <c r="O7" s="582"/>
      <c r="P7" s="582"/>
      <c r="Q7" s="4"/>
    </row>
    <row r="8" spans="1:18" ht="12.75" customHeight="1" thickBot="1" x14ac:dyDescent="0.3">
      <c r="A8" s="586"/>
      <c r="B8" s="259"/>
      <c r="C8" s="259"/>
      <c r="D8" s="259"/>
      <c r="E8" s="259"/>
      <c r="F8" s="278"/>
      <c r="G8" s="148" t="s">
        <v>77</v>
      </c>
      <c r="H8" s="149"/>
      <c r="I8" s="149"/>
      <c r="J8" s="149"/>
      <c r="K8" s="149"/>
      <c r="L8" s="150"/>
      <c r="M8" s="465"/>
      <c r="N8" s="582"/>
      <c r="O8" s="582"/>
      <c r="P8" s="582"/>
    </row>
    <row r="9" spans="1:18" ht="13.5" customHeight="1" thickBot="1" x14ac:dyDescent="0.3">
      <c r="A9" s="586"/>
      <c r="B9" s="259"/>
      <c r="C9" s="259"/>
      <c r="D9" s="259"/>
      <c r="E9" s="259"/>
      <c r="F9" s="278"/>
      <c r="G9" s="151" t="s">
        <v>78</v>
      </c>
      <c r="H9" s="152"/>
      <c r="I9" s="152"/>
      <c r="J9" s="152" t="s">
        <v>173</v>
      </c>
      <c r="K9" s="152"/>
      <c r="L9" s="153"/>
      <c r="M9" s="465"/>
      <c r="N9" s="582"/>
      <c r="O9" s="582"/>
      <c r="P9" s="582"/>
    </row>
    <row r="10" spans="1:18" ht="13.8" thickBot="1" x14ac:dyDescent="0.3">
      <c r="A10" s="549">
        <v>3</v>
      </c>
      <c r="B10" s="258"/>
      <c r="C10" s="258"/>
      <c r="D10" s="258"/>
      <c r="E10" s="258"/>
      <c r="F10" s="274"/>
      <c r="G10" s="557" t="s">
        <v>19</v>
      </c>
      <c r="H10" s="558"/>
      <c r="I10" s="558"/>
      <c r="J10" s="558"/>
      <c r="K10" s="558"/>
      <c r="L10" s="559"/>
      <c r="M10" s="475">
        <v>1147990.42</v>
      </c>
      <c r="N10" s="466">
        <f>'Admin Budget-APP E'!I10</f>
        <v>94000</v>
      </c>
      <c r="O10" s="466">
        <f>'Special Caches-Budget - APP F'!E11</f>
        <v>0</v>
      </c>
      <c r="P10" s="466">
        <f>SUM(M10:O13)</f>
        <v>1241990.42</v>
      </c>
    </row>
    <row r="11" spans="1:18" ht="13.8" thickBot="1" x14ac:dyDescent="0.3">
      <c r="A11" s="549"/>
      <c r="B11" s="258"/>
      <c r="C11" s="258"/>
      <c r="D11" s="258"/>
      <c r="E11" s="258"/>
      <c r="F11" s="274"/>
      <c r="G11" s="540" t="s">
        <v>353</v>
      </c>
      <c r="H11" s="541"/>
      <c r="I11" s="541"/>
      <c r="J11" s="541"/>
      <c r="K11" s="541"/>
      <c r="L11" s="542"/>
      <c r="M11" s="475"/>
      <c r="N11" s="466"/>
      <c r="O11" s="466"/>
      <c r="P11" s="466"/>
    </row>
    <row r="12" spans="1:18" ht="13.8" thickBot="1" x14ac:dyDescent="0.3">
      <c r="A12" s="549"/>
      <c r="B12" s="258"/>
      <c r="C12" s="258"/>
      <c r="D12" s="258"/>
      <c r="E12" s="258"/>
      <c r="F12" s="274"/>
      <c r="G12" s="551" t="s">
        <v>208</v>
      </c>
      <c r="H12" s="552"/>
      <c r="I12" s="552"/>
      <c r="J12" s="552"/>
      <c r="K12" s="552"/>
      <c r="L12" s="553"/>
      <c r="M12" s="475"/>
      <c r="N12" s="466"/>
      <c r="O12" s="466"/>
      <c r="P12" s="466"/>
    </row>
    <row r="13" spans="1:18" ht="13.8" thickBot="1" x14ac:dyDescent="0.3">
      <c r="A13" s="549"/>
      <c r="B13" s="258"/>
      <c r="C13" s="258"/>
      <c r="D13" s="258"/>
      <c r="E13" s="258"/>
      <c r="F13" s="274"/>
      <c r="G13" s="554" t="s">
        <v>209</v>
      </c>
      <c r="H13" s="555"/>
      <c r="I13" s="555"/>
      <c r="J13" s="555"/>
      <c r="K13" s="555"/>
      <c r="L13" s="556"/>
      <c r="M13" s="475"/>
      <c r="N13" s="466"/>
      <c r="O13" s="466"/>
      <c r="P13" s="466"/>
    </row>
    <row r="14" spans="1:18" ht="13.8" thickBot="1" x14ac:dyDescent="0.3">
      <c r="A14" s="569">
        <v>4</v>
      </c>
      <c r="B14" s="260"/>
      <c r="C14" s="260"/>
      <c r="D14" s="260"/>
      <c r="E14" s="260"/>
      <c r="F14" s="277"/>
      <c r="G14" s="560" t="s">
        <v>16</v>
      </c>
      <c r="H14" s="561"/>
      <c r="I14" s="561"/>
      <c r="J14" s="561"/>
      <c r="K14" s="561"/>
      <c r="L14" s="562"/>
      <c r="M14" s="465">
        <v>1147990.42</v>
      </c>
      <c r="N14" s="491">
        <f>'Admin Budget-APP E'!I14</f>
        <v>0</v>
      </c>
      <c r="O14" s="491">
        <f>'Special Caches-Budget - APP F'!E15</f>
        <v>0</v>
      </c>
      <c r="P14" s="491">
        <f>SUM(M14:O17)</f>
        <v>1147990.42</v>
      </c>
    </row>
    <row r="15" spans="1:18" ht="12.75" customHeight="1" thickBot="1" x14ac:dyDescent="0.3">
      <c r="A15" s="569"/>
      <c r="B15" s="260"/>
      <c r="C15" s="260"/>
      <c r="D15" s="260"/>
      <c r="E15" s="260"/>
      <c r="F15" s="277"/>
      <c r="G15" s="566" t="s">
        <v>490</v>
      </c>
      <c r="H15" s="567"/>
      <c r="I15" s="567"/>
      <c r="J15" s="567"/>
      <c r="K15" s="567"/>
      <c r="L15" s="568"/>
      <c r="M15" s="465"/>
      <c r="N15" s="492"/>
      <c r="O15" s="491"/>
      <c r="P15" s="492"/>
    </row>
    <row r="16" spans="1:18" ht="12.75" customHeight="1" thickBot="1" x14ac:dyDescent="0.3">
      <c r="A16" s="569"/>
      <c r="B16" s="260"/>
      <c r="C16" s="260"/>
      <c r="D16" s="260"/>
      <c r="E16" s="260"/>
      <c r="F16" s="277"/>
      <c r="G16" s="563" t="s">
        <v>175</v>
      </c>
      <c r="H16" s="564"/>
      <c r="I16" s="564"/>
      <c r="J16" s="564"/>
      <c r="K16" s="564"/>
      <c r="L16" s="565"/>
      <c r="M16" s="465"/>
      <c r="N16" s="492"/>
      <c r="O16" s="491"/>
      <c r="P16" s="492"/>
    </row>
    <row r="17" spans="1:17" ht="12.75" customHeight="1" thickBot="1" x14ac:dyDescent="0.3">
      <c r="A17" s="569"/>
      <c r="B17" s="260"/>
      <c r="C17" s="260"/>
      <c r="D17" s="260"/>
      <c r="E17" s="260"/>
      <c r="F17" s="277"/>
      <c r="G17" s="570" t="s">
        <v>491</v>
      </c>
      <c r="H17" s="571"/>
      <c r="I17" s="571"/>
      <c r="J17" s="571"/>
      <c r="K17" s="571"/>
      <c r="L17" s="572"/>
      <c r="M17" s="465"/>
      <c r="N17" s="492"/>
      <c r="O17" s="491"/>
      <c r="P17" s="492"/>
    </row>
    <row r="18" spans="1:17" ht="13.8" thickBot="1" x14ac:dyDescent="0.3">
      <c r="A18" s="549">
        <v>5</v>
      </c>
      <c r="B18" s="258"/>
      <c r="C18" s="258"/>
      <c r="D18" s="258"/>
      <c r="E18" s="258"/>
      <c r="F18" s="274"/>
      <c r="G18" s="557" t="s">
        <v>15</v>
      </c>
      <c r="H18" s="558"/>
      <c r="I18" s="558"/>
      <c r="J18" s="558"/>
      <c r="K18" s="558"/>
      <c r="L18" s="559"/>
      <c r="M18" s="475">
        <v>1147990.42</v>
      </c>
      <c r="N18" s="466">
        <f>'Admin Budget-APP E'!I18</f>
        <v>90000</v>
      </c>
      <c r="O18" s="466">
        <f>'Special Caches-Budget - APP F'!E19</f>
        <v>0</v>
      </c>
      <c r="P18" s="466">
        <f>SUM(M18:O21)</f>
        <v>1237990.42</v>
      </c>
    </row>
    <row r="19" spans="1:17" ht="13.8" thickBot="1" x14ac:dyDescent="0.3">
      <c r="A19" s="549"/>
      <c r="B19" s="258"/>
      <c r="C19" s="258"/>
      <c r="D19" s="258"/>
      <c r="E19" s="258"/>
      <c r="F19" s="274"/>
      <c r="G19" s="540" t="s">
        <v>224</v>
      </c>
      <c r="H19" s="541"/>
      <c r="I19" s="541"/>
      <c r="J19" s="541"/>
      <c r="K19" s="541"/>
      <c r="L19" s="542"/>
      <c r="M19" s="475"/>
      <c r="N19" s="466"/>
      <c r="O19" s="466"/>
      <c r="P19" s="466"/>
    </row>
    <row r="20" spans="1:17" ht="13.8" thickBot="1" x14ac:dyDescent="0.3">
      <c r="A20" s="549"/>
      <c r="B20" s="258"/>
      <c r="C20" s="258"/>
      <c r="D20" s="258"/>
      <c r="E20" s="258"/>
      <c r="F20" s="274"/>
      <c r="G20" s="551" t="s">
        <v>12</v>
      </c>
      <c r="H20" s="552"/>
      <c r="I20" s="552"/>
      <c r="J20" s="552"/>
      <c r="K20" s="552"/>
      <c r="L20" s="553"/>
      <c r="M20" s="475"/>
      <c r="N20" s="466"/>
      <c r="O20" s="466"/>
      <c r="P20" s="466"/>
    </row>
    <row r="21" spans="1:17" ht="13.8" thickBot="1" x14ac:dyDescent="0.3">
      <c r="A21" s="549"/>
      <c r="B21" s="258"/>
      <c r="C21" s="258"/>
      <c r="D21" s="258"/>
      <c r="E21" s="258"/>
      <c r="F21" s="274"/>
      <c r="G21" s="554" t="s">
        <v>210</v>
      </c>
      <c r="H21" s="555"/>
      <c r="I21" s="555"/>
      <c r="J21" s="555"/>
      <c r="K21" s="555"/>
      <c r="L21" s="556"/>
      <c r="M21" s="475"/>
      <c r="N21" s="466"/>
      <c r="O21" s="466"/>
      <c r="P21" s="466"/>
    </row>
    <row r="22" spans="1:17" ht="13.8" thickBot="1" x14ac:dyDescent="0.3">
      <c r="A22" s="550">
        <v>6</v>
      </c>
      <c r="B22" s="261"/>
      <c r="C22" s="261"/>
      <c r="D22" s="261"/>
      <c r="E22" s="261"/>
      <c r="F22" s="275"/>
      <c r="G22" s="485" t="s">
        <v>1</v>
      </c>
      <c r="H22" s="486"/>
      <c r="I22" s="486"/>
      <c r="J22" s="486"/>
      <c r="K22" s="486"/>
      <c r="L22" s="487"/>
      <c r="M22" s="465">
        <v>1147990.42</v>
      </c>
      <c r="N22" s="463">
        <f>'Admin Budget-APP E'!I22</f>
        <v>57000</v>
      </c>
      <c r="O22" s="463">
        <f>'Special Caches-Budget - APP F'!E24</f>
        <v>0</v>
      </c>
      <c r="P22" s="463">
        <f>SUM(M22:O25)</f>
        <v>1204990.42</v>
      </c>
    </row>
    <row r="23" spans="1:17" ht="12.75" customHeight="1" thickBot="1" x14ac:dyDescent="0.3">
      <c r="A23" s="550"/>
      <c r="B23" s="261"/>
      <c r="C23" s="261"/>
      <c r="D23" s="261"/>
      <c r="E23" s="261"/>
      <c r="F23" s="275"/>
      <c r="G23" s="493" t="s">
        <v>492</v>
      </c>
      <c r="H23" s="494"/>
      <c r="I23" s="494"/>
      <c r="J23" s="494"/>
      <c r="K23" s="494"/>
      <c r="L23" s="495"/>
      <c r="M23" s="465"/>
      <c r="N23" s="464"/>
      <c r="O23" s="463"/>
      <c r="P23" s="464"/>
    </row>
    <row r="24" spans="1:17" ht="13.8" thickBot="1" x14ac:dyDescent="0.3">
      <c r="A24" s="550"/>
      <c r="B24" s="261"/>
      <c r="C24" s="261"/>
      <c r="D24" s="261"/>
      <c r="E24" s="261"/>
      <c r="F24" s="275"/>
      <c r="G24" s="468" t="s">
        <v>136</v>
      </c>
      <c r="H24" s="469"/>
      <c r="I24" s="469"/>
      <c r="J24" s="469"/>
      <c r="K24" s="469"/>
      <c r="L24" s="470"/>
      <c r="M24" s="465"/>
      <c r="N24" s="464"/>
      <c r="O24" s="463"/>
      <c r="P24" s="464"/>
    </row>
    <row r="25" spans="1:17" ht="13.8" thickBot="1" x14ac:dyDescent="0.3">
      <c r="A25" s="550"/>
      <c r="B25" s="261"/>
      <c r="C25" s="261"/>
      <c r="D25" s="261"/>
      <c r="E25" s="261"/>
      <c r="F25" s="275"/>
      <c r="G25" s="479" t="s">
        <v>493</v>
      </c>
      <c r="H25" s="480"/>
      <c r="I25" s="480"/>
      <c r="J25" s="480"/>
      <c r="K25" s="480"/>
      <c r="L25" s="481"/>
      <c r="M25" s="465"/>
      <c r="N25" s="464"/>
      <c r="O25" s="463"/>
      <c r="P25" s="464"/>
    </row>
    <row r="26" spans="1:17" ht="13.8" thickBot="1" x14ac:dyDescent="0.3">
      <c r="A26" s="549">
        <v>7</v>
      </c>
      <c r="B26" s="258"/>
      <c r="C26" s="258"/>
      <c r="D26" s="258"/>
      <c r="E26" s="258"/>
      <c r="F26" s="274"/>
      <c r="G26" s="557" t="s">
        <v>17</v>
      </c>
      <c r="H26" s="558"/>
      <c r="I26" s="558"/>
      <c r="J26" s="558"/>
      <c r="K26" s="558"/>
      <c r="L26" s="559"/>
      <c r="M26" s="475">
        <v>1147990.42</v>
      </c>
      <c r="N26" s="474">
        <f>'Admin Budget-APP E'!I29</f>
        <v>60000</v>
      </c>
      <c r="O26" s="474">
        <f>'Special Caches-Budget - APP F'!E28</f>
        <v>96500</v>
      </c>
      <c r="P26" s="466">
        <f>SUM(M26:O29)</f>
        <v>1304490.42</v>
      </c>
    </row>
    <row r="27" spans="1:17" ht="13.8" thickBot="1" x14ac:dyDescent="0.3">
      <c r="A27" s="549"/>
      <c r="B27" s="258"/>
      <c r="C27" s="258"/>
      <c r="D27" s="258"/>
      <c r="E27" s="258"/>
      <c r="F27" s="274"/>
      <c r="G27" s="540" t="s">
        <v>225</v>
      </c>
      <c r="H27" s="541"/>
      <c r="I27" s="541"/>
      <c r="J27" s="541"/>
      <c r="K27" s="541"/>
      <c r="L27" s="542"/>
      <c r="M27" s="475"/>
      <c r="N27" s="478"/>
      <c r="O27" s="474"/>
      <c r="P27" s="467"/>
    </row>
    <row r="28" spans="1:17" ht="13.8" thickBot="1" x14ac:dyDescent="0.3">
      <c r="A28" s="549"/>
      <c r="B28" s="258"/>
      <c r="C28" s="258"/>
      <c r="D28" s="258"/>
      <c r="E28" s="258"/>
      <c r="F28" s="274"/>
      <c r="G28" s="551" t="s">
        <v>117</v>
      </c>
      <c r="H28" s="552"/>
      <c r="I28" s="552"/>
      <c r="J28" s="552"/>
      <c r="K28" s="552"/>
      <c r="L28" s="553"/>
      <c r="M28" s="475"/>
      <c r="N28" s="478"/>
      <c r="O28" s="474"/>
      <c r="P28" s="467"/>
    </row>
    <row r="29" spans="1:17" ht="13.8" thickBot="1" x14ac:dyDescent="0.3">
      <c r="A29" s="549"/>
      <c r="B29" s="258"/>
      <c r="C29" s="258"/>
      <c r="D29" s="258"/>
      <c r="E29" s="258"/>
      <c r="F29" s="274"/>
      <c r="G29" s="554" t="s">
        <v>278</v>
      </c>
      <c r="H29" s="555"/>
      <c r="I29" s="555"/>
      <c r="J29" s="555"/>
      <c r="K29" s="555"/>
      <c r="L29" s="556"/>
      <c r="M29" s="475"/>
      <c r="N29" s="478"/>
      <c r="O29" s="474"/>
      <c r="P29" s="467"/>
    </row>
    <row r="30" spans="1:17" ht="13.8" thickBot="1" x14ac:dyDescent="0.3">
      <c r="A30" s="550">
        <v>8</v>
      </c>
      <c r="B30" s="261"/>
      <c r="C30" s="261"/>
      <c r="D30" s="261"/>
      <c r="E30" s="261"/>
      <c r="F30" s="275"/>
      <c r="G30" s="485" t="s">
        <v>20</v>
      </c>
      <c r="H30" s="486"/>
      <c r="I30" s="486"/>
      <c r="J30" s="486"/>
      <c r="K30" s="486"/>
      <c r="L30" s="487"/>
      <c r="M30" s="465">
        <v>1147990.42</v>
      </c>
      <c r="N30" s="463">
        <f>'Admin Budget-APP E'!I33</f>
        <v>0</v>
      </c>
      <c r="O30" s="463">
        <f>'Special Caches-Budget - APP F'!E32</f>
        <v>46000</v>
      </c>
      <c r="P30" s="463">
        <f>SUM(M30:O33)</f>
        <v>1193990.42</v>
      </c>
    </row>
    <row r="31" spans="1:17" ht="13.8" thickBot="1" x14ac:dyDescent="0.3">
      <c r="A31" s="550"/>
      <c r="B31" s="261"/>
      <c r="C31" s="261"/>
      <c r="D31" s="261"/>
      <c r="E31" s="261"/>
      <c r="F31" s="275"/>
      <c r="G31" s="493" t="s">
        <v>149</v>
      </c>
      <c r="H31" s="494"/>
      <c r="I31" s="494"/>
      <c r="J31" s="494"/>
      <c r="K31" s="494"/>
      <c r="L31" s="495"/>
      <c r="M31" s="465"/>
      <c r="N31" s="464"/>
      <c r="O31" s="463"/>
      <c r="P31" s="464"/>
    </row>
    <row r="32" spans="1:17" ht="13.8" thickBot="1" x14ac:dyDescent="0.3">
      <c r="A32" s="550"/>
      <c r="B32" s="261"/>
      <c r="C32" s="261"/>
      <c r="D32" s="261"/>
      <c r="E32" s="261"/>
      <c r="F32" s="275"/>
      <c r="G32" s="468" t="s">
        <v>148</v>
      </c>
      <c r="H32" s="469"/>
      <c r="I32" s="469"/>
      <c r="J32" s="469"/>
      <c r="K32" s="469"/>
      <c r="L32" s="470"/>
      <c r="M32" s="465"/>
      <c r="N32" s="464"/>
      <c r="O32" s="463"/>
      <c r="P32" s="464"/>
      <c r="Q32" s="4"/>
    </row>
    <row r="33" spans="1:16" ht="13.8" thickBot="1" x14ac:dyDescent="0.3">
      <c r="A33" s="550"/>
      <c r="B33" s="261"/>
      <c r="C33" s="261"/>
      <c r="D33" s="261"/>
      <c r="E33" s="261"/>
      <c r="F33" s="275"/>
      <c r="G33" s="479" t="s">
        <v>279</v>
      </c>
      <c r="H33" s="480"/>
      <c r="I33" s="480"/>
      <c r="J33" s="480"/>
      <c r="K33" s="480"/>
      <c r="L33" s="481"/>
      <c r="M33" s="465"/>
      <c r="N33" s="464"/>
      <c r="O33" s="463"/>
      <c r="P33" s="464"/>
    </row>
    <row r="34" spans="1:16" ht="13.8" thickBot="1" x14ac:dyDescent="0.3">
      <c r="A34" s="549">
        <v>9</v>
      </c>
      <c r="B34" s="258"/>
      <c r="C34" s="258"/>
      <c r="D34" s="258"/>
      <c r="E34" s="258"/>
      <c r="F34" s="274"/>
      <c r="G34" s="557" t="s">
        <v>108</v>
      </c>
      <c r="H34" s="558"/>
      <c r="I34" s="558"/>
      <c r="J34" s="558"/>
      <c r="K34" s="558"/>
      <c r="L34" s="559"/>
      <c r="M34" s="475">
        <v>1147990.42</v>
      </c>
      <c r="N34" s="466">
        <f>'Admin Budget-APP E'!I37</f>
        <v>58000</v>
      </c>
      <c r="O34" s="466">
        <f>'Special Caches-Budget - APP F'!E37</f>
        <v>0</v>
      </c>
      <c r="P34" s="466">
        <f>SUM(M34:O38)</f>
        <v>1205990.42</v>
      </c>
    </row>
    <row r="35" spans="1:16" ht="13.8" thickBot="1" x14ac:dyDescent="0.3">
      <c r="A35" s="549"/>
      <c r="B35" s="258"/>
      <c r="C35" s="258"/>
      <c r="D35" s="258"/>
      <c r="E35" s="258"/>
      <c r="F35" s="274"/>
      <c r="G35" s="551" t="s">
        <v>23</v>
      </c>
      <c r="H35" s="552"/>
      <c r="I35" s="552"/>
      <c r="J35" s="552"/>
      <c r="K35" s="552"/>
      <c r="L35" s="553"/>
      <c r="M35" s="475"/>
      <c r="N35" s="467"/>
      <c r="O35" s="466"/>
      <c r="P35" s="467"/>
    </row>
    <row r="36" spans="1:16" ht="13.8" thickBot="1" x14ac:dyDescent="0.3">
      <c r="A36" s="549"/>
      <c r="B36" s="258"/>
      <c r="C36" s="258"/>
      <c r="D36" s="258"/>
      <c r="E36" s="258"/>
      <c r="F36" s="274"/>
      <c r="G36" s="543" t="s">
        <v>494</v>
      </c>
      <c r="H36" s="544"/>
      <c r="I36" s="544"/>
      <c r="J36" s="544"/>
      <c r="K36" s="544"/>
      <c r="L36" s="545"/>
      <c r="M36" s="475"/>
      <c r="N36" s="467"/>
      <c r="O36" s="466"/>
      <c r="P36" s="467"/>
    </row>
    <row r="37" spans="1:16" ht="13.8" thickBot="1" x14ac:dyDescent="0.3">
      <c r="A37" s="549"/>
      <c r="B37" s="258"/>
      <c r="C37" s="258"/>
      <c r="D37" s="258"/>
      <c r="E37" s="258"/>
      <c r="F37" s="274"/>
      <c r="G37" s="551" t="s">
        <v>211</v>
      </c>
      <c r="H37" s="552"/>
      <c r="I37" s="552"/>
      <c r="J37" s="552"/>
      <c r="K37" s="552"/>
      <c r="L37" s="553"/>
      <c r="M37" s="475"/>
      <c r="N37" s="467"/>
      <c r="O37" s="466"/>
      <c r="P37" s="467"/>
    </row>
    <row r="38" spans="1:16" ht="13.8" thickBot="1" x14ac:dyDescent="0.3">
      <c r="A38" s="549"/>
      <c r="B38" s="258"/>
      <c r="C38" s="258"/>
      <c r="D38" s="258"/>
      <c r="E38" s="258"/>
      <c r="F38" s="274"/>
      <c r="G38" s="471" t="s">
        <v>495</v>
      </c>
      <c r="H38" s="472"/>
      <c r="I38" s="472"/>
      <c r="J38" s="472"/>
      <c r="K38" s="472"/>
      <c r="L38" s="473"/>
      <c r="M38" s="475"/>
      <c r="N38" s="467"/>
      <c r="O38" s="466"/>
      <c r="P38" s="467"/>
    </row>
    <row r="39" spans="1:16" ht="13.8" thickBot="1" x14ac:dyDescent="0.3">
      <c r="A39" s="550">
        <v>10</v>
      </c>
      <c r="B39" s="261"/>
      <c r="C39" s="261"/>
      <c r="D39" s="261"/>
      <c r="E39" s="261"/>
      <c r="F39" s="275"/>
      <c r="G39" s="485" t="s">
        <v>58</v>
      </c>
      <c r="H39" s="486"/>
      <c r="I39" s="486"/>
      <c r="J39" s="486"/>
      <c r="K39" s="486"/>
      <c r="L39" s="487"/>
      <c r="M39" s="465">
        <v>1147990.42</v>
      </c>
      <c r="N39" s="463">
        <f>'Admin Budget-APP E'!I41</f>
        <v>33000</v>
      </c>
      <c r="O39" s="463">
        <f>'Special Caches-Budget - APP F'!E42</f>
        <v>46000</v>
      </c>
      <c r="P39" s="463">
        <f>SUM(M39:O43)</f>
        <v>1226990.42</v>
      </c>
    </row>
    <row r="40" spans="1:16" ht="13.8" thickBot="1" x14ac:dyDescent="0.3">
      <c r="A40" s="550"/>
      <c r="B40" s="261"/>
      <c r="C40" s="261"/>
      <c r="D40" s="261"/>
      <c r="E40" s="261"/>
      <c r="F40" s="275"/>
      <c r="G40" s="493" t="s">
        <v>280</v>
      </c>
      <c r="H40" s="494"/>
      <c r="I40" s="494"/>
      <c r="J40" s="494"/>
      <c r="K40" s="494"/>
      <c r="L40" s="495"/>
      <c r="M40" s="465"/>
      <c r="N40" s="464"/>
      <c r="O40" s="463"/>
      <c r="P40" s="464"/>
    </row>
    <row r="41" spans="1:16" ht="13.8" thickBot="1" x14ac:dyDescent="0.3">
      <c r="A41" s="550"/>
      <c r="B41" s="261"/>
      <c r="C41" s="261"/>
      <c r="D41" s="261"/>
      <c r="E41" s="261"/>
      <c r="F41" s="275"/>
      <c r="G41" s="468" t="s">
        <v>176</v>
      </c>
      <c r="H41" s="469"/>
      <c r="I41" s="469"/>
      <c r="J41" s="469"/>
      <c r="K41" s="469"/>
      <c r="L41" s="470"/>
      <c r="M41" s="465"/>
      <c r="N41" s="464"/>
      <c r="O41" s="463"/>
      <c r="P41" s="464"/>
    </row>
    <row r="42" spans="1:16" ht="13.8" thickBot="1" x14ac:dyDescent="0.3">
      <c r="A42" s="550"/>
      <c r="B42" s="261"/>
      <c r="C42" s="261"/>
      <c r="D42" s="261"/>
      <c r="E42" s="261"/>
      <c r="F42" s="275"/>
      <c r="G42" s="468" t="s">
        <v>212</v>
      </c>
      <c r="H42" s="469"/>
      <c r="I42" s="469"/>
      <c r="J42" s="469"/>
      <c r="K42" s="469"/>
      <c r="L42" s="470"/>
      <c r="M42" s="465"/>
      <c r="N42" s="464"/>
      <c r="O42" s="463"/>
      <c r="P42" s="464"/>
    </row>
    <row r="43" spans="1:16" ht="8.25" customHeight="1" thickBot="1" x14ac:dyDescent="0.3">
      <c r="A43" s="550"/>
      <c r="B43" s="261"/>
      <c r="C43" s="261"/>
      <c r="D43" s="261"/>
      <c r="E43" s="261"/>
      <c r="F43" s="275"/>
      <c r="G43" s="479"/>
      <c r="H43" s="480"/>
      <c r="I43" s="480"/>
      <c r="J43" s="480"/>
      <c r="K43" s="480"/>
      <c r="L43" s="481"/>
      <c r="M43" s="465"/>
      <c r="N43" s="464"/>
      <c r="O43" s="463"/>
      <c r="P43" s="464"/>
    </row>
    <row r="44" spans="1:16" ht="13.8" thickBot="1" x14ac:dyDescent="0.3">
      <c r="A44" s="573">
        <v>11</v>
      </c>
      <c r="B44" s="262"/>
      <c r="C44" s="262"/>
      <c r="D44" s="262"/>
      <c r="E44" s="262"/>
      <c r="F44" s="276"/>
      <c r="G44" s="574" t="s">
        <v>59</v>
      </c>
      <c r="H44" s="575"/>
      <c r="I44" s="575"/>
      <c r="J44" s="575"/>
      <c r="K44" s="575"/>
      <c r="L44" s="576"/>
      <c r="M44" s="475">
        <v>1147990.42</v>
      </c>
      <c r="N44" s="476">
        <f>'Admin Budget-APP E'!I46</f>
        <v>50000</v>
      </c>
      <c r="O44" s="476">
        <f>'Special Caches-Budget - APP F'!E47</f>
        <v>0</v>
      </c>
      <c r="P44" s="476">
        <f>SUM(M44:O47)</f>
        <v>1197990.42</v>
      </c>
    </row>
    <row r="45" spans="1:16" ht="13.8" thickBot="1" x14ac:dyDescent="0.3">
      <c r="A45" s="573"/>
      <c r="B45" s="262"/>
      <c r="C45" s="262"/>
      <c r="D45" s="262"/>
      <c r="E45" s="262"/>
      <c r="F45" s="276"/>
      <c r="G45" s="543" t="s">
        <v>354</v>
      </c>
      <c r="H45" s="544"/>
      <c r="I45" s="544"/>
      <c r="J45" s="544"/>
      <c r="K45" s="544"/>
      <c r="L45" s="545"/>
      <c r="M45" s="475"/>
      <c r="N45" s="477"/>
      <c r="O45" s="476"/>
      <c r="P45" s="477"/>
    </row>
    <row r="46" spans="1:16" ht="13.8" thickBot="1" x14ac:dyDescent="0.3">
      <c r="A46" s="573"/>
      <c r="B46" s="262"/>
      <c r="C46" s="262"/>
      <c r="D46" s="262"/>
      <c r="E46" s="262"/>
      <c r="F46" s="276"/>
      <c r="G46" s="546" t="s">
        <v>67</v>
      </c>
      <c r="H46" s="547"/>
      <c r="I46" s="547"/>
      <c r="J46" s="547"/>
      <c r="K46" s="547"/>
      <c r="L46" s="548"/>
      <c r="M46" s="475"/>
      <c r="N46" s="477"/>
      <c r="O46" s="476"/>
      <c r="P46" s="477"/>
    </row>
    <row r="47" spans="1:16" ht="13.8" thickBot="1" x14ac:dyDescent="0.3">
      <c r="A47" s="573"/>
      <c r="B47" s="262"/>
      <c r="C47" s="262"/>
      <c r="D47" s="262"/>
      <c r="E47" s="262"/>
      <c r="F47" s="276"/>
      <c r="G47" s="577" t="s">
        <v>496</v>
      </c>
      <c r="H47" s="578"/>
      <c r="I47" s="578"/>
      <c r="J47" s="578"/>
      <c r="K47" s="578"/>
      <c r="L47" s="579"/>
      <c r="M47" s="475"/>
      <c r="N47" s="477"/>
      <c r="O47" s="476"/>
      <c r="P47" s="477"/>
    </row>
    <row r="48" spans="1:16" ht="13.8" thickBot="1" x14ac:dyDescent="0.3">
      <c r="A48" s="550">
        <v>12</v>
      </c>
      <c r="B48" s="261"/>
      <c r="C48" s="261"/>
      <c r="D48" s="261"/>
      <c r="E48" s="261"/>
      <c r="F48" s="275"/>
      <c r="G48" s="485" t="s">
        <v>60</v>
      </c>
      <c r="H48" s="486"/>
      <c r="I48" s="486"/>
      <c r="J48" s="486"/>
      <c r="K48" s="486"/>
      <c r="L48" s="487"/>
      <c r="M48" s="465">
        <v>1147990.42</v>
      </c>
      <c r="N48" s="463">
        <f>'Admin Budget-APP E'!I50</f>
        <v>80000</v>
      </c>
      <c r="O48" s="463">
        <f>'Special Caches-Budget - APP F'!E52</f>
        <v>46000</v>
      </c>
      <c r="P48" s="463">
        <f>SUM(M48:O51)</f>
        <v>1273990.42</v>
      </c>
    </row>
    <row r="49" spans="1:16" ht="13.8" thickBot="1" x14ac:dyDescent="0.3">
      <c r="A49" s="550"/>
      <c r="B49" s="261"/>
      <c r="C49" s="261"/>
      <c r="D49" s="261"/>
      <c r="E49" s="261"/>
      <c r="F49" s="275"/>
      <c r="G49" s="493" t="s">
        <v>355</v>
      </c>
      <c r="H49" s="494"/>
      <c r="I49" s="494"/>
      <c r="J49" s="494"/>
      <c r="K49" s="494"/>
      <c r="L49" s="495"/>
      <c r="M49" s="465"/>
      <c r="N49" s="464"/>
      <c r="O49" s="463"/>
      <c r="P49" s="464"/>
    </row>
    <row r="50" spans="1:16" ht="13.8" thickBot="1" x14ac:dyDescent="0.3">
      <c r="A50" s="550"/>
      <c r="B50" s="261"/>
      <c r="C50" s="261"/>
      <c r="D50" s="261"/>
      <c r="E50" s="261"/>
      <c r="F50" s="275"/>
      <c r="G50" s="468" t="s">
        <v>177</v>
      </c>
      <c r="H50" s="469"/>
      <c r="I50" s="469"/>
      <c r="J50" s="469"/>
      <c r="K50" s="469"/>
      <c r="L50" s="470"/>
      <c r="M50" s="465"/>
      <c r="N50" s="464"/>
      <c r="O50" s="463"/>
      <c r="P50" s="464"/>
    </row>
    <row r="51" spans="1:16" ht="13.8" thickBot="1" x14ac:dyDescent="0.3">
      <c r="A51" s="550"/>
      <c r="B51" s="261"/>
      <c r="C51" s="261"/>
      <c r="D51" s="261"/>
      <c r="E51" s="261"/>
      <c r="F51" s="275"/>
      <c r="G51" s="479" t="s">
        <v>300</v>
      </c>
      <c r="H51" s="480"/>
      <c r="I51" s="480"/>
      <c r="J51" s="480"/>
      <c r="K51" s="480"/>
      <c r="L51" s="481"/>
      <c r="M51" s="465"/>
      <c r="N51" s="464"/>
      <c r="O51" s="463"/>
      <c r="P51" s="464"/>
    </row>
    <row r="52" spans="1:16" ht="13.8" thickBot="1" x14ac:dyDescent="0.3">
      <c r="A52" s="549">
        <v>13</v>
      </c>
      <c r="B52" s="258"/>
      <c r="C52" s="258"/>
      <c r="D52" s="258"/>
      <c r="E52" s="258"/>
      <c r="F52" s="274"/>
      <c r="G52" s="557" t="s">
        <v>61</v>
      </c>
      <c r="H52" s="558"/>
      <c r="I52" s="558"/>
      <c r="J52" s="558"/>
      <c r="K52" s="558"/>
      <c r="L52" s="559"/>
      <c r="M52" s="475">
        <v>1147990.42</v>
      </c>
      <c r="N52" s="466">
        <f>'Admin Budget-APP E'!I54</f>
        <v>34000</v>
      </c>
      <c r="O52" s="466">
        <f>'Special Caches-Budget - APP F'!E56</f>
        <v>46000</v>
      </c>
      <c r="P52" s="466">
        <f>SUM(M52:O56)</f>
        <v>1227990.42</v>
      </c>
    </row>
    <row r="53" spans="1:16" ht="13.8" thickBot="1" x14ac:dyDescent="0.3">
      <c r="A53" s="549"/>
      <c r="B53" s="258"/>
      <c r="C53" s="258"/>
      <c r="D53" s="258"/>
      <c r="E53" s="258"/>
      <c r="F53" s="274"/>
      <c r="G53" s="540" t="s">
        <v>174</v>
      </c>
      <c r="H53" s="541"/>
      <c r="I53" s="541"/>
      <c r="J53" s="541"/>
      <c r="K53" s="541"/>
      <c r="L53" s="542"/>
      <c r="M53" s="475"/>
      <c r="N53" s="467"/>
      <c r="O53" s="466"/>
      <c r="P53" s="467"/>
    </row>
    <row r="54" spans="1:16" ht="13.8" thickBot="1" x14ac:dyDescent="0.3">
      <c r="A54" s="549"/>
      <c r="B54" s="258"/>
      <c r="C54" s="258"/>
      <c r="D54" s="258"/>
      <c r="E54" s="258"/>
      <c r="F54" s="274"/>
      <c r="G54" s="551" t="s">
        <v>419</v>
      </c>
      <c r="H54" s="552"/>
      <c r="I54" s="552"/>
      <c r="J54" s="552"/>
      <c r="K54" s="552"/>
      <c r="L54" s="553"/>
      <c r="M54" s="475"/>
      <c r="N54" s="467"/>
      <c r="O54" s="466"/>
      <c r="P54" s="467"/>
    </row>
    <row r="55" spans="1:16" ht="13.8" thickBot="1" x14ac:dyDescent="0.3">
      <c r="A55" s="549"/>
      <c r="B55" s="258"/>
      <c r="C55" s="258"/>
      <c r="D55" s="258"/>
      <c r="E55" s="258"/>
      <c r="F55" s="274"/>
      <c r="G55" s="551" t="s">
        <v>420</v>
      </c>
      <c r="H55" s="552"/>
      <c r="I55" s="552"/>
      <c r="J55" s="552"/>
      <c r="K55" s="552"/>
      <c r="L55" s="553"/>
      <c r="M55" s="475"/>
      <c r="N55" s="467"/>
      <c r="O55" s="466"/>
      <c r="P55" s="467"/>
    </row>
    <row r="56" spans="1:16" ht="13.8" thickBot="1" x14ac:dyDescent="0.3">
      <c r="A56" s="549"/>
      <c r="B56" s="258"/>
      <c r="C56" s="258"/>
      <c r="D56" s="258"/>
      <c r="E56" s="258"/>
      <c r="F56" s="274"/>
      <c r="G56" s="471"/>
      <c r="H56" s="472"/>
      <c r="I56" s="472"/>
      <c r="J56" s="472"/>
      <c r="K56" s="472"/>
      <c r="L56" s="473"/>
      <c r="M56" s="475"/>
      <c r="N56" s="467"/>
      <c r="O56" s="466"/>
      <c r="P56" s="467"/>
    </row>
    <row r="57" spans="1:16" ht="13.8" thickBot="1" x14ac:dyDescent="0.3">
      <c r="A57" s="550">
        <v>14</v>
      </c>
      <c r="B57" s="261"/>
      <c r="C57" s="261"/>
      <c r="D57" s="261"/>
      <c r="E57" s="261"/>
      <c r="F57" s="275"/>
      <c r="G57" s="485" t="s">
        <v>3</v>
      </c>
      <c r="H57" s="486"/>
      <c r="I57" s="486"/>
      <c r="J57" s="486"/>
      <c r="K57" s="486"/>
      <c r="L57" s="487"/>
      <c r="M57" s="465">
        <v>1147990.42</v>
      </c>
      <c r="N57" s="463">
        <f>'Admin Budget-APP E'!I58</f>
        <v>35000</v>
      </c>
      <c r="O57" s="463">
        <f>'Special Caches-Budget - APP F'!E61</f>
        <v>0</v>
      </c>
      <c r="P57" s="463">
        <f>SUM(M57:O60)</f>
        <v>1182990.42</v>
      </c>
    </row>
    <row r="58" spans="1:16" ht="13.8" thickBot="1" x14ac:dyDescent="0.3">
      <c r="A58" s="550"/>
      <c r="B58" s="261"/>
      <c r="C58" s="261"/>
      <c r="D58" s="261"/>
      <c r="E58" s="261"/>
      <c r="F58" s="275"/>
      <c r="G58" s="493" t="s">
        <v>118</v>
      </c>
      <c r="H58" s="494"/>
      <c r="I58" s="494"/>
      <c r="J58" s="494"/>
      <c r="K58" s="494"/>
      <c r="L58" s="495"/>
      <c r="M58" s="465"/>
      <c r="N58" s="464"/>
      <c r="O58" s="463"/>
      <c r="P58" s="464"/>
    </row>
    <row r="59" spans="1:16" ht="13.8" thickBot="1" x14ac:dyDescent="0.3">
      <c r="A59" s="550"/>
      <c r="B59" s="261"/>
      <c r="C59" s="261"/>
      <c r="D59" s="261"/>
      <c r="E59" s="261"/>
      <c r="F59" s="275"/>
      <c r="G59" s="468" t="s">
        <v>2</v>
      </c>
      <c r="H59" s="469"/>
      <c r="I59" s="469"/>
      <c r="J59" s="469"/>
      <c r="K59" s="469"/>
      <c r="L59" s="470"/>
      <c r="M59" s="465"/>
      <c r="N59" s="464"/>
      <c r="O59" s="463"/>
      <c r="P59" s="464"/>
    </row>
    <row r="60" spans="1:16" ht="13.8" thickBot="1" x14ac:dyDescent="0.3">
      <c r="A60" s="550"/>
      <c r="B60" s="261"/>
      <c r="C60" s="261"/>
      <c r="D60" s="261"/>
      <c r="E60" s="261"/>
      <c r="F60" s="275"/>
      <c r="G60" s="479" t="s">
        <v>281</v>
      </c>
      <c r="H60" s="480"/>
      <c r="I60" s="480"/>
      <c r="J60" s="480"/>
      <c r="K60" s="480"/>
      <c r="L60" s="481"/>
      <c r="M60" s="465"/>
      <c r="N60" s="464"/>
      <c r="O60" s="463"/>
      <c r="P60" s="464"/>
    </row>
    <row r="61" spans="1:16" ht="13.8" thickBot="1" x14ac:dyDescent="0.3">
      <c r="A61" s="549">
        <v>15</v>
      </c>
      <c r="B61" s="258"/>
      <c r="C61" s="258"/>
      <c r="D61" s="258"/>
      <c r="E61" s="258"/>
      <c r="F61" s="274"/>
      <c r="G61" s="557" t="s">
        <v>264</v>
      </c>
      <c r="H61" s="558"/>
      <c r="I61" s="558"/>
      <c r="J61" s="558"/>
      <c r="K61" s="558"/>
      <c r="L61" s="559"/>
      <c r="M61" s="475">
        <v>1147990.42</v>
      </c>
      <c r="N61" s="476">
        <f>'Admin Budget-APP E'!I62</f>
        <v>15000</v>
      </c>
      <c r="O61" s="476">
        <f>'Special Caches-Budget - APP F'!E65</f>
        <v>46000</v>
      </c>
      <c r="P61" s="466">
        <f>SUM(M61:O65)</f>
        <v>1208990.42</v>
      </c>
    </row>
    <row r="62" spans="1:16" ht="13.8" thickBot="1" x14ac:dyDescent="0.3">
      <c r="A62" s="549"/>
      <c r="B62" s="258"/>
      <c r="C62" s="258"/>
      <c r="D62" s="258"/>
      <c r="E62" s="258"/>
      <c r="F62" s="274"/>
      <c r="G62" s="551" t="s">
        <v>4</v>
      </c>
      <c r="H62" s="552"/>
      <c r="I62" s="552"/>
      <c r="J62" s="552"/>
      <c r="K62" s="552"/>
      <c r="L62" s="553"/>
      <c r="M62" s="475"/>
      <c r="N62" s="477"/>
      <c r="O62" s="476"/>
      <c r="P62" s="467"/>
    </row>
    <row r="63" spans="1:16" ht="27" customHeight="1" thickBot="1" x14ac:dyDescent="0.3">
      <c r="A63" s="549"/>
      <c r="B63" s="258"/>
      <c r="C63" s="258"/>
      <c r="D63" s="258"/>
      <c r="E63" s="258"/>
      <c r="F63" s="274"/>
      <c r="G63" s="540" t="s">
        <v>213</v>
      </c>
      <c r="H63" s="541"/>
      <c r="I63" s="541"/>
      <c r="J63" s="541"/>
      <c r="K63" s="541"/>
      <c r="L63" s="542"/>
      <c r="M63" s="475"/>
      <c r="N63" s="477"/>
      <c r="O63" s="476"/>
      <c r="P63" s="467"/>
    </row>
    <row r="64" spans="1:16" ht="13.8" thickBot="1" x14ac:dyDescent="0.3">
      <c r="A64" s="549"/>
      <c r="B64" s="258"/>
      <c r="C64" s="258"/>
      <c r="D64" s="258"/>
      <c r="E64" s="258"/>
      <c r="F64" s="274"/>
      <c r="G64" s="551" t="s">
        <v>214</v>
      </c>
      <c r="H64" s="552"/>
      <c r="I64" s="552"/>
      <c r="J64" s="552"/>
      <c r="K64" s="552"/>
      <c r="L64" s="553"/>
      <c r="M64" s="475"/>
      <c r="N64" s="477"/>
      <c r="O64" s="476"/>
      <c r="P64" s="467"/>
    </row>
    <row r="65" spans="1:16" ht="13.8" thickBot="1" x14ac:dyDescent="0.3">
      <c r="A65" s="549"/>
      <c r="B65" s="258"/>
      <c r="C65" s="258"/>
      <c r="D65" s="258"/>
      <c r="E65" s="258"/>
      <c r="F65" s="274"/>
      <c r="G65" s="471" t="s">
        <v>215</v>
      </c>
      <c r="H65" s="472"/>
      <c r="I65" s="472"/>
      <c r="J65" s="472"/>
      <c r="K65" s="472"/>
      <c r="L65" s="473"/>
      <c r="M65" s="475"/>
      <c r="N65" s="477"/>
      <c r="O65" s="476"/>
      <c r="P65" s="467"/>
    </row>
    <row r="66" spans="1:16" ht="13.8" thickBot="1" x14ac:dyDescent="0.3">
      <c r="A66" s="464">
        <v>16</v>
      </c>
      <c r="B66" s="263"/>
      <c r="C66" s="263"/>
      <c r="D66" s="263"/>
      <c r="E66" s="263"/>
      <c r="F66" s="266"/>
      <c r="G66" s="485" t="s">
        <v>62</v>
      </c>
      <c r="H66" s="486"/>
      <c r="I66" s="486"/>
      <c r="J66" s="486"/>
      <c r="K66" s="486"/>
      <c r="L66" s="487"/>
      <c r="M66" s="465">
        <v>1147990.42</v>
      </c>
      <c r="N66" s="463">
        <f>'Admin Budget-APP E'!I66</f>
        <v>0</v>
      </c>
      <c r="O66" s="463">
        <f>'Special Caches-Budget - APP F'!E70</f>
        <v>0</v>
      </c>
      <c r="P66" s="463">
        <f>SUM(M66:O69)</f>
        <v>1147990.42</v>
      </c>
    </row>
    <row r="67" spans="1:16" ht="13.8" thickBot="1" x14ac:dyDescent="0.3">
      <c r="A67" s="464"/>
      <c r="B67" s="263"/>
      <c r="C67" s="263"/>
      <c r="D67" s="263"/>
      <c r="E67" s="263"/>
      <c r="F67" s="266"/>
      <c r="G67" s="493" t="s">
        <v>282</v>
      </c>
      <c r="H67" s="494"/>
      <c r="I67" s="494"/>
      <c r="J67" s="494"/>
      <c r="K67" s="494"/>
      <c r="L67" s="495"/>
      <c r="M67" s="465"/>
      <c r="N67" s="464"/>
      <c r="O67" s="463"/>
      <c r="P67" s="464"/>
    </row>
    <row r="68" spans="1:16" ht="13.8" thickBot="1" x14ac:dyDescent="0.3">
      <c r="A68" s="464"/>
      <c r="B68" s="263"/>
      <c r="C68" s="263"/>
      <c r="D68" s="263"/>
      <c r="E68" s="263"/>
      <c r="F68" s="266"/>
      <c r="G68" s="468" t="s">
        <v>22</v>
      </c>
      <c r="H68" s="469"/>
      <c r="I68" s="469"/>
      <c r="J68" s="469"/>
      <c r="K68" s="469"/>
      <c r="L68" s="470"/>
      <c r="M68" s="465"/>
      <c r="N68" s="464"/>
      <c r="O68" s="463"/>
      <c r="P68" s="464"/>
    </row>
    <row r="69" spans="1:16" ht="13.8" thickBot="1" x14ac:dyDescent="0.3">
      <c r="A69" s="464"/>
      <c r="B69" s="263"/>
      <c r="C69" s="263"/>
      <c r="D69" s="263"/>
      <c r="E69" s="263"/>
      <c r="F69" s="266"/>
      <c r="G69" s="479" t="s">
        <v>216</v>
      </c>
      <c r="H69" s="480"/>
      <c r="I69" s="480"/>
      <c r="J69" s="480"/>
      <c r="K69" s="480"/>
      <c r="L69" s="481"/>
      <c r="M69" s="465"/>
      <c r="N69" s="464"/>
      <c r="O69" s="463"/>
      <c r="P69" s="464"/>
    </row>
    <row r="70" spans="1:16" ht="13.8" thickBot="1" x14ac:dyDescent="0.3">
      <c r="A70" s="478">
        <v>17</v>
      </c>
      <c r="B70" s="264"/>
      <c r="C70" s="264"/>
      <c r="D70" s="264"/>
      <c r="E70" s="264"/>
      <c r="F70" s="267"/>
      <c r="G70" s="537" t="s">
        <v>178</v>
      </c>
      <c r="H70" s="538"/>
      <c r="I70" s="538"/>
      <c r="J70" s="538"/>
      <c r="K70" s="538"/>
      <c r="L70" s="539"/>
      <c r="M70" s="475">
        <v>1147990.42</v>
      </c>
      <c r="N70" s="474">
        <f>'Admin Budget-APP E'!I70</f>
        <v>108000</v>
      </c>
      <c r="O70" s="474">
        <f>'Special Caches-Budget - APP F'!E74</f>
        <v>0</v>
      </c>
      <c r="P70" s="474">
        <f>SUM(M70:O73)</f>
        <v>1255990.42</v>
      </c>
    </row>
    <row r="71" spans="1:16" ht="13.8" thickBot="1" x14ac:dyDescent="0.3">
      <c r="A71" s="478"/>
      <c r="B71" s="264"/>
      <c r="C71" s="264"/>
      <c r="D71" s="264"/>
      <c r="E71" s="264"/>
      <c r="F71" s="267"/>
      <c r="G71" s="534" t="s">
        <v>356</v>
      </c>
      <c r="H71" s="535"/>
      <c r="I71" s="535"/>
      <c r="J71" s="535"/>
      <c r="K71" s="535"/>
      <c r="L71" s="536"/>
      <c r="M71" s="475"/>
      <c r="N71" s="478"/>
      <c r="O71" s="474"/>
      <c r="P71" s="478"/>
    </row>
    <row r="72" spans="1:16" ht="13.8" thickBot="1" x14ac:dyDescent="0.3">
      <c r="A72" s="478"/>
      <c r="B72" s="264"/>
      <c r="C72" s="264"/>
      <c r="D72" s="264"/>
      <c r="E72" s="264"/>
      <c r="F72" s="267"/>
      <c r="G72" s="503" t="s">
        <v>5</v>
      </c>
      <c r="H72" s="504"/>
      <c r="I72" s="504"/>
      <c r="J72" s="504"/>
      <c r="K72" s="504"/>
      <c r="L72" s="505"/>
      <c r="M72" s="475"/>
      <c r="N72" s="478"/>
      <c r="O72" s="474"/>
      <c r="P72" s="478"/>
    </row>
    <row r="73" spans="1:16" ht="13.8" thickBot="1" x14ac:dyDescent="0.3">
      <c r="A73" s="478"/>
      <c r="B73" s="264"/>
      <c r="C73" s="264"/>
      <c r="D73" s="264"/>
      <c r="E73" s="264"/>
      <c r="F73" s="267"/>
      <c r="G73" s="488" t="s">
        <v>217</v>
      </c>
      <c r="H73" s="489"/>
      <c r="I73" s="489"/>
      <c r="J73" s="489"/>
      <c r="K73" s="489"/>
      <c r="L73" s="490"/>
      <c r="M73" s="475"/>
      <c r="N73" s="478"/>
      <c r="O73" s="474"/>
      <c r="P73" s="478"/>
    </row>
    <row r="74" spans="1:16" ht="12.75" customHeight="1" thickBot="1" x14ac:dyDescent="0.3">
      <c r="A74" s="464">
        <v>18</v>
      </c>
      <c r="B74" s="263"/>
      <c r="C74" s="263"/>
      <c r="D74" s="263"/>
      <c r="E74" s="263"/>
      <c r="F74" s="266"/>
      <c r="G74" s="482" t="s">
        <v>351</v>
      </c>
      <c r="H74" s="483"/>
      <c r="I74" s="483"/>
      <c r="J74" s="483"/>
      <c r="K74" s="483"/>
      <c r="L74" s="484"/>
      <c r="M74" s="465">
        <v>1147990.42</v>
      </c>
      <c r="N74" s="463">
        <f>'Admin Budget-APP E'!I78</f>
        <v>0</v>
      </c>
      <c r="O74" s="463">
        <f>'Special Caches-Budget - APP F'!E78</f>
        <v>0</v>
      </c>
      <c r="P74" s="463">
        <f>SUM(M74:O77)</f>
        <v>1147990.42</v>
      </c>
    </row>
    <row r="75" spans="1:16" ht="14.25" customHeight="1" thickBot="1" x14ac:dyDescent="0.3">
      <c r="A75" s="464"/>
      <c r="B75" s="263"/>
      <c r="C75" s="263"/>
      <c r="D75" s="263"/>
      <c r="E75" s="263"/>
      <c r="F75" s="266"/>
      <c r="G75" s="493" t="s">
        <v>357</v>
      </c>
      <c r="H75" s="494"/>
      <c r="I75" s="494"/>
      <c r="J75" s="494"/>
      <c r="K75" s="494"/>
      <c r="L75" s="495"/>
      <c r="M75" s="465"/>
      <c r="N75" s="464"/>
      <c r="O75" s="463"/>
      <c r="P75" s="464"/>
    </row>
    <row r="76" spans="1:16" ht="13.8" thickBot="1" x14ac:dyDescent="0.3">
      <c r="A76" s="464"/>
      <c r="B76" s="263"/>
      <c r="C76" s="263"/>
      <c r="D76" s="263"/>
      <c r="E76" s="263"/>
      <c r="F76" s="266"/>
      <c r="G76" s="468" t="s">
        <v>299</v>
      </c>
      <c r="H76" s="469"/>
      <c r="I76" s="469"/>
      <c r="J76" s="469"/>
      <c r="K76" s="469"/>
      <c r="L76" s="470"/>
      <c r="M76" s="465"/>
      <c r="N76" s="464"/>
      <c r="O76" s="463"/>
      <c r="P76" s="464"/>
    </row>
    <row r="77" spans="1:16" ht="13.8" thickBot="1" x14ac:dyDescent="0.3">
      <c r="A77" s="464"/>
      <c r="B77" s="263"/>
      <c r="C77" s="263"/>
      <c r="D77" s="263"/>
      <c r="E77" s="263"/>
      <c r="F77" s="266"/>
      <c r="G77" s="479" t="s">
        <v>497</v>
      </c>
      <c r="H77" s="480"/>
      <c r="I77" s="480"/>
      <c r="J77" s="480"/>
      <c r="K77" s="480"/>
      <c r="L77" s="481"/>
      <c r="M77" s="465"/>
      <c r="N77" s="464"/>
      <c r="O77" s="463"/>
      <c r="P77" s="464"/>
    </row>
    <row r="78" spans="1:16" ht="13.8" thickBot="1" x14ac:dyDescent="0.3">
      <c r="A78" s="478">
        <v>19</v>
      </c>
      <c r="B78" s="264"/>
      <c r="C78" s="264"/>
      <c r="D78" s="264"/>
      <c r="E78" s="264"/>
      <c r="F78" s="267"/>
      <c r="G78" s="518" t="s">
        <v>6</v>
      </c>
      <c r="H78" s="519"/>
      <c r="I78" s="519"/>
      <c r="J78" s="519"/>
      <c r="K78" s="519"/>
      <c r="L78" s="520"/>
      <c r="M78" s="475">
        <v>1147990.42</v>
      </c>
      <c r="N78" s="474">
        <f>'Admin Budget-APP E'!I83</f>
        <v>4000</v>
      </c>
      <c r="O78" s="474">
        <f>'Special Caches-Budget - APP F'!E84</f>
        <v>46000</v>
      </c>
      <c r="P78" s="474">
        <f>SUM(M78:O81)</f>
        <v>1197990.42</v>
      </c>
    </row>
    <row r="79" spans="1:16" ht="13.5" customHeight="1" thickBot="1" x14ac:dyDescent="0.3">
      <c r="A79" s="478"/>
      <c r="B79" s="264"/>
      <c r="C79" s="264"/>
      <c r="D79" s="264"/>
      <c r="E79" s="264"/>
      <c r="F79" s="267"/>
      <c r="G79" s="509" t="s">
        <v>358</v>
      </c>
      <c r="H79" s="510"/>
      <c r="I79" s="510"/>
      <c r="J79" s="510"/>
      <c r="K79" s="510"/>
      <c r="L79" s="511"/>
      <c r="M79" s="475"/>
      <c r="N79" s="478"/>
      <c r="O79" s="474"/>
      <c r="P79" s="478"/>
    </row>
    <row r="80" spans="1:16" ht="13.8" thickBot="1" x14ac:dyDescent="0.3">
      <c r="A80" s="478"/>
      <c r="B80" s="264"/>
      <c r="C80" s="264"/>
      <c r="D80" s="264"/>
      <c r="E80" s="264"/>
      <c r="F80" s="267"/>
      <c r="G80" s="503" t="s">
        <v>7</v>
      </c>
      <c r="H80" s="504"/>
      <c r="I80" s="504"/>
      <c r="J80" s="504"/>
      <c r="K80" s="504"/>
      <c r="L80" s="505"/>
      <c r="M80" s="475"/>
      <c r="N80" s="478"/>
      <c r="O80" s="474"/>
      <c r="P80" s="478"/>
    </row>
    <row r="81" spans="1:16" ht="13.8" thickBot="1" x14ac:dyDescent="0.3">
      <c r="A81" s="478"/>
      <c r="B81" s="264"/>
      <c r="C81" s="264"/>
      <c r="D81" s="264"/>
      <c r="E81" s="264"/>
      <c r="F81" s="267"/>
      <c r="G81" s="488" t="s">
        <v>218</v>
      </c>
      <c r="H81" s="489"/>
      <c r="I81" s="489"/>
      <c r="J81" s="489"/>
      <c r="K81" s="489"/>
      <c r="L81" s="490"/>
      <c r="M81" s="475"/>
      <c r="N81" s="478"/>
      <c r="O81" s="474"/>
      <c r="P81" s="478"/>
    </row>
    <row r="82" spans="1:16" ht="13.8" thickBot="1" x14ac:dyDescent="0.3">
      <c r="A82" s="464">
        <v>20</v>
      </c>
      <c r="B82" s="263"/>
      <c r="C82" s="263"/>
      <c r="D82" s="263"/>
      <c r="E82" s="263"/>
      <c r="F82" s="266"/>
      <c r="G82" s="485" t="s">
        <v>327</v>
      </c>
      <c r="H82" s="486"/>
      <c r="I82" s="486"/>
      <c r="J82" s="486"/>
      <c r="K82" s="486"/>
      <c r="L82" s="487"/>
      <c r="M82" s="465">
        <v>1147990.42</v>
      </c>
      <c r="N82" s="463">
        <f>'Admin Budget-APP E'!I87</f>
        <v>112000</v>
      </c>
      <c r="O82" s="463">
        <f>'Special Caches-Budget - APP F'!E88</f>
        <v>0</v>
      </c>
      <c r="P82" s="463">
        <f>SUM(M82:O85)</f>
        <v>1259990.42</v>
      </c>
    </row>
    <row r="83" spans="1:16" ht="12.75" customHeight="1" thickBot="1" x14ac:dyDescent="0.3">
      <c r="A83" s="464"/>
      <c r="B83" s="263"/>
      <c r="C83" s="263"/>
      <c r="D83" s="263"/>
      <c r="E83" s="263"/>
      <c r="F83" s="266"/>
      <c r="G83" s="493" t="s">
        <v>283</v>
      </c>
      <c r="H83" s="494"/>
      <c r="I83" s="494"/>
      <c r="J83" s="494"/>
      <c r="K83" s="494"/>
      <c r="L83" s="495"/>
      <c r="M83" s="465"/>
      <c r="N83" s="464"/>
      <c r="O83" s="463"/>
      <c r="P83" s="464"/>
    </row>
    <row r="84" spans="1:16" ht="13.8" thickBot="1" x14ac:dyDescent="0.3">
      <c r="A84" s="464"/>
      <c r="B84" s="263"/>
      <c r="C84" s="263"/>
      <c r="D84" s="263"/>
      <c r="E84" s="263"/>
      <c r="F84" s="266"/>
      <c r="G84" s="468" t="s">
        <v>219</v>
      </c>
      <c r="H84" s="469"/>
      <c r="I84" s="469"/>
      <c r="J84" s="469"/>
      <c r="K84" s="469"/>
      <c r="L84" s="470"/>
      <c r="M84" s="465"/>
      <c r="N84" s="464"/>
      <c r="O84" s="463"/>
      <c r="P84" s="464"/>
    </row>
    <row r="85" spans="1:16" ht="13.8" thickBot="1" x14ac:dyDescent="0.3">
      <c r="A85" s="464"/>
      <c r="B85" s="263"/>
      <c r="C85" s="263"/>
      <c r="D85" s="263"/>
      <c r="E85" s="263"/>
      <c r="F85" s="266"/>
      <c r="G85" s="479" t="s">
        <v>409</v>
      </c>
      <c r="H85" s="480"/>
      <c r="I85" s="480"/>
      <c r="J85" s="480"/>
      <c r="K85" s="480"/>
      <c r="L85" s="481"/>
      <c r="M85" s="465"/>
      <c r="N85" s="464"/>
      <c r="O85" s="463"/>
      <c r="P85" s="464"/>
    </row>
    <row r="86" spans="1:16" ht="13.8" thickBot="1" x14ac:dyDescent="0.3">
      <c r="A86" s="478">
        <v>21</v>
      </c>
      <c r="B86" s="264"/>
      <c r="C86" s="264"/>
      <c r="D86" s="264"/>
      <c r="E86" s="264"/>
      <c r="F86" s="267"/>
      <c r="G86" s="518" t="s">
        <v>63</v>
      </c>
      <c r="H86" s="519"/>
      <c r="I86" s="519"/>
      <c r="J86" s="519"/>
      <c r="K86" s="519"/>
      <c r="L86" s="520"/>
      <c r="M86" s="475">
        <v>1147990.42</v>
      </c>
      <c r="N86" s="474">
        <f>'Admin Budget-APP E'!I93</f>
        <v>61000</v>
      </c>
      <c r="O86" s="474">
        <f>'Special Caches-Budget - APP F'!E92</f>
        <v>0</v>
      </c>
      <c r="P86" s="474">
        <f>SUM(M86:O89)</f>
        <v>1208990.42</v>
      </c>
    </row>
    <row r="87" spans="1:16" ht="13.8" thickBot="1" x14ac:dyDescent="0.3">
      <c r="A87" s="478"/>
      <c r="B87" s="264"/>
      <c r="C87" s="264"/>
      <c r="D87" s="264"/>
      <c r="E87" s="264"/>
      <c r="F87" s="267"/>
      <c r="G87" s="509" t="s">
        <v>284</v>
      </c>
      <c r="H87" s="510"/>
      <c r="I87" s="510"/>
      <c r="J87" s="510"/>
      <c r="K87" s="510"/>
      <c r="L87" s="511"/>
      <c r="M87" s="475"/>
      <c r="N87" s="478"/>
      <c r="O87" s="474"/>
      <c r="P87" s="478"/>
    </row>
    <row r="88" spans="1:16" ht="13.8" thickBot="1" x14ac:dyDescent="0.3">
      <c r="A88" s="478"/>
      <c r="B88" s="264"/>
      <c r="C88" s="264"/>
      <c r="D88" s="264"/>
      <c r="E88" s="264"/>
      <c r="F88" s="267"/>
      <c r="G88" s="503" t="s">
        <v>13</v>
      </c>
      <c r="H88" s="504"/>
      <c r="I88" s="504"/>
      <c r="J88" s="504"/>
      <c r="K88" s="504"/>
      <c r="L88" s="505"/>
      <c r="M88" s="475"/>
      <c r="N88" s="478"/>
      <c r="O88" s="474"/>
      <c r="P88" s="478"/>
    </row>
    <row r="89" spans="1:16" ht="13.8" thickBot="1" x14ac:dyDescent="0.3">
      <c r="A89" s="478"/>
      <c r="B89" s="264"/>
      <c r="C89" s="264"/>
      <c r="D89" s="264"/>
      <c r="E89" s="264"/>
      <c r="F89" s="267"/>
      <c r="G89" s="488" t="s">
        <v>285</v>
      </c>
      <c r="H89" s="489"/>
      <c r="I89" s="489"/>
      <c r="J89" s="489"/>
      <c r="K89" s="489"/>
      <c r="L89" s="490"/>
      <c r="M89" s="475"/>
      <c r="N89" s="478"/>
      <c r="O89" s="474"/>
      <c r="P89" s="478"/>
    </row>
    <row r="90" spans="1:16" ht="12.75" customHeight="1" thickBot="1" x14ac:dyDescent="0.3">
      <c r="A90" s="464">
        <v>22</v>
      </c>
      <c r="B90" s="263"/>
      <c r="C90" s="263"/>
      <c r="D90" s="263"/>
      <c r="E90" s="263"/>
      <c r="F90" s="266"/>
      <c r="G90" s="512" t="s">
        <v>153</v>
      </c>
      <c r="H90" s="513"/>
      <c r="I90" s="513"/>
      <c r="J90" s="513"/>
      <c r="K90" s="513"/>
      <c r="L90" s="514"/>
      <c r="M90" s="465">
        <v>1147990.42</v>
      </c>
      <c r="N90" s="463">
        <f>'Admin Budget-APP E'!I97</f>
        <v>108000</v>
      </c>
      <c r="O90" s="463">
        <f>'Special Caches-Budget - APP F'!E96</f>
        <v>0</v>
      </c>
      <c r="P90" s="463">
        <f>SUM(M90:O93)</f>
        <v>1255990.42</v>
      </c>
    </row>
    <row r="91" spans="1:16" ht="12.75" customHeight="1" thickBot="1" x14ac:dyDescent="0.3">
      <c r="A91" s="464"/>
      <c r="B91" s="263"/>
      <c r="C91" s="263"/>
      <c r="D91" s="263"/>
      <c r="E91" s="263"/>
      <c r="F91" s="266"/>
      <c r="G91" s="515" t="s">
        <v>498</v>
      </c>
      <c r="H91" s="516"/>
      <c r="I91" s="516"/>
      <c r="J91" s="516"/>
      <c r="K91" s="516"/>
      <c r="L91" s="517"/>
      <c r="M91" s="465"/>
      <c r="N91" s="464"/>
      <c r="O91" s="463"/>
      <c r="P91" s="464"/>
    </row>
    <row r="92" spans="1:16" ht="12.75" customHeight="1" thickBot="1" x14ac:dyDescent="0.3">
      <c r="A92" s="464"/>
      <c r="B92" s="263"/>
      <c r="C92" s="263"/>
      <c r="D92" s="263"/>
      <c r="E92" s="263"/>
      <c r="F92" s="266"/>
      <c r="G92" s="521" t="s">
        <v>143</v>
      </c>
      <c r="H92" s="516"/>
      <c r="I92" s="516"/>
      <c r="J92" s="516"/>
      <c r="K92" s="516"/>
      <c r="L92" s="517"/>
      <c r="M92" s="465"/>
      <c r="N92" s="464"/>
      <c r="O92" s="463"/>
      <c r="P92" s="464"/>
    </row>
    <row r="93" spans="1:16" ht="12.75" customHeight="1" thickBot="1" x14ac:dyDescent="0.3">
      <c r="A93" s="464"/>
      <c r="B93" s="263"/>
      <c r="C93" s="263"/>
      <c r="D93" s="263"/>
      <c r="E93" s="263"/>
      <c r="F93" s="266"/>
      <c r="G93" s="522" t="s">
        <v>220</v>
      </c>
      <c r="H93" s="523"/>
      <c r="I93" s="523"/>
      <c r="J93" s="523"/>
      <c r="K93" s="523"/>
      <c r="L93" s="524"/>
      <c r="M93" s="465"/>
      <c r="N93" s="464"/>
      <c r="O93" s="463"/>
      <c r="P93" s="464"/>
    </row>
    <row r="94" spans="1:16" ht="13.8" thickBot="1" x14ac:dyDescent="0.3">
      <c r="A94" s="478">
        <v>23</v>
      </c>
      <c r="B94" s="264"/>
      <c r="C94" s="264"/>
      <c r="D94" s="264"/>
      <c r="E94" s="264"/>
      <c r="F94" s="267"/>
      <c r="G94" s="506" t="s">
        <v>64</v>
      </c>
      <c r="H94" s="507"/>
      <c r="I94" s="507"/>
      <c r="J94" s="507"/>
      <c r="K94" s="507"/>
      <c r="L94" s="508"/>
      <c r="M94" s="475">
        <v>1147990.42</v>
      </c>
      <c r="N94" s="474">
        <f>'Admin Budget-APP E'!I101</f>
        <v>0</v>
      </c>
      <c r="O94" s="474">
        <f>'Special Caches-Budget - APP F'!E100</f>
        <v>0</v>
      </c>
      <c r="P94" s="474">
        <f>SUM(M94:O97)</f>
        <v>1147990.42</v>
      </c>
    </row>
    <row r="95" spans="1:16" ht="13.8" thickBot="1" x14ac:dyDescent="0.3">
      <c r="A95" s="478"/>
      <c r="B95" s="264"/>
      <c r="C95" s="264"/>
      <c r="D95" s="264"/>
      <c r="E95" s="264"/>
      <c r="F95" s="267"/>
      <c r="G95" s="509" t="s">
        <v>499</v>
      </c>
      <c r="H95" s="510"/>
      <c r="I95" s="510"/>
      <c r="J95" s="510"/>
      <c r="K95" s="510"/>
      <c r="L95" s="511"/>
      <c r="M95" s="475"/>
      <c r="N95" s="478"/>
      <c r="O95" s="474"/>
      <c r="P95" s="478"/>
    </row>
    <row r="96" spans="1:16" ht="13.8" thickBot="1" x14ac:dyDescent="0.3">
      <c r="A96" s="478"/>
      <c r="B96" s="264"/>
      <c r="C96" s="264"/>
      <c r="D96" s="264"/>
      <c r="E96" s="264"/>
      <c r="F96" s="267"/>
      <c r="G96" s="503" t="s">
        <v>69</v>
      </c>
      <c r="H96" s="504"/>
      <c r="I96" s="504"/>
      <c r="J96" s="504"/>
      <c r="K96" s="504"/>
      <c r="L96" s="505"/>
      <c r="M96" s="475"/>
      <c r="N96" s="478"/>
      <c r="O96" s="474"/>
      <c r="P96" s="478"/>
    </row>
    <row r="97" spans="1:21" ht="13.8" thickBot="1" x14ac:dyDescent="0.3">
      <c r="A97" s="478"/>
      <c r="B97" s="264"/>
      <c r="C97" s="264"/>
      <c r="D97" s="264"/>
      <c r="E97" s="264"/>
      <c r="F97" s="267"/>
      <c r="G97" s="500" t="s">
        <v>410</v>
      </c>
      <c r="H97" s="501"/>
      <c r="I97" s="501"/>
      <c r="J97" s="501"/>
      <c r="K97" s="501"/>
      <c r="L97" s="502"/>
      <c r="M97" s="475"/>
      <c r="N97" s="478"/>
      <c r="O97" s="474"/>
      <c r="P97" s="478"/>
    </row>
    <row r="98" spans="1:21" ht="13.8" thickBot="1" x14ac:dyDescent="0.3">
      <c r="A98" s="464">
        <v>24</v>
      </c>
      <c r="B98" s="263"/>
      <c r="C98" s="263"/>
      <c r="D98" s="263"/>
      <c r="E98" s="263"/>
      <c r="F98" s="266"/>
      <c r="G98" s="528" t="s">
        <v>107</v>
      </c>
      <c r="H98" s="529"/>
      <c r="I98" s="529"/>
      <c r="J98" s="529"/>
      <c r="K98" s="529"/>
      <c r="L98" s="530"/>
      <c r="M98" s="465">
        <v>1147990.42</v>
      </c>
      <c r="N98" s="463">
        <f>'Admin Budget-APP E'!I105</f>
        <v>114000</v>
      </c>
      <c r="O98" s="463">
        <f>'Special Caches-Budget - APP F'!E105</f>
        <v>142500</v>
      </c>
      <c r="P98" s="463">
        <f>SUM(M98:O101)</f>
        <v>1404490.42</v>
      </c>
    </row>
    <row r="99" spans="1:21" ht="13.8" thickBot="1" x14ac:dyDescent="0.3">
      <c r="A99" s="464"/>
      <c r="B99" s="263"/>
      <c r="C99" s="263"/>
      <c r="D99" s="263"/>
      <c r="E99" s="263"/>
      <c r="F99" s="266"/>
      <c r="G99" s="525" t="s">
        <v>286</v>
      </c>
      <c r="H99" s="526"/>
      <c r="I99" s="526"/>
      <c r="J99" s="526"/>
      <c r="K99" s="526"/>
      <c r="L99" s="527"/>
      <c r="M99" s="465"/>
      <c r="N99" s="464"/>
      <c r="O99" s="463"/>
      <c r="P99" s="464"/>
    </row>
    <row r="100" spans="1:21" ht="13.8" thickBot="1" x14ac:dyDescent="0.3">
      <c r="A100" s="464"/>
      <c r="B100" s="263"/>
      <c r="C100" s="263"/>
      <c r="D100" s="263"/>
      <c r="E100" s="263"/>
      <c r="F100" s="266"/>
      <c r="G100" s="528" t="s">
        <v>75</v>
      </c>
      <c r="H100" s="529"/>
      <c r="I100" s="529"/>
      <c r="J100" s="529"/>
      <c r="K100" s="529"/>
      <c r="L100" s="530"/>
      <c r="M100" s="465"/>
      <c r="N100" s="464"/>
      <c r="O100" s="463"/>
      <c r="P100" s="464"/>
    </row>
    <row r="101" spans="1:21" ht="13.8" thickBot="1" x14ac:dyDescent="0.3">
      <c r="A101" s="464"/>
      <c r="B101" s="263"/>
      <c r="C101" s="263"/>
      <c r="D101" s="263"/>
      <c r="E101" s="263"/>
      <c r="F101" s="266"/>
      <c r="G101" s="531" t="s">
        <v>287</v>
      </c>
      <c r="H101" s="532"/>
      <c r="I101" s="532"/>
      <c r="J101" s="532"/>
      <c r="K101" s="532"/>
      <c r="L101" s="533"/>
      <c r="M101" s="465"/>
      <c r="N101" s="464"/>
      <c r="O101" s="463"/>
      <c r="P101" s="464"/>
    </row>
    <row r="102" spans="1:21" ht="13.8" thickBot="1" x14ac:dyDescent="0.3">
      <c r="A102" s="478">
        <v>25</v>
      </c>
      <c r="B102" s="264"/>
      <c r="C102" s="264"/>
      <c r="D102" s="264"/>
      <c r="E102" s="264"/>
      <c r="F102" s="267"/>
      <c r="G102" s="518" t="s">
        <v>125</v>
      </c>
      <c r="H102" s="519"/>
      <c r="I102" s="519"/>
      <c r="J102" s="519"/>
      <c r="K102" s="519"/>
      <c r="L102" s="520"/>
      <c r="M102" s="475">
        <v>1147990.42</v>
      </c>
      <c r="N102" s="474">
        <f>'Admin Budget-APP E'!I112</f>
        <v>135000</v>
      </c>
      <c r="O102" s="474">
        <f>'Special Caches-Budget - APP F'!E109</f>
        <v>0</v>
      </c>
      <c r="P102" s="474">
        <f>SUM(M102:O105)</f>
        <v>1282990.42</v>
      </c>
      <c r="Q102" s="16"/>
      <c r="R102" s="16"/>
      <c r="S102" s="16"/>
      <c r="T102" s="16"/>
      <c r="U102" s="16"/>
    </row>
    <row r="103" spans="1:21" ht="13.8" thickBot="1" x14ac:dyDescent="0.3">
      <c r="A103" s="478"/>
      <c r="B103" s="264"/>
      <c r="C103" s="264"/>
      <c r="D103" s="264"/>
      <c r="E103" s="264"/>
      <c r="F103" s="267"/>
      <c r="G103" s="509" t="s">
        <v>418</v>
      </c>
      <c r="H103" s="510"/>
      <c r="I103" s="510"/>
      <c r="J103" s="510"/>
      <c r="K103" s="510"/>
      <c r="L103" s="511"/>
      <c r="M103" s="475"/>
      <c r="N103" s="478"/>
      <c r="O103" s="474"/>
      <c r="P103" s="478"/>
      <c r="Q103" s="16"/>
      <c r="R103" s="16"/>
      <c r="S103" s="16"/>
      <c r="T103" s="16"/>
      <c r="U103" s="16"/>
    </row>
    <row r="104" spans="1:21" ht="12.75" customHeight="1" thickBot="1" x14ac:dyDescent="0.3">
      <c r="A104" s="478"/>
      <c r="B104" s="264"/>
      <c r="C104" s="264"/>
      <c r="D104" s="264"/>
      <c r="E104" s="264"/>
      <c r="F104" s="267"/>
      <c r="G104" s="503" t="s">
        <v>195</v>
      </c>
      <c r="H104" s="504"/>
      <c r="I104" s="504"/>
      <c r="J104" s="504"/>
      <c r="K104" s="504"/>
      <c r="L104" s="505"/>
      <c r="M104" s="475"/>
      <c r="N104" s="478"/>
      <c r="O104" s="474"/>
      <c r="P104" s="478"/>
      <c r="Q104" s="56"/>
      <c r="R104" s="2"/>
      <c r="S104" s="2"/>
    </row>
    <row r="105" spans="1:21" ht="13.5" customHeight="1" thickBot="1" x14ac:dyDescent="0.3">
      <c r="A105" s="478"/>
      <c r="B105" s="264"/>
      <c r="C105" s="264"/>
      <c r="D105" s="264"/>
      <c r="E105" s="264"/>
      <c r="F105" s="267"/>
      <c r="G105" s="488" t="s">
        <v>221</v>
      </c>
      <c r="H105" s="489"/>
      <c r="I105" s="489"/>
      <c r="J105" s="489"/>
      <c r="K105" s="489"/>
      <c r="L105" s="490"/>
      <c r="M105" s="475"/>
      <c r="N105" s="478"/>
      <c r="O105" s="474"/>
      <c r="P105" s="478"/>
      <c r="Q105" s="63"/>
      <c r="R105" s="2"/>
      <c r="S105" s="2"/>
    </row>
    <row r="106" spans="1:21" ht="13.8" thickBot="1" x14ac:dyDescent="0.3">
      <c r="A106" s="464">
        <v>26</v>
      </c>
      <c r="B106" s="263"/>
      <c r="C106" s="263"/>
      <c r="D106" s="263"/>
      <c r="E106" s="263"/>
      <c r="F106" s="266"/>
      <c r="G106" s="248" t="s">
        <v>79</v>
      </c>
      <c r="H106" s="268"/>
      <c r="I106" s="268"/>
      <c r="J106" s="268"/>
      <c r="K106" s="268"/>
      <c r="L106" s="269"/>
      <c r="M106" s="465">
        <v>1147990.42</v>
      </c>
      <c r="N106" s="463">
        <f>'Admin Budget-APP E'!I117</f>
        <v>32500</v>
      </c>
      <c r="O106" s="463">
        <f>'Special Caches-Budget - APP F'!E113</f>
        <v>0</v>
      </c>
      <c r="P106" s="463">
        <f>SUM(M106:O109)</f>
        <v>1180490.42</v>
      </c>
      <c r="Q106" s="56"/>
      <c r="R106" s="2"/>
      <c r="S106" s="2"/>
    </row>
    <row r="107" spans="1:21" ht="24.75" customHeight="1" thickBot="1" x14ac:dyDescent="0.3">
      <c r="A107" s="464"/>
      <c r="B107" s="263"/>
      <c r="C107" s="263"/>
      <c r="D107" s="263"/>
      <c r="E107" s="263"/>
      <c r="F107" s="266"/>
      <c r="G107" s="493" t="s">
        <v>502</v>
      </c>
      <c r="H107" s="494"/>
      <c r="I107" s="494"/>
      <c r="J107" s="494"/>
      <c r="K107" s="494"/>
      <c r="L107" s="495"/>
      <c r="M107" s="465"/>
      <c r="N107" s="464"/>
      <c r="O107" s="463"/>
      <c r="P107" s="464"/>
      <c r="Q107" s="56"/>
      <c r="R107" s="2"/>
      <c r="S107" s="2"/>
    </row>
    <row r="108" spans="1:21" ht="13.8" thickBot="1" x14ac:dyDescent="0.3">
      <c r="A108" s="464"/>
      <c r="B108" s="263"/>
      <c r="C108" s="263"/>
      <c r="D108" s="263"/>
      <c r="E108" s="263"/>
      <c r="F108" s="266"/>
      <c r="G108" s="270" t="s">
        <v>70</v>
      </c>
      <c r="H108" s="154"/>
      <c r="I108" s="154"/>
      <c r="J108" s="154"/>
      <c r="K108" s="154"/>
      <c r="L108" s="271"/>
      <c r="M108" s="465"/>
      <c r="N108" s="464"/>
      <c r="O108" s="463"/>
      <c r="P108" s="464"/>
      <c r="Q108" s="1"/>
    </row>
    <row r="109" spans="1:21" ht="13.8" thickBot="1" x14ac:dyDescent="0.3">
      <c r="A109" s="464"/>
      <c r="B109" s="263"/>
      <c r="C109" s="263"/>
      <c r="D109" s="263"/>
      <c r="E109" s="263"/>
      <c r="F109" s="266"/>
      <c r="G109" s="272" t="s">
        <v>73</v>
      </c>
      <c r="H109" s="155"/>
      <c r="I109" s="155" t="s">
        <v>288</v>
      </c>
      <c r="J109" s="155"/>
      <c r="K109" s="155"/>
      <c r="L109" s="273"/>
      <c r="M109" s="465"/>
      <c r="N109" s="464"/>
      <c r="O109" s="463"/>
      <c r="P109" s="464"/>
      <c r="Q109" s="1"/>
    </row>
    <row r="110" spans="1:21" ht="13.8" thickBot="1" x14ac:dyDescent="0.3">
      <c r="A110" s="478">
        <v>27</v>
      </c>
      <c r="B110" s="264"/>
      <c r="C110" s="264"/>
      <c r="D110" s="264"/>
      <c r="E110" s="264"/>
      <c r="F110" s="267"/>
      <c r="G110" s="518" t="s">
        <v>65</v>
      </c>
      <c r="H110" s="519"/>
      <c r="I110" s="519"/>
      <c r="J110" s="519"/>
      <c r="K110" s="519"/>
      <c r="L110" s="520"/>
      <c r="M110" s="499">
        <v>1147990.42</v>
      </c>
      <c r="N110" s="474">
        <f>'Admin Budget-APP E'!I121</f>
        <v>79500</v>
      </c>
      <c r="O110" s="474">
        <f>'Special Caches-Budget - APP F'!E117</f>
        <v>96500</v>
      </c>
      <c r="P110" s="474">
        <f>SUM(M110:O114)</f>
        <v>1323990.42</v>
      </c>
    </row>
    <row r="111" spans="1:21" ht="13.8" thickBot="1" x14ac:dyDescent="0.3">
      <c r="A111" s="478"/>
      <c r="B111" s="264"/>
      <c r="C111" s="264"/>
      <c r="D111" s="264"/>
      <c r="E111" s="264"/>
      <c r="F111" s="267"/>
      <c r="G111" s="509" t="s">
        <v>500</v>
      </c>
      <c r="H111" s="510"/>
      <c r="I111" s="510"/>
      <c r="J111" s="510"/>
      <c r="K111" s="510"/>
      <c r="L111" s="511"/>
      <c r="M111" s="499"/>
      <c r="N111" s="478"/>
      <c r="O111" s="474"/>
      <c r="P111" s="478"/>
    </row>
    <row r="112" spans="1:21" ht="13.8" thickBot="1" x14ac:dyDescent="0.3">
      <c r="A112" s="478"/>
      <c r="B112" s="264"/>
      <c r="C112" s="264"/>
      <c r="D112" s="264"/>
      <c r="E112" s="264"/>
      <c r="F112" s="267"/>
      <c r="G112" s="503" t="s">
        <v>9</v>
      </c>
      <c r="H112" s="504"/>
      <c r="I112" s="504"/>
      <c r="J112" s="504"/>
      <c r="K112" s="504"/>
      <c r="L112" s="505"/>
      <c r="M112" s="499"/>
      <c r="N112" s="478"/>
      <c r="O112" s="474"/>
      <c r="P112" s="478"/>
    </row>
    <row r="113" spans="1:16" ht="13.8" thickBot="1" x14ac:dyDescent="0.3">
      <c r="A113" s="478"/>
      <c r="B113" s="264"/>
      <c r="C113" s="264"/>
      <c r="D113" s="264"/>
      <c r="E113" s="264"/>
      <c r="F113" s="267"/>
      <c r="G113" s="503" t="s">
        <v>8</v>
      </c>
      <c r="H113" s="504"/>
      <c r="I113" s="504"/>
      <c r="J113" s="504"/>
      <c r="K113" s="504"/>
      <c r="L113" s="505"/>
      <c r="M113" s="499"/>
      <c r="N113" s="478"/>
      <c r="O113" s="474"/>
      <c r="P113" s="478"/>
    </row>
    <row r="114" spans="1:16" ht="13.8" thickBot="1" x14ac:dyDescent="0.3">
      <c r="A114" s="478"/>
      <c r="B114" s="264"/>
      <c r="C114" s="264"/>
      <c r="D114" s="264"/>
      <c r="E114" s="264"/>
      <c r="F114" s="267"/>
      <c r="G114" s="500" t="s">
        <v>501</v>
      </c>
      <c r="H114" s="501"/>
      <c r="I114" s="501"/>
      <c r="J114" s="501"/>
      <c r="K114" s="501"/>
      <c r="L114" s="502"/>
      <c r="M114" s="499"/>
      <c r="N114" s="478"/>
      <c r="O114" s="474"/>
      <c r="P114" s="478"/>
    </row>
    <row r="115" spans="1:16" ht="13.8" thickBot="1" x14ac:dyDescent="0.3">
      <c r="A115" s="464">
        <v>28</v>
      </c>
      <c r="B115" s="263"/>
      <c r="C115" s="263"/>
      <c r="D115" s="263"/>
      <c r="E115" s="263"/>
      <c r="F115" s="266"/>
      <c r="G115" s="485" t="s">
        <v>66</v>
      </c>
      <c r="H115" s="486"/>
      <c r="I115" s="486"/>
      <c r="J115" s="486"/>
      <c r="K115" s="486"/>
      <c r="L115" s="487"/>
      <c r="M115" s="465">
        <v>1147990.42</v>
      </c>
      <c r="N115" s="463">
        <f>'Admin Budget-APP E'!I129</f>
        <v>32500</v>
      </c>
      <c r="O115" s="463">
        <f>'Special Caches-Budget - APP F'!E122</f>
        <v>0</v>
      </c>
      <c r="P115" s="463">
        <f>SUM(M115:O118)</f>
        <v>1180490.42</v>
      </c>
    </row>
    <row r="116" spans="1:16" ht="13.8" thickBot="1" x14ac:dyDescent="0.3">
      <c r="A116" s="464"/>
      <c r="B116" s="263"/>
      <c r="C116" s="263"/>
      <c r="D116" s="263"/>
      <c r="E116" s="263"/>
      <c r="F116" s="266"/>
      <c r="G116" s="493" t="s">
        <v>223</v>
      </c>
      <c r="H116" s="494"/>
      <c r="I116" s="494"/>
      <c r="J116" s="494"/>
      <c r="K116" s="494"/>
      <c r="L116" s="495"/>
      <c r="M116" s="465"/>
      <c r="N116" s="464"/>
      <c r="O116" s="463"/>
      <c r="P116" s="464"/>
    </row>
    <row r="117" spans="1:16" ht="15" customHeight="1" thickBot="1" x14ac:dyDescent="0.3">
      <c r="A117" s="464"/>
      <c r="B117" s="263"/>
      <c r="C117" s="263"/>
      <c r="D117" s="263"/>
      <c r="E117" s="263"/>
      <c r="F117" s="266"/>
      <c r="G117" s="468" t="s">
        <v>137</v>
      </c>
      <c r="H117" s="469"/>
      <c r="I117" s="469"/>
      <c r="J117" s="469"/>
      <c r="K117" s="469"/>
      <c r="L117" s="470"/>
      <c r="M117" s="465"/>
      <c r="N117" s="464"/>
      <c r="O117" s="463"/>
      <c r="P117" s="464"/>
    </row>
    <row r="118" spans="1:16" ht="13.8" thickBot="1" x14ac:dyDescent="0.3">
      <c r="A118" s="464"/>
      <c r="B118" s="263"/>
      <c r="C118" s="263"/>
      <c r="D118" s="263"/>
      <c r="E118" s="263"/>
      <c r="F118" s="266"/>
      <c r="G118" s="479" t="s">
        <v>222</v>
      </c>
      <c r="H118" s="480"/>
      <c r="I118" s="480"/>
      <c r="J118" s="480"/>
      <c r="K118" s="480"/>
      <c r="L118" s="481"/>
      <c r="M118" s="465"/>
      <c r="N118" s="464"/>
      <c r="O118" s="463"/>
      <c r="P118" s="464"/>
    </row>
    <row r="119" spans="1:16" ht="13.8" thickBot="1" x14ac:dyDescent="0.3">
      <c r="A119" s="497" t="s">
        <v>57</v>
      </c>
      <c r="B119" s="497"/>
      <c r="C119" s="497"/>
      <c r="D119" s="497"/>
      <c r="E119" s="497"/>
      <c r="F119" s="497"/>
      <c r="G119" s="498"/>
      <c r="H119" s="498"/>
      <c r="I119" s="498"/>
      <c r="J119" s="498"/>
      <c r="K119" s="498"/>
      <c r="L119" s="498"/>
      <c r="M119" s="390">
        <f>SUM(M2:M118)</f>
        <v>32143731.76000002</v>
      </c>
      <c r="N119" s="265">
        <f>SUM(N2:N118)</f>
        <v>1479000</v>
      </c>
      <c r="O119" s="265">
        <f>SUM(O2:O118)</f>
        <v>611500</v>
      </c>
      <c r="P119" s="265">
        <f>SUM(P2:P118)</f>
        <v>34234231.76000002</v>
      </c>
    </row>
    <row r="120" spans="1:16" x14ac:dyDescent="0.25">
      <c r="N120" s="496"/>
      <c r="O120" s="496"/>
      <c r="P120" s="496"/>
    </row>
  </sheetData>
  <mergeCells count="255">
    <mergeCell ref="A1:L1"/>
    <mergeCell ref="P6:P9"/>
    <mergeCell ref="N6:N9"/>
    <mergeCell ref="M6:M9"/>
    <mergeCell ref="G6:L6"/>
    <mergeCell ref="A6:A9"/>
    <mergeCell ref="G5:L5"/>
    <mergeCell ref="P2:P5"/>
    <mergeCell ref="N2:N5"/>
    <mergeCell ref="M2:M5"/>
    <mergeCell ref="A2:A5"/>
    <mergeCell ref="O2:O5"/>
    <mergeCell ref="O6:O9"/>
    <mergeCell ref="G2:L2"/>
    <mergeCell ref="G3:L3"/>
    <mergeCell ref="G4:L4"/>
    <mergeCell ref="G7:L7"/>
    <mergeCell ref="G58:L58"/>
    <mergeCell ref="A52:A56"/>
    <mergeCell ref="G39:L39"/>
    <mergeCell ref="A57:A60"/>
    <mergeCell ref="A61:A65"/>
    <mergeCell ref="A44:A47"/>
    <mergeCell ref="G54:L54"/>
    <mergeCell ref="G43:L43"/>
    <mergeCell ref="G44:L44"/>
    <mergeCell ref="G63:L63"/>
    <mergeCell ref="G59:L59"/>
    <mergeCell ref="G61:L61"/>
    <mergeCell ref="G60:L60"/>
    <mergeCell ref="G64:L64"/>
    <mergeCell ref="G57:L57"/>
    <mergeCell ref="G56:L56"/>
    <mergeCell ref="G62:L62"/>
    <mergeCell ref="G47:L47"/>
    <mergeCell ref="G55:L55"/>
    <mergeCell ref="G48:L48"/>
    <mergeCell ref="G52:L52"/>
    <mergeCell ref="G53:L53"/>
    <mergeCell ref="A22:A25"/>
    <mergeCell ref="G14:L14"/>
    <mergeCell ref="G10:L10"/>
    <mergeCell ref="G13:L13"/>
    <mergeCell ref="G16:L16"/>
    <mergeCell ref="G15:L15"/>
    <mergeCell ref="A18:A21"/>
    <mergeCell ref="G21:L21"/>
    <mergeCell ref="G22:L22"/>
    <mergeCell ref="G11:L11"/>
    <mergeCell ref="G12:L12"/>
    <mergeCell ref="G23:L23"/>
    <mergeCell ref="G18:L18"/>
    <mergeCell ref="G19:L19"/>
    <mergeCell ref="A10:A13"/>
    <mergeCell ref="A14:A17"/>
    <mergeCell ref="G20:L20"/>
    <mergeCell ref="G17:L17"/>
    <mergeCell ref="G25:L25"/>
    <mergeCell ref="G32:L32"/>
    <mergeCell ref="G27:L27"/>
    <mergeCell ref="G45:L45"/>
    <mergeCell ref="G38:L38"/>
    <mergeCell ref="G46:L46"/>
    <mergeCell ref="G41:L41"/>
    <mergeCell ref="G33:L33"/>
    <mergeCell ref="G51:L51"/>
    <mergeCell ref="A26:A29"/>
    <mergeCell ref="A34:A38"/>
    <mergeCell ref="A30:A33"/>
    <mergeCell ref="G28:L28"/>
    <mergeCell ref="G29:L29"/>
    <mergeCell ref="G30:L30"/>
    <mergeCell ref="A48:A51"/>
    <mergeCell ref="A39:A43"/>
    <mergeCell ref="G40:L40"/>
    <mergeCell ref="G42:L42"/>
    <mergeCell ref="G26:L26"/>
    <mergeCell ref="G34:L34"/>
    <mergeCell ref="G31:L31"/>
    <mergeCell ref="G37:L37"/>
    <mergeCell ref="G35:L35"/>
    <mergeCell ref="G36:L36"/>
    <mergeCell ref="P94:P97"/>
    <mergeCell ref="P98:P101"/>
    <mergeCell ref="G49:L49"/>
    <mergeCell ref="M66:M69"/>
    <mergeCell ref="P70:P73"/>
    <mergeCell ref="O57:O60"/>
    <mergeCell ref="O61:O65"/>
    <mergeCell ref="P57:P60"/>
    <mergeCell ref="N26:N29"/>
    <mergeCell ref="M34:M38"/>
    <mergeCell ref="P78:P81"/>
    <mergeCell ref="N78:N81"/>
    <mergeCell ref="M78:M81"/>
    <mergeCell ref="P82:P85"/>
    <mergeCell ref="P86:P89"/>
    <mergeCell ref="P90:P93"/>
    <mergeCell ref="M48:M51"/>
    <mergeCell ref="G71:L71"/>
    <mergeCell ref="G66:L66"/>
    <mergeCell ref="G70:L70"/>
    <mergeCell ref="G72:L72"/>
    <mergeCell ref="G84:L84"/>
    <mergeCell ref="G79:L79"/>
    <mergeCell ref="G78:L78"/>
    <mergeCell ref="P102:P105"/>
    <mergeCell ref="G80:L80"/>
    <mergeCell ref="G103:L103"/>
    <mergeCell ref="N94:N97"/>
    <mergeCell ref="G104:L104"/>
    <mergeCell ref="G110:L110"/>
    <mergeCell ref="G105:L105"/>
    <mergeCell ref="G102:L102"/>
    <mergeCell ref="G92:L92"/>
    <mergeCell ref="G93:L93"/>
    <mergeCell ref="G87:L87"/>
    <mergeCell ref="G83:L83"/>
    <mergeCell ref="G95:L95"/>
    <mergeCell ref="G99:L99"/>
    <mergeCell ref="G100:L100"/>
    <mergeCell ref="G101:L101"/>
    <mergeCell ref="G98:L98"/>
    <mergeCell ref="G97:L97"/>
    <mergeCell ref="N98:N101"/>
    <mergeCell ref="M98:M101"/>
    <mergeCell ref="M102:M105"/>
    <mergeCell ref="N102:N105"/>
    <mergeCell ref="M106:M109"/>
    <mergeCell ref="M94:M97"/>
    <mergeCell ref="G69:L69"/>
    <mergeCell ref="G75:L75"/>
    <mergeCell ref="A74:A77"/>
    <mergeCell ref="G112:L112"/>
    <mergeCell ref="A102:A105"/>
    <mergeCell ref="A106:A109"/>
    <mergeCell ref="A94:A97"/>
    <mergeCell ref="A98:A101"/>
    <mergeCell ref="G96:L96"/>
    <mergeCell ref="G88:L88"/>
    <mergeCell ref="G89:L89"/>
    <mergeCell ref="G94:L94"/>
    <mergeCell ref="A110:A114"/>
    <mergeCell ref="G113:L113"/>
    <mergeCell ref="G111:L111"/>
    <mergeCell ref="G107:L107"/>
    <mergeCell ref="A90:A93"/>
    <mergeCell ref="A86:A89"/>
    <mergeCell ref="G90:L90"/>
    <mergeCell ref="G91:L91"/>
    <mergeCell ref="G86:L86"/>
    <mergeCell ref="G73:L73"/>
    <mergeCell ref="G67:L67"/>
    <mergeCell ref="G24:L24"/>
    <mergeCell ref="N48:N51"/>
    <mergeCell ref="M52:M56"/>
    <mergeCell ref="N120:P120"/>
    <mergeCell ref="P110:P114"/>
    <mergeCell ref="P115:P118"/>
    <mergeCell ref="N110:N114"/>
    <mergeCell ref="N115:N118"/>
    <mergeCell ref="A119:L119"/>
    <mergeCell ref="M115:M118"/>
    <mergeCell ref="N106:N109"/>
    <mergeCell ref="P106:P109"/>
    <mergeCell ref="A115:A118"/>
    <mergeCell ref="G118:L118"/>
    <mergeCell ref="G117:L117"/>
    <mergeCell ref="G116:L116"/>
    <mergeCell ref="G115:L115"/>
    <mergeCell ref="M110:M114"/>
    <mergeCell ref="G114:L114"/>
    <mergeCell ref="N70:N73"/>
    <mergeCell ref="A70:A73"/>
    <mergeCell ref="A66:A69"/>
    <mergeCell ref="A78:A81"/>
    <mergeCell ref="N66:N69"/>
    <mergeCell ref="A82:A85"/>
    <mergeCell ref="G68:L68"/>
    <mergeCell ref="P14:P17"/>
    <mergeCell ref="P10:P13"/>
    <mergeCell ref="P22:P25"/>
    <mergeCell ref="M10:M13"/>
    <mergeCell ref="N10:N13"/>
    <mergeCell ref="M18:M21"/>
    <mergeCell ref="O10:O13"/>
    <mergeCell ref="O14:O17"/>
    <mergeCell ref="O18:O21"/>
    <mergeCell ref="O22:O25"/>
    <mergeCell ref="N14:N17"/>
    <mergeCell ref="M14:M17"/>
    <mergeCell ref="N18:N21"/>
    <mergeCell ref="N22:N25"/>
    <mergeCell ref="M22:M25"/>
    <mergeCell ref="P18:P21"/>
    <mergeCell ref="P26:P29"/>
    <mergeCell ref="P61:P65"/>
    <mergeCell ref="P66:P69"/>
    <mergeCell ref="P34:P38"/>
    <mergeCell ref="P44:P47"/>
    <mergeCell ref="M82:M85"/>
    <mergeCell ref="N86:N89"/>
    <mergeCell ref="M86:M89"/>
    <mergeCell ref="P74:P77"/>
    <mergeCell ref="G77:L77"/>
    <mergeCell ref="N74:N77"/>
    <mergeCell ref="M74:M77"/>
    <mergeCell ref="G74:L74"/>
    <mergeCell ref="G85:L85"/>
    <mergeCell ref="G82:L82"/>
    <mergeCell ref="G81:L81"/>
    <mergeCell ref="G76:L76"/>
    <mergeCell ref="P30:P33"/>
    <mergeCell ref="N30:N33"/>
    <mergeCell ref="M30:M33"/>
    <mergeCell ref="P39:P43"/>
    <mergeCell ref="P48:P51"/>
    <mergeCell ref="P52:P56"/>
    <mergeCell ref="O26:O29"/>
    <mergeCell ref="O30:O33"/>
    <mergeCell ref="O34:O38"/>
    <mergeCell ref="O39:O43"/>
    <mergeCell ref="O44:O47"/>
    <mergeCell ref="O48:O51"/>
    <mergeCell ref="O52:O56"/>
    <mergeCell ref="N39:N43"/>
    <mergeCell ref="M39:M43"/>
    <mergeCell ref="N44:N47"/>
    <mergeCell ref="M44:M47"/>
    <mergeCell ref="M26:M29"/>
    <mergeCell ref="N34:N38"/>
    <mergeCell ref="N57:N60"/>
    <mergeCell ref="M57:M60"/>
    <mergeCell ref="N52:N56"/>
    <mergeCell ref="G50:L50"/>
    <mergeCell ref="G65:L65"/>
    <mergeCell ref="O115:O118"/>
    <mergeCell ref="O66:O69"/>
    <mergeCell ref="O70:O73"/>
    <mergeCell ref="O74:O77"/>
    <mergeCell ref="O78:O81"/>
    <mergeCell ref="O82:O85"/>
    <mergeCell ref="O86:O89"/>
    <mergeCell ref="O90:O93"/>
    <mergeCell ref="O94:O97"/>
    <mergeCell ref="O98:O101"/>
    <mergeCell ref="O102:O105"/>
    <mergeCell ref="O106:O109"/>
    <mergeCell ref="O110:O114"/>
    <mergeCell ref="M70:M73"/>
    <mergeCell ref="N61:N65"/>
    <mergeCell ref="M61:M65"/>
    <mergeCell ref="N90:N93"/>
    <mergeCell ref="M90:M93"/>
    <mergeCell ref="N82:N85"/>
  </mergeCells>
  <phoneticPr fontId="0" type="noConversion"/>
  <printOptions horizontalCentered="1"/>
  <pageMargins left="0.25" right="0.25" top="0.75" bottom="0.75" header="0.3" footer="0.3"/>
  <pageSetup scale="75" orientation="portrait" r:id="rId1"/>
  <headerFooter alignWithMargins="0">
    <oddHeader>&amp;C&amp;"Arial,Bold"&amp;12National Urban Search and Rescue FY2018 Readiness Cooperative Agreements &amp;"Arial,Regular"
&amp;"Arial,Bold Italic"APPENDIX D</oddHeader>
    <oddFooter>&amp;L&amp;P of &amp;N&amp;R&amp;D    &amp;T</oddFooter>
  </headerFooter>
  <rowBreaks count="1" manualBreakCount="1">
    <brk id="65"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6"/>
  <sheetViews>
    <sheetView showGridLines="0" topLeftCell="A67" zoomScaleNormal="100" zoomScalePageLayoutView="86" workbookViewId="0">
      <selection activeCell="B78" sqref="B78:B82"/>
    </sheetView>
  </sheetViews>
  <sheetFormatPr defaultRowHeight="13.2" x14ac:dyDescent="0.25"/>
  <cols>
    <col min="1" max="1" width="22.21875" style="8" customWidth="1"/>
    <col min="2" max="2" width="8.44140625" style="3" customWidth="1"/>
    <col min="3" max="3" width="41" customWidth="1"/>
    <col min="4" max="4" width="18.109375" customWidth="1"/>
    <col min="5" max="5" width="16.6640625" style="19" customWidth="1"/>
    <col min="6" max="6" width="14.109375" style="20" customWidth="1"/>
    <col min="7" max="7" width="21.6640625" style="20" customWidth="1"/>
    <col min="8" max="8" width="12.88671875" style="20" customWidth="1"/>
    <col min="9" max="9" width="14.6640625" style="6" customWidth="1"/>
    <col min="11" max="11" width="12.33203125" bestFit="1" customWidth="1"/>
  </cols>
  <sheetData>
    <row r="1" spans="1:10" s="255" customFormat="1" ht="79.8" thickBot="1" x14ac:dyDescent="0.3">
      <c r="A1" s="249" t="s">
        <v>250</v>
      </c>
      <c r="B1" s="249" t="s">
        <v>24</v>
      </c>
      <c r="C1" s="249" t="s">
        <v>303</v>
      </c>
      <c r="D1" s="249" t="s">
        <v>302</v>
      </c>
      <c r="E1" s="250" t="s">
        <v>203</v>
      </c>
      <c r="F1" s="250" t="s">
        <v>204</v>
      </c>
      <c r="G1" s="250" t="s">
        <v>151</v>
      </c>
      <c r="H1" s="250" t="s">
        <v>150</v>
      </c>
      <c r="I1" s="256" t="s">
        <v>25</v>
      </c>
    </row>
    <row r="2" spans="1:10" s="4" customFormat="1" x14ac:dyDescent="0.25">
      <c r="A2" s="598" t="s">
        <v>265</v>
      </c>
      <c r="B2" s="642" t="s">
        <v>26</v>
      </c>
      <c r="C2" s="354" t="s">
        <v>0</v>
      </c>
      <c r="D2" s="318"/>
      <c r="E2" s="326"/>
      <c r="F2" s="318"/>
      <c r="G2" s="320"/>
      <c r="H2" s="80" t="s">
        <v>0</v>
      </c>
      <c r="I2" s="663">
        <f>SUM(D2:H5)</f>
        <v>42500</v>
      </c>
    </row>
    <row r="3" spans="1:10" s="4" customFormat="1" x14ac:dyDescent="0.25">
      <c r="A3" s="599"/>
      <c r="B3" s="643"/>
      <c r="C3" s="427" t="s">
        <v>537</v>
      </c>
      <c r="D3" s="321"/>
      <c r="E3" s="329"/>
      <c r="F3" s="321">
        <v>32500</v>
      </c>
      <c r="G3" s="322"/>
      <c r="H3" s="84"/>
      <c r="I3" s="664"/>
    </row>
    <row r="4" spans="1:10" s="4" customFormat="1" x14ac:dyDescent="0.25">
      <c r="A4" s="599"/>
      <c r="B4" s="643"/>
      <c r="C4" s="393" t="s">
        <v>483</v>
      </c>
      <c r="D4" s="141"/>
      <c r="E4" s="329"/>
      <c r="F4" s="321"/>
      <c r="G4" s="392" t="s">
        <v>505</v>
      </c>
      <c r="H4" s="87">
        <v>10000</v>
      </c>
      <c r="I4" s="664"/>
    </row>
    <row r="5" spans="1:10" s="4" customFormat="1" ht="13.8" thickBot="1" x14ac:dyDescent="0.3">
      <c r="A5" s="599"/>
      <c r="B5" s="643"/>
      <c r="C5" s="324"/>
      <c r="D5" s="324"/>
      <c r="E5" s="333"/>
      <c r="F5" s="334"/>
      <c r="G5" s="335"/>
      <c r="H5" s="99"/>
      <c r="I5" s="664"/>
    </row>
    <row r="6" spans="1:10" x14ac:dyDescent="0.25">
      <c r="A6" s="592" t="s">
        <v>154</v>
      </c>
      <c r="B6" s="607" t="s">
        <v>27</v>
      </c>
      <c r="C6" s="404" t="s">
        <v>477</v>
      </c>
      <c r="D6" s="133"/>
      <c r="E6" s="133"/>
      <c r="F6" s="133"/>
      <c r="G6" s="134" t="s">
        <v>380</v>
      </c>
      <c r="H6" s="133">
        <v>40000</v>
      </c>
      <c r="I6" s="635">
        <f>SUM(D6:H9)</f>
        <v>44000</v>
      </c>
    </row>
    <row r="7" spans="1:10" x14ac:dyDescent="0.25">
      <c r="A7" s="593"/>
      <c r="B7" s="608"/>
      <c r="C7" s="428" t="s">
        <v>260</v>
      </c>
      <c r="D7" s="133">
        <v>4000</v>
      </c>
      <c r="E7" s="157"/>
      <c r="F7" s="133"/>
      <c r="G7" s="134"/>
      <c r="H7" s="135"/>
      <c r="I7" s="636"/>
    </row>
    <row r="8" spans="1:10" x14ac:dyDescent="0.25">
      <c r="A8" s="593"/>
      <c r="B8" s="608"/>
      <c r="C8" s="131"/>
      <c r="D8" s="133"/>
      <c r="E8" s="158"/>
      <c r="F8" s="133"/>
      <c r="G8" s="134"/>
      <c r="H8" s="135"/>
      <c r="I8" s="636"/>
    </row>
    <row r="9" spans="1:10" ht="13.8" thickBot="1" x14ac:dyDescent="0.3">
      <c r="A9" s="597"/>
      <c r="B9" s="609"/>
      <c r="C9" s="136"/>
      <c r="D9" s="159"/>
      <c r="E9" s="160"/>
      <c r="F9" s="138"/>
      <c r="G9" s="139"/>
      <c r="H9" s="140"/>
      <c r="I9" s="662"/>
    </row>
    <row r="10" spans="1:10" x14ac:dyDescent="0.25">
      <c r="A10" s="598" t="s">
        <v>155</v>
      </c>
      <c r="B10" s="656" t="s">
        <v>28</v>
      </c>
      <c r="C10" s="429" t="s">
        <v>392</v>
      </c>
      <c r="D10" s="318">
        <v>4000</v>
      </c>
      <c r="E10" s="326"/>
      <c r="F10" s="318"/>
      <c r="G10" s="320"/>
      <c r="H10" s="327"/>
      <c r="I10" s="615">
        <f>SUM(D10:H13)</f>
        <v>94000</v>
      </c>
    </row>
    <row r="11" spans="1:10" ht="12.75" customHeight="1" x14ac:dyDescent="0.25">
      <c r="A11" s="599"/>
      <c r="B11" s="657"/>
      <c r="C11" s="393" t="s">
        <v>469</v>
      </c>
      <c r="D11" s="328"/>
      <c r="E11" s="329"/>
      <c r="F11" s="321"/>
      <c r="G11" s="323" t="s">
        <v>459</v>
      </c>
      <c r="H11" s="330">
        <v>90000</v>
      </c>
      <c r="I11" s="616"/>
    </row>
    <row r="12" spans="1:10" ht="12.75" customHeight="1" x14ac:dyDescent="0.25">
      <c r="A12" s="599"/>
      <c r="B12" s="657"/>
      <c r="C12" s="331"/>
      <c r="D12" s="660"/>
      <c r="E12" s="329"/>
      <c r="F12" s="321"/>
      <c r="G12" s="323"/>
      <c r="H12" s="330"/>
      <c r="I12" s="616"/>
      <c r="J12" s="665"/>
    </row>
    <row r="13" spans="1:10" ht="12.75" customHeight="1" thickBot="1" x14ac:dyDescent="0.3">
      <c r="A13" s="600"/>
      <c r="B13" s="658"/>
      <c r="C13" s="332"/>
      <c r="D13" s="661"/>
      <c r="E13" s="333"/>
      <c r="F13" s="334"/>
      <c r="G13" s="335"/>
      <c r="H13" s="336"/>
      <c r="I13" s="659"/>
      <c r="J13" s="665"/>
    </row>
    <row r="14" spans="1:10" x14ac:dyDescent="0.25">
      <c r="A14" s="592" t="s">
        <v>156</v>
      </c>
      <c r="B14" s="621" t="s">
        <v>29</v>
      </c>
      <c r="C14" s="177"/>
      <c r="D14" s="127"/>
      <c r="E14" s="156"/>
      <c r="F14" s="127"/>
      <c r="G14" s="129"/>
      <c r="H14" s="130"/>
      <c r="I14" s="635">
        <f>SUM(D14:H17)</f>
        <v>0</v>
      </c>
      <c r="J14" s="665"/>
    </row>
    <row r="15" spans="1:10" x14ac:dyDescent="0.25">
      <c r="A15" s="593"/>
      <c r="B15" s="622"/>
      <c r="C15" s="161"/>
      <c r="D15" s="133"/>
      <c r="E15" s="157"/>
      <c r="F15" s="133"/>
      <c r="G15" s="134"/>
      <c r="H15" s="135"/>
      <c r="I15" s="636"/>
      <c r="J15" s="665"/>
    </row>
    <row r="16" spans="1:10" x14ac:dyDescent="0.25">
      <c r="A16" s="593"/>
      <c r="B16" s="622"/>
      <c r="C16" s="131"/>
      <c r="D16" s="162"/>
      <c r="E16" s="157"/>
      <c r="F16" s="133"/>
      <c r="G16" s="134"/>
      <c r="H16" s="135"/>
      <c r="I16" s="636"/>
      <c r="J16" s="209"/>
    </row>
    <row r="17" spans="1:10" ht="13.8" thickBot="1" x14ac:dyDescent="0.3">
      <c r="A17" s="597"/>
      <c r="B17" s="666"/>
      <c r="C17" s="136"/>
      <c r="D17" s="136"/>
      <c r="E17" s="160"/>
      <c r="F17" s="138"/>
      <c r="G17" s="139"/>
      <c r="H17" s="140"/>
      <c r="I17" s="662"/>
      <c r="J17" s="665"/>
    </row>
    <row r="18" spans="1:10" x14ac:dyDescent="0.25">
      <c r="A18" s="673" t="s">
        <v>157</v>
      </c>
      <c r="B18" s="671" t="s">
        <v>30</v>
      </c>
      <c r="C18" s="401" t="s">
        <v>472</v>
      </c>
      <c r="D18" s="318"/>
      <c r="E18" s="326"/>
      <c r="F18" s="318"/>
      <c r="G18" s="411" t="s">
        <v>360</v>
      </c>
      <c r="H18" s="318">
        <v>90000</v>
      </c>
      <c r="I18" s="615">
        <f>SUM(D18:H21)</f>
        <v>90000</v>
      </c>
      <c r="J18" s="665"/>
    </row>
    <row r="19" spans="1:10" x14ac:dyDescent="0.25">
      <c r="A19" s="674"/>
      <c r="B19" s="672"/>
      <c r="C19" s="337" t="s">
        <v>0</v>
      </c>
      <c r="D19" s="321" t="s">
        <v>0</v>
      </c>
      <c r="E19" s="329"/>
      <c r="F19" s="321"/>
      <c r="G19" s="323"/>
      <c r="H19" s="330"/>
      <c r="I19" s="616"/>
      <c r="J19" s="665"/>
    </row>
    <row r="20" spans="1:10" x14ac:dyDescent="0.25">
      <c r="A20" s="674"/>
      <c r="B20" s="672"/>
      <c r="C20" s="338"/>
      <c r="D20" s="338"/>
      <c r="E20" s="329"/>
      <c r="F20" s="321"/>
      <c r="G20" s="323"/>
      <c r="H20" s="330"/>
      <c r="I20" s="616"/>
      <c r="J20" s="665"/>
    </row>
    <row r="21" spans="1:10" ht="13.8" thickBot="1" x14ac:dyDescent="0.3">
      <c r="A21" s="674"/>
      <c r="B21" s="672"/>
      <c r="C21" s="338"/>
      <c r="D21" s="338"/>
      <c r="E21" s="329"/>
      <c r="F21" s="321"/>
      <c r="G21" s="323"/>
      <c r="H21" s="330"/>
      <c r="I21" s="616"/>
      <c r="J21" s="1"/>
    </row>
    <row r="22" spans="1:10" ht="13.2" customHeight="1" x14ac:dyDescent="0.25">
      <c r="A22" s="592" t="s">
        <v>158</v>
      </c>
      <c r="B22" s="607" t="s">
        <v>31</v>
      </c>
      <c r="C22" s="420" t="s">
        <v>523</v>
      </c>
      <c r="D22" s="127">
        <v>10000</v>
      </c>
      <c r="E22" s="156" t="s">
        <v>0</v>
      </c>
      <c r="F22" s="127"/>
      <c r="G22" s="129"/>
      <c r="H22" s="182"/>
      <c r="I22" s="635">
        <f>SUM(D22:H28)</f>
        <v>57000</v>
      </c>
    </row>
    <row r="23" spans="1:10" ht="13.8" customHeight="1" x14ac:dyDescent="0.25">
      <c r="A23" s="593"/>
      <c r="B23" s="608"/>
      <c r="C23" s="414" t="s">
        <v>514</v>
      </c>
      <c r="D23" s="133">
        <v>6000</v>
      </c>
      <c r="E23" s="157" t="s">
        <v>0</v>
      </c>
      <c r="F23" s="133"/>
      <c r="G23" s="164"/>
      <c r="H23" s="163"/>
      <c r="I23" s="636"/>
    </row>
    <row r="24" spans="1:10" ht="13.2" customHeight="1" x14ac:dyDescent="0.25">
      <c r="A24" s="593"/>
      <c r="B24" s="608"/>
      <c r="C24" s="412" t="s">
        <v>515</v>
      </c>
      <c r="D24" s="133">
        <v>6000</v>
      </c>
      <c r="E24" s="157"/>
      <c r="F24" s="133"/>
      <c r="G24" s="164"/>
      <c r="H24" s="163" t="s">
        <v>0</v>
      </c>
      <c r="I24" s="636"/>
    </row>
    <row r="25" spans="1:10" ht="13.2" customHeight="1" x14ac:dyDescent="0.25">
      <c r="A25" s="593"/>
      <c r="B25" s="608"/>
      <c r="C25" s="425" t="s">
        <v>528</v>
      </c>
      <c r="D25" s="133">
        <v>15000</v>
      </c>
      <c r="E25" s="157"/>
      <c r="F25" s="133"/>
      <c r="G25" s="164"/>
      <c r="H25" s="163"/>
      <c r="I25" s="636"/>
    </row>
    <row r="26" spans="1:10" ht="13.2" customHeight="1" x14ac:dyDescent="0.25">
      <c r="A26" s="593"/>
      <c r="B26" s="608"/>
      <c r="C26" s="430" t="s">
        <v>393</v>
      </c>
      <c r="D26" s="133">
        <v>4000</v>
      </c>
      <c r="E26" s="157"/>
      <c r="F26" s="133"/>
      <c r="G26" s="165"/>
      <c r="H26" s="166"/>
      <c r="I26" s="636"/>
    </row>
    <row r="27" spans="1:10" ht="13.2" customHeight="1" x14ac:dyDescent="0.25">
      <c r="A27" s="593"/>
      <c r="B27" s="608"/>
      <c r="C27" s="431" t="s">
        <v>460</v>
      </c>
      <c r="D27" s="133">
        <v>4000</v>
      </c>
      <c r="E27" s="157"/>
      <c r="F27" s="133"/>
      <c r="G27" s="167"/>
      <c r="H27" s="168"/>
      <c r="I27" s="636"/>
    </row>
    <row r="28" spans="1:10" ht="13.2" customHeight="1" thickBot="1" x14ac:dyDescent="0.3">
      <c r="A28" s="593"/>
      <c r="B28" s="608"/>
      <c r="C28" s="432" t="s">
        <v>394</v>
      </c>
      <c r="D28" s="133">
        <v>12000</v>
      </c>
      <c r="E28" s="157"/>
      <c r="F28" s="133"/>
      <c r="G28" s="167"/>
      <c r="H28" s="168"/>
      <c r="I28" s="636"/>
    </row>
    <row r="29" spans="1:10" x14ac:dyDescent="0.25">
      <c r="A29" s="598" t="s">
        <v>159</v>
      </c>
      <c r="B29" s="669" t="s">
        <v>32</v>
      </c>
      <c r="C29" s="420" t="s">
        <v>525</v>
      </c>
      <c r="D29" s="355">
        <v>15000</v>
      </c>
      <c r="E29" s="319"/>
      <c r="F29" s="375"/>
      <c r="G29" s="320"/>
      <c r="H29" s="327" t="s">
        <v>0</v>
      </c>
      <c r="I29" s="632">
        <f>SUM(D29:H32)</f>
        <v>60000</v>
      </c>
    </row>
    <row r="30" spans="1:10" x14ac:dyDescent="0.25">
      <c r="A30" s="599"/>
      <c r="B30" s="646"/>
      <c r="C30" s="393" t="s">
        <v>483</v>
      </c>
      <c r="D30" s="328"/>
      <c r="E30" s="142"/>
      <c r="F30" s="376"/>
      <c r="G30" s="392" t="s">
        <v>505</v>
      </c>
      <c r="H30" s="330">
        <v>10000</v>
      </c>
      <c r="I30" s="633"/>
    </row>
    <row r="31" spans="1:10" x14ac:dyDescent="0.25">
      <c r="A31" s="599"/>
      <c r="B31" s="646"/>
      <c r="C31" s="393" t="s">
        <v>467</v>
      </c>
      <c r="D31" s="328"/>
      <c r="E31" s="142"/>
      <c r="F31" s="376" t="s">
        <v>0</v>
      </c>
      <c r="G31" s="392" t="s">
        <v>376</v>
      </c>
      <c r="H31" s="330">
        <v>35000</v>
      </c>
      <c r="I31" s="633"/>
    </row>
    <row r="32" spans="1:10" ht="13.8" thickBot="1" x14ac:dyDescent="0.3">
      <c r="A32" s="600"/>
      <c r="B32" s="670"/>
      <c r="C32" s="202"/>
      <c r="D32" s="378"/>
      <c r="E32" s="325"/>
      <c r="F32" s="343"/>
      <c r="G32" s="377"/>
      <c r="H32" s="377"/>
      <c r="I32" s="634"/>
    </row>
    <row r="33" spans="1:9" x14ac:dyDescent="0.25">
      <c r="A33" s="592" t="s">
        <v>160</v>
      </c>
      <c r="B33" s="607" t="s">
        <v>33</v>
      </c>
      <c r="C33" s="373" t="s">
        <v>0</v>
      </c>
      <c r="D33" s="374" t="s">
        <v>0</v>
      </c>
      <c r="E33" s="172"/>
      <c r="F33" s="133"/>
      <c r="G33" s="134"/>
      <c r="H33" s="135"/>
      <c r="I33" s="635">
        <f>SUM(D33:H36)</f>
        <v>0</v>
      </c>
    </row>
    <row r="34" spans="1:9" x14ac:dyDescent="0.25">
      <c r="A34" s="593"/>
      <c r="B34" s="608"/>
      <c r="C34" s="238"/>
      <c r="D34" s="133"/>
      <c r="E34" s="132"/>
      <c r="F34" s="133"/>
      <c r="G34" s="165"/>
      <c r="H34" s="135"/>
      <c r="I34" s="636"/>
    </row>
    <row r="35" spans="1:9" x14ac:dyDescent="0.25">
      <c r="A35" s="593"/>
      <c r="B35" s="608"/>
      <c r="C35" s="161"/>
      <c r="D35" s="133"/>
      <c r="E35" s="172"/>
      <c r="F35" s="133"/>
      <c r="G35" s="173"/>
      <c r="H35" s="174"/>
      <c r="I35" s="636"/>
    </row>
    <row r="36" spans="1:9" ht="13.8" thickBot="1" x14ac:dyDescent="0.3">
      <c r="A36" s="593"/>
      <c r="B36" s="608"/>
      <c r="C36" s="161"/>
      <c r="D36" s="133"/>
      <c r="E36" s="172"/>
      <c r="F36" s="133"/>
      <c r="G36" s="173"/>
      <c r="H36" s="174"/>
      <c r="I36" s="636"/>
    </row>
    <row r="37" spans="1:9" x14ac:dyDescent="0.25">
      <c r="A37" s="598" t="s">
        <v>262</v>
      </c>
      <c r="B37" s="642" t="s">
        <v>34</v>
      </c>
      <c r="C37" s="433" t="s">
        <v>395</v>
      </c>
      <c r="D37" s="318">
        <v>4000</v>
      </c>
      <c r="E37" s="326"/>
      <c r="F37" s="344"/>
      <c r="G37" s="339"/>
      <c r="H37" s="340"/>
      <c r="I37" s="667">
        <f>SUM(D37:H40)</f>
        <v>58000</v>
      </c>
    </row>
    <row r="38" spans="1:9" x14ac:dyDescent="0.25">
      <c r="A38" s="599"/>
      <c r="B38" s="643"/>
      <c r="C38" s="430" t="s">
        <v>391</v>
      </c>
      <c r="D38" s="321">
        <v>4000</v>
      </c>
      <c r="E38" s="329"/>
      <c r="F38" s="346"/>
      <c r="G38" s="341"/>
      <c r="H38" s="342"/>
      <c r="I38" s="668"/>
    </row>
    <row r="39" spans="1:9" ht="12.75" customHeight="1" x14ac:dyDescent="0.25">
      <c r="A39" s="599"/>
      <c r="B39" s="643"/>
      <c r="C39" s="393" t="s">
        <v>475</v>
      </c>
      <c r="D39" s="141"/>
      <c r="E39" s="329"/>
      <c r="F39" s="321"/>
      <c r="G39" s="405" t="s">
        <v>421</v>
      </c>
      <c r="H39" s="342">
        <v>35000</v>
      </c>
      <c r="I39" s="668"/>
    </row>
    <row r="40" spans="1:9" ht="13.8" thickBot="1" x14ac:dyDescent="0.3">
      <c r="A40" s="599"/>
      <c r="B40" s="643"/>
      <c r="C40" s="393" t="s">
        <v>507</v>
      </c>
      <c r="D40" s="141"/>
      <c r="E40" s="329"/>
      <c r="F40" s="321"/>
      <c r="G40" s="405" t="s">
        <v>506</v>
      </c>
      <c r="H40" s="342">
        <v>15000</v>
      </c>
      <c r="I40" s="668"/>
    </row>
    <row r="41" spans="1:9" x14ac:dyDescent="0.25">
      <c r="A41" s="592" t="s">
        <v>35</v>
      </c>
      <c r="B41" s="624" t="s">
        <v>36</v>
      </c>
      <c r="C41" s="401" t="s">
        <v>479</v>
      </c>
      <c r="D41" s="127"/>
      <c r="E41" s="372"/>
      <c r="F41" s="127"/>
      <c r="G41" s="357" t="s">
        <v>427</v>
      </c>
      <c r="H41" s="358">
        <v>5000</v>
      </c>
      <c r="I41" s="610">
        <f>SUM(D41:H45)</f>
        <v>33000</v>
      </c>
    </row>
    <row r="42" spans="1:9" x14ac:dyDescent="0.25">
      <c r="A42" s="593"/>
      <c r="B42" s="625"/>
      <c r="C42" s="421" t="s">
        <v>522</v>
      </c>
      <c r="D42" s="133">
        <v>10000</v>
      </c>
      <c r="E42" s="172"/>
      <c r="F42" s="133"/>
      <c r="G42" s="134"/>
      <c r="H42" s="163"/>
      <c r="I42" s="611"/>
    </row>
    <row r="43" spans="1:9" x14ac:dyDescent="0.25">
      <c r="A43" s="593"/>
      <c r="B43" s="625"/>
      <c r="C43" s="421" t="s">
        <v>525</v>
      </c>
      <c r="D43" s="133">
        <v>15000</v>
      </c>
      <c r="E43" s="172"/>
      <c r="F43" s="178"/>
      <c r="G43" s="134"/>
      <c r="H43" s="135"/>
      <c r="I43" s="611"/>
    </row>
    <row r="44" spans="1:9" ht="14.25" customHeight="1" x14ac:dyDescent="0.25">
      <c r="A44" s="593"/>
      <c r="B44" s="625"/>
      <c r="C44" s="417" t="s">
        <v>518</v>
      </c>
      <c r="D44" s="133"/>
      <c r="E44" s="172">
        <v>1000</v>
      </c>
      <c r="F44" s="178"/>
      <c r="G44" s="134"/>
      <c r="H44" s="135"/>
      <c r="I44" s="611"/>
    </row>
    <row r="45" spans="1:9" ht="13.8" thickBot="1" x14ac:dyDescent="0.3">
      <c r="A45" s="597"/>
      <c r="B45" s="626"/>
      <c r="C45" s="418" t="s">
        <v>519</v>
      </c>
      <c r="D45" s="160"/>
      <c r="E45" s="176">
        <v>2000</v>
      </c>
      <c r="F45" s="179"/>
      <c r="G45" s="164"/>
      <c r="H45" s="163"/>
      <c r="I45" s="612"/>
    </row>
    <row r="46" spans="1:9" x14ac:dyDescent="0.25">
      <c r="A46" s="598" t="s">
        <v>71</v>
      </c>
      <c r="B46" s="642" t="s">
        <v>37</v>
      </c>
      <c r="C46" s="422" t="s">
        <v>523</v>
      </c>
      <c r="D46" s="77">
        <v>10000</v>
      </c>
      <c r="E46" s="90"/>
      <c r="F46" s="102"/>
      <c r="G46" s="320"/>
      <c r="H46" s="327"/>
      <c r="I46" s="632">
        <f>SUM(D46:H49)</f>
        <v>50000</v>
      </c>
    </row>
    <row r="47" spans="1:9" x14ac:dyDescent="0.25">
      <c r="A47" s="599"/>
      <c r="B47" s="643"/>
      <c r="C47" s="393" t="s">
        <v>474</v>
      </c>
      <c r="D47" s="104"/>
      <c r="E47" s="95"/>
      <c r="F47" s="83"/>
      <c r="G47" s="392" t="s">
        <v>379</v>
      </c>
      <c r="H47" s="330">
        <v>40000</v>
      </c>
      <c r="I47" s="633"/>
    </row>
    <row r="48" spans="1:9" x14ac:dyDescent="0.25">
      <c r="A48" s="599"/>
      <c r="B48" s="643"/>
      <c r="C48" s="289"/>
      <c r="D48" s="289"/>
      <c r="E48" s="95"/>
      <c r="F48" s="83"/>
      <c r="G48" s="323"/>
      <c r="H48" s="330"/>
      <c r="I48" s="633"/>
    </row>
    <row r="49" spans="1:9" ht="13.8" thickBot="1" x14ac:dyDescent="0.3">
      <c r="A49" s="599"/>
      <c r="B49" s="643"/>
      <c r="C49" s="289"/>
      <c r="D49" s="101"/>
      <c r="E49" s="96"/>
      <c r="F49" s="97"/>
      <c r="G49" s="105"/>
      <c r="H49" s="106"/>
      <c r="I49" s="633"/>
    </row>
    <row r="50" spans="1:9" ht="12.75" customHeight="1" x14ac:dyDescent="0.25">
      <c r="A50" s="592" t="s">
        <v>10</v>
      </c>
      <c r="B50" s="624" t="s">
        <v>38</v>
      </c>
      <c r="C50" s="361"/>
      <c r="D50" s="370"/>
      <c r="E50" s="132"/>
      <c r="F50" s="133"/>
      <c r="G50" s="134" t="s">
        <v>0</v>
      </c>
      <c r="H50" s="135" t="s">
        <v>0</v>
      </c>
      <c r="I50" s="635">
        <f>SUM(D50:H53)</f>
        <v>80000</v>
      </c>
    </row>
    <row r="51" spans="1:9" x14ac:dyDescent="0.25">
      <c r="A51" s="593"/>
      <c r="B51" s="625"/>
      <c r="C51" s="393" t="s">
        <v>471</v>
      </c>
      <c r="D51" s="371"/>
      <c r="E51" s="133" t="s">
        <v>0</v>
      </c>
      <c r="F51" s="133"/>
      <c r="G51" s="409" t="s">
        <v>377</v>
      </c>
      <c r="H51" s="135">
        <v>40000</v>
      </c>
      <c r="I51" s="636"/>
    </row>
    <row r="52" spans="1:9" x14ac:dyDescent="0.25">
      <c r="A52" s="593"/>
      <c r="B52" s="625"/>
      <c r="C52" s="417" t="s">
        <v>521</v>
      </c>
      <c r="D52" s="317"/>
      <c r="E52" s="132">
        <v>40000</v>
      </c>
      <c r="F52" s="133"/>
      <c r="G52" s="134"/>
      <c r="H52" s="135"/>
      <c r="I52" s="636"/>
    </row>
    <row r="53" spans="1:9" ht="13.8" thickBot="1" x14ac:dyDescent="0.3">
      <c r="A53" s="597"/>
      <c r="B53" s="626"/>
      <c r="C53" s="159"/>
      <c r="D53" s="180"/>
      <c r="E53" s="137"/>
      <c r="F53" s="138"/>
      <c r="G53" s="134"/>
      <c r="H53" s="135"/>
      <c r="I53" s="662"/>
    </row>
    <row r="54" spans="1:9" x14ac:dyDescent="0.25">
      <c r="A54" s="598" t="s">
        <v>39</v>
      </c>
      <c r="B54" s="669" t="s">
        <v>40</v>
      </c>
      <c r="C54" s="350"/>
      <c r="D54" s="379"/>
      <c r="E54" s="352"/>
      <c r="F54" s="353"/>
      <c r="G54" s="353"/>
      <c r="H54" s="353"/>
      <c r="I54" s="640">
        <f>SUM(D54:H57)</f>
        <v>34000</v>
      </c>
    </row>
    <row r="55" spans="1:9" x14ac:dyDescent="0.25">
      <c r="A55" s="599"/>
      <c r="B55" s="646"/>
      <c r="C55" s="421" t="s">
        <v>526</v>
      </c>
      <c r="D55" s="348">
        <v>30000</v>
      </c>
      <c r="E55" s="329"/>
      <c r="F55" s="321"/>
      <c r="G55" s="323"/>
      <c r="H55" s="330"/>
      <c r="I55" s="641"/>
    </row>
    <row r="56" spans="1:9" x14ac:dyDescent="0.25">
      <c r="A56" s="599"/>
      <c r="B56" s="646"/>
      <c r="C56" s="428" t="s">
        <v>407</v>
      </c>
      <c r="D56" s="348">
        <v>4000</v>
      </c>
      <c r="E56" s="329"/>
      <c r="F56" s="321"/>
      <c r="G56" s="323"/>
      <c r="H56" s="330"/>
      <c r="I56" s="641"/>
    </row>
    <row r="57" spans="1:9" ht="13.8" thickBot="1" x14ac:dyDescent="0.3">
      <c r="A57" s="599"/>
      <c r="B57" s="646"/>
      <c r="C57" s="366"/>
      <c r="E57" s="329"/>
      <c r="F57" s="346"/>
      <c r="G57" s="323"/>
      <c r="H57" s="330"/>
      <c r="I57" s="641"/>
    </row>
    <row r="58" spans="1:9" x14ac:dyDescent="0.25">
      <c r="A58" s="592" t="s">
        <v>41</v>
      </c>
      <c r="B58" s="621" t="s">
        <v>42</v>
      </c>
      <c r="C58" s="402" t="s">
        <v>468</v>
      </c>
      <c r="D58" s="177"/>
      <c r="E58" s="156"/>
      <c r="F58" s="127"/>
      <c r="G58" s="129" t="s">
        <v>359</v>
      </c>
      <c r="H58" s="130">
        <v>35000</v>
      </c>
      <c r="I58" s="637">
        <f>SUM(D58:H61)</f>
        <v>35000</v>
      </c>
    </row>
    <row r="59" spans="1:9" x14ac:dyDescent="0.25">
      <c r="A59" s="593"/>
      <c r="B59" s="622"/>
      <c r="C59" s="208"/>
      <c r="D59" s="161"/>
      <c r="E59" s="161"/>
      <c r="F59" s="161"/>
      <c r="G59" s="134"/>
      <c r="H59" s="135"/>
      <c r="I59" s="638"/>
    </row>
    <row r="60" spans="1:9" x14ac:dyDescent="0.25">
      <c r="A60" s="593"/>
      <c r="B60" s="622"/>
      <c r="C60" s="208" t="s">
        <v>0</v>
      </c>
      <c r="D60" s="161"/>
      <c r="E60" s="157"/>
      <c r="F60" s="133"/>
      <c r="G60" s="134" t="s">
        <v>0</v>
      </c>
      <c r="H60" s="135" t="s">
        <v>0</v>
      </c>
      <c r="I60" s="638"/>
    </row>
    <row r="61" spans="1:9" ht="13.8" thickBot="1" x14ac:dyDescent="0.3">
      <c r="A61" s="597"/>
      <c r="B61" s="666"/>
      <c r="C61" s="175"/>
      <c r="D61" s="180"/>
      <c r="E61" s="160"/>
      <c r="F61" s="138"/>
      <c r="G61" s="139"/>
      <c r="H61" s="140"/>
      <c r="I61" s="639"/>
    </row>
    <row r="62" spans="1:9" x14ac:dyDescent="0.25">
      <c r="A62" s="598" t="s">
        <v>263</v>
      </c>
      <c r="B62" s="642" t="s">
        <v>43</v>
      </c>
      <c r="C62" s="393" t="s">
        <v>507</v>
      </c>
      <c r="D62" s="141"/>
      <c r="E62" s="329"/>
      <c r="F62" s="321"/>
      <c r="G62" s="405" t="s">
        <v>506</v>
      </c>
      <c r="H62" s="342">
        <v>15000</v>
      </c>
      <c r="I62" s="640">
        <f>SUM(D62:H65)</f>
        <v>15000</v>
      </c>
    </row>
    <row r="63" spans="1:9" x14ac:dyDescent="0.25">
      <c r="A63" s="599"/>
      <c r="B63" s="643"/>
      <c r="C63" s="89"/>
      <c r="D63" s="107"/>
      <c r="E63" s="91"/>
      <c r="F63" s="83"/>
      <c r="G63" s="86"/>
      <c r="H63" s="87"/>
      <c r="I63" s="641"/>
    </row>
    <row r="64" spans="1:9" x14ac:dyDescent="0.25">
      <c r="A64" s="599"/>
      <c r="B64" s="643"/>
      <c r="C64" s="254"/>
      <c r="D64" s="254"/>
      <c r="E64" s="91"/>
      <c r="F64" s="83"/>
      <c r="G64" s="86"/>
      <c r="H64" s="87"/>
      <c r="I64" s="641"/>
    </row>
    <row r="65" spans="1:9" ht="13.8" thickBot="1" x14ac:dyDescent="0.3">
      <c r="A65" s="599"/>
      <c r="B65" s="643"/>
      <c r="C65" s="85"/>
      <c r="D65" s="85"/>
      <c r="E65" s="82"/>
      <c r="F65" s="83"/>
      <c r="G65" s="86"/>
      <c r="H65" s="87"/>
      <c r="I65" s="641"/>
    </row>
    <row r="66" spans="1:9" x14ac:dyDescent="0.25">
      <c r="A66" s="592" t="s">
        <v>21</v>
      </c>
      <c r="B66" s="251"/>
      <c r="C66" s="177"/>
      <c r="D66" s="177"/>
      <c r="E66" s="171"/>
      <c r="F66" s="127"/>
      <c r="G66" s="181"/>
      <c r="H66" s="182"/>
      <c r="I66" s="653">
        <f>SUM(D66:H69)</f>
        <v>0</v>
      </c>
    </row>
    <row r="67" spans="1:9" x14ac:dyDescent="0.25">
      <c r="A67" s="593"/>
      <c r="B67" s="252" t="s">
        <v>44</v>
      </c>
      <c r="C67" s="161"/>
      <c r="D67" s="161"/>
      <c r="E67" s="172"/>
      <c r="F67" s="133"/>
      <c r="G67" s="164"/>
      <c r="H67" s="163"/>
      <c r="I67" s="654"/>
    </row>
    <row r="68" spans="1:9" x14ac:dyDescent="0.25">
      <c r="A68" s="593"/>
      <c r="B68" s="252"/>
      <c r="C68" s="161"/>
      <c r="D68" s="161"/>
      <c r="E68" s="172"/>
      <c r="F68" s="133"/>
      <c r="G68" s="164"/>
      <c r="H68" s="163"/>
      <c r="I68" s="654"/>
    </row>
    <row r="69" spans="1:9" ht="13.8" thickBot="1" x14ac:dyDescent="0.3">
      <c r="A69" s="597"/>
      <c r="B69" s="253"/>
      <c r="C69" s="161"/>
      <c r="D69" s="161"/>
      <c r="E69" s="176"/>
      <c r="F69" s="138"/>
      <c r="G69" s="169"/>
      <c r="H69" s="170"/>
      <c r="I69" s="655"/>
    </row>
    <row r="70" spans="1:9" x14ac:dyDescent="0.25">
      <c r="A70" s="598" t="s">
        <v>72</v>
      </c>
      <c r="B70" s="644" t="s">
        <v>45</v>
      </c>
      <c r="C70" s="416" t="s">
        <v>517</v>
      </c>
      <c r="D70" s="326">
        <v>50000</v>
      </c>
      <c r="E70" s="398"/>
      <c r="F70" s="78"/>
      <c r="G70" s="79"/>
      <c r="H70" s="80"/>
      <c r="I70" s="649">
        <f>SUM(D70:H77)</f>
        <v>108000</v>
      </c>
    </row>
    <row r="71" spans="1:9" x14ac:dyDescent="0.25">
      <c r="A71" s="599"/>
      <c r="B71" s="645"/>
      <c r="C71" s="426" t="s">
        <v>529</v>
      </c>
      <c r="D71" s="321">
        <v>15000</v>
      </c>
      <c r="E71" s="399"/>
      <c r="F71" s="83"/>
      <c r="G71" s="86"/>
      <c r="H71" s="87"/>
      <c r="I71" s="650"/>
    </row>
    <row r="72" spans="1:9" x14ac:dyDescent="0.25">
      <c r="A72" s="599"/>
      <c r="B72" s="645"/>
      <c r="C72" s="434" t="s">
        <v>408</v>
      </c>
      <c r="D72" s="321">
        <v>4000</v>
      </c>
      <c r="E72" s="399"/>
      <c r="F72" s="83"/>
      <c r="G72" s="86"/>
      <c r="H72" s="87"/>
      <c r="I72" s="650"/>
    </row>
    <row r="73" spans="1:9" x14ac:dyDescent="0.25">
      <c r="A73" s="599"/>
      <c r="B73" s="645"/>
      <c r="C73" s="434" t="s">
        <v>539</v>
      </c>
      <c r="D73" s="321">
        <v>12000</v>
      </c>
      <c r="E73" s="399"/>
      <c r="F73" s="83"/>
      <c r="G73" s="86"/>
      <c r="H73" s="87"/>
      <c r="I73" s="650"/>
    </row>
    <row r="74" spans="1:9" x14ac:dyDescent="0.25">
      <c r="A74" s="599"/>
      <c r="B74" s="645"/>
      <c r="C74" s="435" t="s">
        <v>538</v>
      </c>
      <c r="D74" s="321">
        <v>4000</v>
      </c>
      <c r="E74" s="399"/>
      <c r="F74" s="83"/>
      <c r="G74" s="86"/>
      <c r="H74" s="87"/>
      <c r="I74" s="650"/>
    </row>
    <row r="75" spans="1:9" x14ac:dyDescent="0.25">
      <c r="A75" s="599"/>
      <c r="B75" s="646"/>
      <c r="C75" s="435" t="s">
        <v>540</v>
      </c>
      <c r="D75" s="321">
        <v>4000</v>
      </c>
      <c r="E75" s="399"/>
      <c r="F75" s="83"/>
      <c r="G75" s="86"/>
      <c r="H75" s="87"/>
      <c r="I75" s="650"/>
    </row>
    <row r="76" spans="1:9" x14ac:dyDescent="0.25">
      <c r="A76" s="599"/>
      <c r="B76" s="646"/>
      <c r="C76" s="435" t="s">
        <v>541</v>
      </c>
      <c r="D76" s="321">
        <v>4000</v>
      </c>
      <c r="E76" s="399"/>
      <c r="F76" s="83"/>
      <c r="G76" s="86"/>
      <c r="H76" s="87"/>
      <c r="I76" s="650"/>
    </row>
    <row r="77" spans="1:9" ht="13.8" thickBot="1" x14ac:dyDescent="0.3">
      <c r="A77" s="600"/>
      <c r="B77" s="647"/>
      <c r="C77" s="395" t="s">
        <v>507</v>
      </c>
      <c r="D77" s="324"/>
      <c r="E77" s="400"/>
      <c r="F77" s="334"/>
      <c r="G77" s="410" t="s">
        <v>506</v>
      </c>
      <c r="H77" s="336">
        <v>15000</v>
      </c>
      <c r="I77" s="651"/>
    </row>
    <row r="78" spans="1:9" hidden="1" x14ac:dyDescent="0.25">
      <c r="A78" s="592" t="s">
        <v>298</v>
      </c>
      <c r="B78" s="607" t="s">
        <v>301</v>
      </c>
      <c r="C78" s="131"/>
      <c r="D78" s="133">
        <v>0</v>
      </c>
      <c r="E78" s="128"/>
      <c r="F78" s="127"/>
      <c r="G78" s="129"/>
      <c r="H78" s="130"/>
      <c r="I78" s="635">
        <f>SUM(D78:H82)</f>
        <v>0</v>
      </c>
    </row>
    <row r="79" spans="1:9" x14ac:dyDescent="0.25">
      <c r="A79" s="593"/>
      <c r="B79" s="608"/>
      <c r="C79" s="131"/>
      <c r="D79" s="131"/>
      <c r="E79" s="132"/>
      <c r="F79" s="133"/>
      <c r="G79" s="134"/>
      <c r="H79" s="130"/>
      <c r="I79" s="636"/>
    </row>
    <row r="80" spans="1:9" x14ac:dyDescent="0.25">
      <c r="A80" s="593"/>
      <c r="B80" s="608"/>
      <c r="C80" s="131"/>
      <c r="D80" s="131"/>
      <c r="E80" s="132"/>
      <c r="F80" s="133"/>
      <c r="G80" s="134"/>
      <c r="H80" s="135"/>
      <c r="I80" s="636"/>
    </row>
    <row r="81" spans="1:9" x14ac:dyDescent="0.25">
      <c r="A81" s="593"/>
      <c r="B81" s="608"/>
      <c r="C81" s="131"/>
      <c r="D81" s="131"/>
      <c r="E81" s="132"/>
      <c r="F81" s="133"/>
      <c r="G81" s="134"/>
      <c r="H81" s="135"/>
      <c r="I81" s="636"/>
    </row>
    <row r="82" spans="1:9" ht="13.8" thickBot="1" x14ac:dyDescent="0.3">
      <c r="A82" s="593"/>
      <c r="B82" s="608"/>
      <c r="C82" s="131"/>
      <c r="D82" s="131"/>
      <c r="E82" s="132"/>
      <c r="F82" s="133"/>
      <c r="G82" s="134"/>
      <c r="H82" s="140"/>
      <c r="I82" s="636"/>
    </row>
    <row r="83" spans="1:9" x14ac:dyDescent="0.25">
      <c r="A83" s="594" t="s">
        <v>46</v>
      </c>
      <c r="B83" s="613" t="s">
        <v>47</v>
      </c>
      <c r="C83" s="436" t="s">
        <v>485</v>
      </c>
      <c r="D83" s="77">
        <v>4000</v>
      </c>
      <c r="E83" s="364"/>
      <c r="F83" s="287"/>
      <c r="G83" s="287"/>
      <c r="I83" s="640">
        <f>SUM(D83:H86)</f>
        <v>4000</v>
      </c>
    </row>
    <row r="84" spans="1:9" x14ac:dyDescent="0.25">
      <c r="A84" s="595"/>
      <c r="B84" s="614"/>
      <c r="C84" s="351"/>
      <c r="D84" s="366"/>
      <c r="F84" s="83"/>
      <c r="G84" s="86"/>
      <c r="H84" s="257"/>
      <c r="I84" s="641"/>
    </row>
    <row r="85" spans="1:9" x14ac:dyDescent="0.25">
      <c r="A85" s="595"/>
      <c r="B85" s="614"/>
      <c r="C85" s="351"/>
      <c r="D85" s="108"/>
      <c r="E85" s="365"/>
      <c r="F85" s="83"/>
      <c r="G85" s="86"/>
      <c r="H85" s="100"/>
      <c r="I85" s="641"/>
    </row>
    <row r="86" spans="1:9" ht="13.8" thickBot="1" x14ac:dyDescent="0.3">
      <c r="A86" s="596"/>
      <c r="B86" s="648"/>
      <c r="C86" s="332"/>
      <c r="D86" s="108"/>
      <c r="E86" s="356"/>
      <c r="F86" s="97"/>
      <c r="G86" s="98"/>
      <c r="H86" s="88"/>
      <c r="I86" s="652"/>
    </row>
    <row r="87" spans="1:9" x14ac:dyDescent="0.25">
      <c r="A87" s="592" t="s">
        <v>68</v>
      </c>
      <c r="B87" s="624" t="s">
        <v>48</v>
      </c>
      <c r="C87" s="402" t="s">
        <v>476</v>
      </c>
      <c r="D87" s="367" t="s">
        <v>0</v>
      </c>
      <c r="E87" s="127"/>
      <c r="F87" s="359"/>
      <c r="G87" s="409" t="s">
        <v>405</v>
      </c>
      <c r="H87" s="135">
        <v>35000</v>
      </c>
      <c r="I87" s="635">
        <f>SUM(D87:H92)</f>
        <v>112000</v>
      </c>
    </row>
    <row r="88" spans="1:9" x14ac:dyDescent="0.25">
      <c r="A88" s="593"/>
      <c r="B88" s="625"/>
      <c r="C88" s="424" t="s">
        <v>524</v>
      </c>
      <c r="D88" s="368">
        <v>15000</v>
      </c>
      <c r="E88" s="157"/>
      <c r="F88" s="360"/>
      <c r="G88" s="134"/>
      <c r="H88" s="135"/>
      <c r="I88" s="636"/>
    </row>
    <row r="89" spans="1:9" x14ac:dyDescent="0.25">
      <c r="A89" s="593"/>
      <c r="B89" s="625"/>
      <c r="C89" s="435" t="s">
        <v>396</v>
      </c>
      <c r="D89" s="368">
        <v>4000</v>
      </c>
      <c r="E89" s="157"/>
      <c r="F89" s="360"/>
      <c r="G89" s="134"/>
      <c r="H89" s="135"/>
      <c r="I89" s="636"/>
    </row>
    <row r="90" spans="1:9" x14ac:dyDescent="0.25">
      <c r="A90" s="593"/>
      <c r="B90" s="625"/>
      <c r="C90" s="419" t="s">
        <v>520</v>
      </c>
      <c r="D90" s="368">
        <v>10000</v>
      </c>
      <c r="E90" s="157"/>
      <c r="F90" s="360"/>
      <c r="G90" s="134"/>
      <c r="H90" s="135"/>
      <c r="I90" s="636"/>
    </row>
    <row r="91" spans="1:9" x14ac:dyDescent="0.25">
      <c r="A91" s="593"/>
      <c r="B91" s="625"/>
      <c r="C91" s="419" t="s">
        <v>481</v>
      </c>
      <c r="D91" s="368">
        <v>40000</v>
      </c>
      <c r="E91" s="133" t="s">
        <v>0</v>
      </c>
      <c r="F91" s="360"/>
      <c r="G91" s="134"/>
      <c r="H91" s="135"/>
      <c r="I91" s="636"/>
    </row>
    <row r="92" spans="1:9" ht="13.8" thickBot="1" x14ac:dyDescent="0.3">
      <c r="A92" s="593"/>
      <c r="B92" s="625"/>
      <c r="C92" s="395" t="s">
        <v>482</v>
      </c>
      <c r="D92" s="369"/>
      <c r="E92" s="138"/>
      <c r="F92" s="360"/>
      <c r="G92" s="409" t="s">
        <v>512</v>
      </c>
      <c r="H92" s="138">
        <v>8000</v>
      </c>
      <c r="I92" s="636"/>
    </row>
    <row r="93" spans="1:9" x14ac:dyDescent="0.25">
      <c r="A93" s="594" t="s">
        <v>14</v>
      </c>
      <c r="B93" s="601" t="s">
        <v>49</v>
      </c>
      <c r="C93" s="430" t="s">
        <v>397</v>
      </c>
      <c r="D93" s="321">
        <v>4000</v>
      </c>
      <c r="E93" s="329"/>
      <c r="F93" s="318"/>
      <c r="G93" s="320"/>
      <c r="H93" s="327"/>
      <c r="I93" s="632">
        <f>SUM(D93:H96)</f>
        <v>61000</v>
      </c>
    </row>
    <row r="94" spans="1:9" x14ac:dyDescent="0.25">
      <c r="A94" s="595"/>
      <c r="B94" s="602"/>
      <c r="C94" s="430" t="s">
        <v>398</v>
      </c>
      <c r="D94" s="321">
        <v>12000</v>
      </c>
      <c r="E94" s="329"/>
      <c r="F94" s="321"/>
      <c r="G94" s="323"/>
      <c r="H94" s="330"/>
      <c r="I94" s="633"/>
    </row>
    <row r="95" spans="1:9" x14ac:dyDescent="0.25">
      <c r="A95" s="595"/>
      <c r="B95" s="602"/>
      <c r="C95" s="345" t="s">
        <v>0</v>
      </c>
      <c r="D95" s="321" t="s">
        <v>0</v>
      </c>
      <c r="E95" s="329"/>
      <c r="F95" s="321"/>
      <c r="G95" s="323"/>
      <c r="H95" s="330"/>
      <c r="I95" s="633"/>
    </row>
    <row r="96" spans="1:9" ht="13.8" thickBot="1" x14ac:dyDescent="0.3">
      <c r="A96" s="596"/>
      <c r="B96" s="603"/>
      <c r="C96" s="403" t="s">
        <v>470</v>
      </c>
      <c r="D96" s="334"/>
      <c r="E96" s="333"/>
      <c r="F96" s="347"/>
      <c r="G96" s="410" t="s">
        <v>415</v>
      </c>
      <c r="H96" s="336">
        <v>45000</v>
      </c>
      <c r="I96" s="634"/>
    </row>
    <row r="97" spans="1:9" ht="13.2" customHeight="1" x14ac:dyDescent="0.25">
      <c r="A97" s="592" t="s">
        <v>142</v>
      </c>
      <c r="B97" s="627" t="s">
        <v>50</v>
      </c>
      <c r="C97" s="393" t="s">
        <v>472</v>
      </c>
      <c r="D97" s="133"/>
      <c r="E97" s="211"/>
      <c r="F97" s="133"/>
      <c r="G97" s="409" t="s">
        <v>426</v>
      </c>
      <c r="H97" s="135">
        <v>90000</v>
      </c>
      <c r="I97" s="604">
        <f>SUM(D97:H100)</f>
        <v>108000</v>
      </c>
    </row>
    <row r="98" spans="1:9" ht="13.2" customHeight="1" x14ac:dyDescent="0.25">
      <c r="A98" s="593"/>
      <c r="B98" s="628"/>
      <c r="C98" s="393" t="s">
        <v>473</v>
      </c>
      <c r="D98" s="161"/>
      <c r="E98" s="211"/>
      <c r="F98" s="133"/>
      <c r="G98" s="409" t="s">
        <v>378</v>
      </c>
      <c r="H98" s="135">
        <v>10000</v>
      </c>
      <c r="I98" s="605"/>
    </row>
    <row r="99" spans="1:9" ht="13.2" customHeight="1" x14ac:dyDescent="0.25">
      <c r="A99" s="593"/>
      <c r="B99" s="628"/>
      <c r="C99" s="430" t="s">
        <v>399</v>
      </c>
      <c r="D99" s="133">
        <v>4000</v>
      </c>
      <c r="E99" s="211"/>
      <c r="F99" s="133"/>
      <c r="G99" s="134"/>
      <c r="H99" s="135" t="s">
        <v>0</v>
      </c>
      <c r="I99" s="605"/>
    </row>
    <row r="100" spans="1:9" ht="13.2" customHeight="1" thickBot="1" x14ac:dyDescent="0.3">
      <c r="A100" s="593"/>
      <c r="B100" s="629"/>
      <c r="C100" s="441" t="s">
        <v>536</v>
      </c>
      <c r="D100" s="133">
        <v>4000</v>
      </c>
      <c r="E100" s="211"/>
      <c r="F100" s="133"/>
      <c r="G100" s="134"/>
      <c r="H100" s="135"/>
      <c r="I100" s="606"/>
    </row>
    <row r="101" spans="1:9" ht="13.5" customHeight="1" x14ac:dyDescent="0.25">
      <c r="A101" s="594" t="s">
        <v>179</v>
      </c>
      <c r="B101" s="630" t="s">
        <v>51</v>
      </c>
      <c r="C101" s="285"/>
      <c r="D101" s="285"/>
      <c r="E101" s="286"/>
      <c r="F101" s="287"/>
      <c r="G101" s="287"/>
      <c r="H101" s="287"/>
      <c r="I101" s="615">
        <f>SUM(D101:H104)</f>
        <v>0</v>
      </c>
    </row>
    <row r="102" spans="1:9" x14ac:dyDescent="0.25">
      <c r="A102" s="595"/>
      <c r="B102" s="631"/>
      <c r="C102" s="212"/>
      <c r="D102" s="81"/>
      <c r="E102" s="109"/>
      <c r="F102" s="103" t="s">
        <v>0</v>
      </c>
      <c r="G102" s="86"/>
      <c r="H102" s="87"/>
      <c r="I102" s="616"/>
    </row>
    <row r="103" spans="1:9" x14ac:dyDescent="0.25">
      <c r="A103" s="595"/>
      <c r="B103" s="631"/>
      <c r="C103" s="110"/>
      <c r="D103" s="109"/>
      <c r="E103" s="109"/>
      <c r="F103" s="103"/>
      <c r="G103" s="86"/>
      <c r="H103" s="87"/>
      <c r="I103" s="616"/>
    </row>
    <row r="104" spans="1:9" ht="13.8" thickBot="1" x14ac:dyDescent="0.3">
      <c r="A104" s="595"/>
      <c r="B104" s="631"/>
      <c r="C104" s="110"/>
      <c r="D104" s="110"/>
      <c r="E104" s="109"/>
      <c r="F104" s="83"/>
      <c r="G104" s="86"/>
      <c r="H104" s="87"/>
      <c r="I104" s="616"/>
    </row>
    <row r="105" spans="1:9" x14ac:dyDescent="0.25">
      <c r="A105" s="592" t="s">
        <v>18</v>
      </c>
      <c r="B105" s="624" t="s">
        <v>52</v>
      </c>
      <c r="C105" s="397" t="s">
        <v>478</v>
      </c>
      <c r="D105" s="382"/>
      <c r="E105" s="128"/>
      <c r="F105" s="382"/>
      <c r="G105" s="386" t="s">
        <v>381</v>
      </c>
      <c r="H105" s="358">
        <v>10000</v>
      </c>
      <c r="I105" s="610">
        <f>SUM(D105:H111)</f>
        <v>114000</v>
      </c>
    </row>
    <row r="106" spans="1:9" x14ac:dyDescent="0.25">
      <c r="A106" s="593"/>
      <c r="B106" s="625"/>
      <c r="C106" s="423" t="s">
        <v>532</v>
      </c>
      <c r="D106" s="368">
        <v>20000</v>
      </c>
      <c r="E106" s="132"/>
      <c r="F106" s="384"/>
      <c r="G106" s="387" t="s">
        <v>0</v>
      </c>
      <c r="H106" s="183"/>
      <c r="I106" s="611"/>
    </row>
    <row r="107" spans="1:9" x14ac:dyDescent="0.25">
      <c r="A107" s="593"/>
      <c r="B107" s="625"/>
      <c r="C107" s="437" t="s">
        <v>400</v>
      </c>
      <c r="D107" s="368">
        <v>12000</v>
      </c>
      <c r="E107" s="132"/>
      <c r="F107" s="384"/>
      <c r="G107" s="387" t="s">
        <v>0</v>
      </c>
      <c r="H107" s="183"/>
      <c r="I107" s="611"/>
    </row>
    <row r="108" spans="1:9" x14ac:dyDescent="0.25">
      <c r="A108" s="593"/>
      <c r="B108" s="625"/>
      <c r="C108" s="437" t="s">
        <v>402</v>
      </c>
      <c r="D108" s="368">
        <v>4000</v>
      </c>
      <c r="E108" s="132"/>
      <c r="F108" s="368"/>
      <c r="G108" s="387"/>
      <c r="H108" s="183"/>
      <c r="I108" s="611"/>
    </row>
    <row r="109" spans="1:9" x14ac:dyDescent="0.25">
      <c r="A109" s="593"/>
      <c r="B109" s="625"/>
      <c r="C109" s="437" t="s">
        <v>401</v>
      </c>
      <c r="D109" s="368">
        <v>4000</v>
      </c>
      <c r="E109" s="132"/>
      <c r="F109" s="368"/>
      <c r="G109" s="387"/>
      <c r="H109" s="183"/>
      <c r="I109" s="611"/>
    </row>
    <row r="110" spans="1:9" x14ac:dyDescent="0.25">
      <c r="A110" s="593"/>
      <c r="B110" s="625"/>
      <c r="C110" s="435" t="s">
        <v>530</v>
      </c>
      <c r="D110" s="383">
        <v>4000</v>
      </c>
      <c r="E110" s="132"/>
      <c r="F110" s="384"/>
      <c r="G110" s="387"/>
      <c r="H110" s="183"/>
      <c r="I110" s="611"/>
    </row>
    <row r="111" spans="1:9" ht="13.8" thickBot="1" x14ac:dyDescent="0.3">
      <c r="A111" s="597"/>
      <c r="B111" s="626"/>
      <c r="C111" s="396" t="s">
        <v>504</v>
      </c>
      <c r="D111" s="137"/>
      <c r="E111" s="137"/>
      <c r="F111" s="385"/>
      <c r="G111" s="408" t="s">
        <v>511</v>
      </c>
      <c r="H111" s="406">
        <v>60000</v>
      </c>
      <c r="I111" s="612"/>
    </row>
    <row r="112" spans="1:9" x14ac:dyDescent="0.25">
      <c r="A112" s="594" t="s">
        <v>126</v>
      </c>
      <c r="B112" s="613" t="s">
        <v>53</v>
      </c>
      <c r="C112" s="424" t="s">
        <v>533</v>
      </c>
      <c r="D112" s="83">
        <v>9000</v>
      </c>
      <c r="E112" s="95"/>
      <c r="F112" s="83"/>
      <c r="G112" s="92"/>
      <c r="H112" s="93"/>
      <c r="I112" s="615">
        <f>SUM(D112:H116)</f>
        <v>135000</v>
      </c>
    </row>
    <row r="113" spans="1:11" x14ac:dyDescent="0.25">
      <c r="A113" s="595"/>
      <c r="B113" s="614"/>
      <c r="C113" s="394" t="s">
        <v>509</v>
      </c>
      <c r="E113" s="95"/>
      <c r="F113" s="83"/>
      <c r="G113" s="407" t="s">
        <v>510</v>
      </c>
      <c r="H113" s="83">
        <v>47000</v>
      </c>
      <c r="I113" s="616"/>
    </row>
    <row r="114" spans="1:11" x14ac:dyDescent="0.25">
      <c r="A114" s="595"/>
      <c r="B114" s="614"/>
      <c r="C114" s="415" t="s">
        <v>516</v>
      </c>
      <c r="D114" s="83">
        <v>50000</v>
      </c>
      <c r="E114" s="95"/>
      <c r="F114" s="83"/>
      <c r="G114" s="92"/>
      <c r="H114" s="93"/>
      <c r="I114" s="616"/>
    </row>
    <row r="115" spans="1:11" x14ac:dyDescent="0.25">
      <c r="A115" s="595"/>
      <c r="B115" s="614"/>
      <c r="C115" s="424" t="s">
        <v>531</v>
      </c>
      <c r="D115" s="83">
        <v>24000</v>
      </c>
      <c r="E115" s="95"/>
      <c r="F115" s="83"/>
      <c r="G115" s="92"/>
      <c r="H115" s="93"/>
      <c r="I115" s="616"/>
    </row>
    <row r="116" spans="1:11" ht="13.8" thickBot="1" x14ac:dyDescent="0.3">
      <c r="A116" s="595"/>
      <c r="B116" s="614"/>
      <c r="C116" s="424" t="s">
        <v>527</v>
      </c>
      <c r="D116" s="97">
        <v>5000</v>
      </c>
      <c r="E116" s="96"/>
      <c r="F116" s="97"/>
      <c r="G116" s="92"/>
      <c r="H116" s="93"/>
      <c r="I116" s="616"/>
    </row>
    <row r="117" spans="1:11" x14ac:dyDescent="0.25">
      <c r="A117" s="592" t="s">
        <v>79</v>
      </c>
      <c r="B117" s="607" t="s">
        <v>54</v>
      </c>
      <c r="C117" s="363" t="s">
        <v>428</v>
      </c>
      <c r="D117" s="133"/>
      <c r="E117" s="132"/>
      <c r="F117" s="133">
        <v>32500</v>
      </c>
      <c r="G117" s="181"/>
      <c r="H117" s="182"/>
      <c r="I117" s="610">
        <f>SUM(D117:H120)</f>
        <v>32500</v>
      </c>
    </row>
    <row r="118" spans="1:11" x14ac:dyDescent="0.25">
      <c r="A118" s="593"/>
      <c r="B118" s="608"/>
      <c r="C118" s="162"/>
      <c r="D118" s="162"/>
      <c r="E118" s="157"/>
      <c r="F118" s="133"/>
      <c r="G118" s="164"/>
      <c r="H118" s="163"/>
      <c r="I118" s="611"/>
    </row>
    <row r="119" spans="1:11" x14ac:dyDescent="0.25">
      <c r="A119" s="593"/>
      <c r="B119" s="608"/>
      <c r="C119" s="162"/>
      <c r="D119" s="162"/>
      <c r="E119" s="133"/>
      <c r="F119" s="133"/>
      <c r="G119" s="164"/>
      <c r="H119" s="163"/>
      <c r="I119" s="611"/>
    </row>
    <row r="120" spans="1:11" ht="13.8" thickBot="1" x14ac:dyDescent="0.3">
      <c r="A120" s="597"/>
      <c r="B120" s="609"/>
      <c r="C120" s="131"/>
      <c r="D120" s="136"/>
      <c r="E120" s="138"/>
      <c r="F120" s="179"/>
      <c r="G120" s="169"/>
      <c r="H120" s="170"/>
      <c r="I120" s="612"/>
      <c r="K120" s="237"/>
    </row>
    <row r="121" spans="1:11" x14ac:dyDescent="0.25">
      <c r="A121" s="594" t="s">
        <v>80</v>
      </c>
      <c r="B121" s="619" t="s">
        <v>55</v>
      </c>
      <c r="C121" s="413" t="s">
        <v>480</v>
      </c>
      <c r="D121" s="355">
        <v>15000</v>
      </c>
      <c r="E121" s="94"/>
      <c r="F121" s="78"/>
      <c r="G121" s="380" t="s">
        <v>0</v>
      </c>
      <c r="H121" s="80" t="s">
        <v>0</v>
      </c>
      <c r="I121" s="617">
        <f>SUM(D121:H128)</f>
        <v>79500</v>
      </c>
    </row>
    <row r="122" spans="1:11" x14ac:dyDescent="0.25">
      <c r="A122" s="595"/>
      <c r="B122" s="620"/>
      <c r="C122" s="439" t="s">
        <v>428</v>
      </c>
      <c r="D122" s="348"/>
      <c r="E122" s="329"/>
      <c r="F122" s="321">
        <v>32500</v>
      </c>
      <c r="G122" s="381"/>
      <c r="H122" s="87"/>
      <c r="I122" s="618"/>
      <c r="K122" s="237"/>
    </row>
    <row r="123" spans="1:11" x14ac:dyDescent="0.25">
      <c r="A123" s="595"/>
      <c r="B123" s="620"/>
      <c r="C123" s="393" t="s">
        <v>483</v>
      </c>
      <c r="D123" s="348"/>
      <c r="E123" s="142"/>
      <c r="F123" s="321" t="s">
        <v>0</v>
      </c>
      <c r="G123" s="391" t="s">
        <v>508</v>
      </c>
      <c r="H123" s="87">
        <v>10000</v>
      </c>
      <c r="I123" s="618"/>
      <c r="K123" s="237"/>
    </row>
    <row r="124" spans="1:11" x14ac:dyDescent="0.25">
      <c r="A124" s="595"/>
      <c r="B124" s="620"/>
      <c r="C124" s="412" t="s">
        <v>513</v>
      </c>
      <c r="D124" s="348">
        <v>6000</v>
      </c>
      <c r="E124" s="142"/>
      <c r="F124" s="321"/>
      <c r="G124" s="288"/>
      <c r="H124" s="210"/>
      <c r="I124" s="618"/>
      <c r="K124" s="237"/>
    </row>
    <row r="125" spans="1:11" x14ac:dyDescent="0.25">
      <c r="A125" s="595"/>
      <c r="B125" s="620"/>
      <c r="C125" s="430" t="s">
        <v>403</v>
      </c>
      <c r="D125" s="348">
        <v>4000</v>
      </c>
      <c r="E125" s="329"/>
      <c r="F125" s="321"/>
      <c r="G125" s="288"/>
      <c r="H125" s="210"/>
      <c r="I125" s="618"/>
    </row>
    <row r="126" spans="1:11" x14ac:dyDescent="0.25">
      <c r="A126" s="595"/>
      <c r="B126" s="620"/>
      <c r="C126" s="430" t="s">
        <v>404</v>
      </c>
      <c r="D126" s="348">
        <v>4000</v>
      </c>
      <c r="E126" s="329"/>
      <c r="F126" s="321"/>
      <c r="G126" s="288"/>
      <c r="H126" s="87"/>
      <c r="I126" s="618"/>
    </row>
    <row r="127" spans="1:11" x14ac:dyDescent="0.25">
      <c r="A127" s="595"/>
      <c r="B127" s="620"/>
      <c r="C127" s="430" t="s">
        <v>486</v>
      </c>
      <c r="D127" s="348">
        <v>4000</v>
      </c>
      <c r="E127" s="329"/>
      <c r="F127" s="321"/>
      <c r="G127" s="288"/>
      <c r="H127" s="87"/>
      <c r="I127" s="618"/>
    </row>
    <row r="128" spans="1:11" ht="13.8" thickBot="1" x14ac:dyDescent="0.3">
      <c r="A128" s="595"/>
      <c r="B128" s="620"/>
      <c r="C128" s="438" t="s">
        <v>406</v>
      </c>
      <c r="D128" s="349">
        <v>4000</v>
      </c>
      <c r="E128" s="329"/>
      <c r="F128" s="321"/>
      <c r="G128" s="288"/>
      <c r="H128" s="99"/>
      <c r="I128" s="618"/>
    </row>
    <row r="129" spans="1:9" x14ac:dyDescent="0.25">
      <c r="A129" s="592" t="s">
        <v>81</v>
      </c>
      <c r="B129" s="621" t="s">
        <v>56</v>
      </c>
      <c r="C129" s="362" t="s">
        <v>428</v>
      </c>
      <c r="D129" s="133"/>
      <c r="E129" s="156"/>
      <c r="F129" s="127">
        <v>32500</v>
      </c>
      <c r="G129" s="181"/>
      <c r="H129" s="182"/>
      <c r="I129" s="604">
        <f>SUM(D129:H132)</f>
        <v>32500</v>
      </c>
    </row>
    <row r="130" spans="1:9" x14ac:dyDescent="0.25">
      <c r="A130" s="593"/>
      <c r="B130" s="622"/>
      <c r="C130" s="184"/>
      <c r="D130" s="184"/>
      <c r="E130" s="157"/>
      <c r="F130" s="133"/>
      <c r="G130" s="164"/>
      <c r="H130" s="163"/>
      <c r="I130" s="605"/>
    </row>
    <row r="131" spans="1:9" x14ac:dyDescent="0.25">
      <c r="A131" s="593"/>
      <c r="B131" s="622"/>
      <c r="C131" s="184"/>
      <c r="D131" s="184"/>
      <c r="E131" s="157"/>
      <c r="F131" s="133"/>
      <c r="G131" s="164"/>
      <c r="H131" s="163"/>
      <c r="I131" s="605"/>
    </row>
    <row r="132" spans="1:9" x14ac:dyDescent="0.25">
      <c r="A132" s="593"/>
      <c r="B132" s="623"/>
      <c r="C132" s="184"/>
      <c r="D132" s="184"/>
      <c r="E132" s="157"/>
      <c r="F132" s="133" t="s">
        <v>0</v>
      </c>
      <c r="G132" s="164"/>
      <c r="H132" s="163"/>
      <c r="I132" s="606"/>
    </row>
    <row r="133" spans="1:9" ht="15.6" x14ac:dyDescent="0.25">
      <c r="A133" s="442"/>
      <c r="B133" s="388"/>
      <c r="C133" s="184" t="s">
        <v>0</v>
      </c>
      <c r="D133" s="443">
        <v>4000</v>
      </c>
      <c r="E133" s="157"/>
      <c r="F133" s="133"/>
      <c r="G133" s="164"/>
      <c r="H133" s="163"/>
      <c r="I133" s="389"/>
    </row>
    <row r="134" spans="1:9" ht="16.2" thickBot="1" x14ac:dyDescent="0.3">
      <c r="A134" s="442"/>
      <c r="B134" s="388"/>
      <c r="C134" s="184"/>
      <c r="D134" s="443" t="s">
        <v>0</v>
      </c>
      <c r="E134" s="157"/>
      <c r="F134" s="133"/>
      <c r="G134" s="164"/>
      <c r="H134" s="163"/>
      <c r="I134" s="389"/>
    </row>
    <row r="135" spans="1:9" ht="17.25" customHeight="1" thickBot="1" x14ac:dyDescent="0.3">
      <c r="A135" s="57" t="s">
        <v>57</v>
      </c>
      <c r="B135" s="240"/>
      <c r="C135" s="245" t="s">
        <v>57</v>
      </c>
      <c r="D135" s="242">
        <f>SUM(D2:D132)</f>
        <v>516000</v>
      </c>
      <c r="E135" s="242">
        <f>SUM(E2:E132)</f>
        <v>43000</v>
      </c>
      <c r="F135" s="242">
        <f>SUM(F2:F132)</f>
        <v>130000</v>
      </c>
      <c r="G135" s="243"/>
      <c r="H135" s="243">
        <f>SUM(H2:H132)</f>
        <v>790000</v>
      </c>
      <c r="I135" s="244">
        <f>SUM(I2:I132)</f>
        <v>1479000</v>
      </c>
    </row>
    <row r="136" spans="1:9" x14ac:dyDescent="0.25">
      <c r="A136" s="10"/>
      <c r="B136" s="11"/>
      <c r="C136" s="9"/>
      <c r="D136" s="9"/>
      <c r="E136" s="18"/>
      <c r="F136" s="21"/>
      <c r="G136" s="17"/>
      <c r="H136" s="21"/>
      <c r="I136" s="13"/>
    </row>
  </sheetData>
  <mergeCells count="86">
    <mergeCell ref="A2:A5"/>
    <mergeCell ref="B33:B36"/>
    <mergeCell ref="B50:B53"/>
    <mergeCell ref="B41:B45"/>
    <mergeCell ref="B58:B61"/>
    <mergeCell ref="B46:B49"/>
    <mergeCell ref="B22:B28"/>
    <mergeCell ref="A6:A9"/>
    <mergeCell ref="A10:A13"/>
    <mergeCell ref="A14:A17"/>
    <mergeCell ref="A18:A21"/>
    <mergeCell ref="A22:A28"/>
    <mergeCell ref="B54:B57"/>
    <mergeCell ref="A29:A32"/>
    <mergeCell ref="A33:A36"/>
    <mergeCell ref="A37:A40"/>
    <mergeCell ref="J17:J20"/>
    <mergeCell ref="J12:J15"/>
    <mergeCell ref="B14:B17"/>
    <mergeCell ref="I46:I49"/>
    <mergeCell ref="I33:I36"/>
    <mergeCell ref="B37:B40"/>
    <mergeCell ref="I37:I40"/>
    <mergeCell ref="I22:I28"/>
    <mergeCell ref="B29:B32"/>
    <mergeCell ref="I29:I32"/>
    <mergeCell ref="B18:B21"/>
    <mergeCell ref="I54:I57"/>
    <mergeCell ref="I50:I53"/>
    <mergeCell ref="I41:I45"/>
    <mergeCell ref="I14:I17"/>
    <mergeCell ref="I18:I21"/>
    <mergeCell ref="B2:B5"/>
    <mergeCell ref="B10:B13"/>
    <mergeCell ref="I10:I13"/>
    <mergeCell ref="D12:D13"/>
    <mergeCell ref="I6:I9"/>
    <mergeCell ref="I2:I5"/>
    <mergeCell ref="B6:B9"/>
    <mergeCell ref="B87:B92"/>
    <mergeCell ref="I87:I92"/>
    <mergeCell ref="I58:I61"/>
    <mergeCell ref="I62:I65"/>
    <mergeCell ref="B62:B65"/>
    <mergeCell ref="B70:B77"/>
    <mergeCell ref="B83:B86"/>
    <mergeCell ref="I70:I77"/>
    <mergeCell ref="B78:B82"/>
    <mergeCell ref="I78:I82"/>
    <mergeCell ref="I83:I86"/>
    <mergeCell ref="I66:I69"/>
    <mergeCell ref="B93:B96"/>
    <mergeCell ref="I129:I132"/>
    <mergeCell ref="B117:B120"/>
    <mergeCell ref="I117:I120"/>
    <mergeCell ref="B112:B116"/>
    <mergeCell ref="I112:I116"/>
    <mergeCell ref="I121:I128"/>
    <mergeCell ref="B121:B128"/>
    <mergeCell ref="B129:B132"/>
    <mergeCell ref="B105:B111"/>
    <mergeCell ref="B97:B100"/>
    <mergeCell ref="I97:I100"/>
    <mergeCell ref="B101:B104"/>
    <mergeCell ref="I101:I104"/>
    <mergeCell ref="I105:I111"/>
    <mergeCell ref="I93:I96"/>
    <mergeCell ref="A41:A45"/>
    <mergeCell ref="A46:A49"/>
    <mergeCell ref="A50:A53"/>
    <mergeCell ref="A54:A57"/>
    <mergeCell ref="A58:A61"/>
    <mergeCell ref="A62:A65"/>
    <mergeCell ref="A66:A69"/>
    <mergeCell ref="A70:A77"/>
    <mergeCell ref="A78:A82"/>
    <mergeCell ref="A83:A86"/>
    <mergeCell ref="A87:A92"/>
    <mergeCell ref="A93:A96"/>
    <mergeCell ref="A121:A128"/>
    <mergeCell ref="A129:A132"/>
    <mergeCell ref="A97:A100"/>
    <mergeCell ref="A101:A104"/>
    <mergeCell ref="A105:A111"/>
    <mergeCell ref="A112:A116"/>
    <mergeCell ref="A117:A120"/>
  </mergeCells>
  <phoneticPr fontId="0" type="noConversion"/>
  <printOptions horizontalCentered="1"/>
  <pageMargins left="0.25" right="0.25" top="0.75" bottom="0.75" header="0.3" footer="0.3"/>
  <pageSetup scale="72" fitToHeight="0" orientation="landscape" r:id="rId1"/>
  <headerFooter alignWithMargins="0">
    <oddHeader>&amp;C&amp;"Arial,Bold"&amp;12National Urban Search and Rescue Administrative Costs - FY2018 Readiness Cooperative Agreements &amp;"Arial,Regular"&amp;10
&amp;"Arial,Bold Italic"APPENDIX E</oddHeader>
    <oddFooter>&amp;C&amp;P</oddFooter>
  </headerFooter>
  <rowBreaks count="1" manualBreakCount="1">
    <brk id="4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8"/>
  <sheetViews>
    <sheetView showGridLines="0" view="pageLayout" topLeftCell="A73" zoomScaleNormal="100" workbookViewId="0">
      <selection activeCell="C65" sqref="C65"/>
    </sheetView>
  </sheetViews>
  <sheetFormatPr defaultRowHeight="13.2" x14ac:dyDescent="0.25"/>
  <cols>
    <col min="1" max="1" width="37.6640625" style="8" customWidth="1"/>
    <col min="2" max="2" width="11.88671875" style="3" customWidth="1"/>
    <col min="3" max="3" width="17" style="14" customWidth="1"/>
    <col min="4" max="4" width="14.6640625" style="19" customWidth="1"/>
    <col min="5" max="5" width="14.44140625" style="6" customWidth="1"/>
  </cols>
  <sheetData>
    <row r="1" spans="1:5" s="4" customFormat="1" ht="62.4" customHeight="1" thickBot="1" x14ac:dyDescent="0.3">
      <c r="A1" s="279" t="s">
        <v>187</v>
      </c>
      <c r="B1" s="279" t="s">
        <v>24</v>
      </c>
      <c r="C1" s="280" t="s">
        <v>465</v>
      </c>
      <c r="D1" s="280" t="s">
        <v>466</v>
      </c>
      <c r="E1" s="281" t="s">
        <v>25</v>
      </c>
    </row>
    <row r="2" spans="1:5" s="4" customFormat="1" x14ac:dyDescent="0.25">
      <c r="A2" s="594" t="s">
        <v>265</v>
      </c>
      <c r="B2" s="613" t="s">
        <v>26</v>
      </c>
      <c r="C2" s="217"/>
      <c r="D2" s="217"/>
      <c r="E2" s="687">
        <f>SUM(C2:D6)</f>
        <v>0</v>
      </c>
    </row>
    <row r="3" spans="1:5" s="4" customFormat="1" x14ac:dyDescent="0.25">
      <c r="A3" s="595"/>
      <c r="B3" s="614"/>
      <c r="C3" s="218"/>
      <c r="D3" s="218"/>
      <c r="E3" s="688"/>
    </row>
    <row r="4" spans="1:5" s="4" customFormat="1" x14ac:dyDescent="0.25">
      <c r="A4" s="595"/>
      <c r="B4" s="614"/>
      <c r="C4" s="218"/>
      <c r="D4" s="218"/>
      <c r="E4" s="688"/>
    </row>
    <row r="5" spans="1:5" s="4" customFormat="1" x14ac:dyDescent="0.25">
      <c r="A5" s="595"/>
      <c r="B5" s="614"/>
      <c r="C5" s="218"/>
      <c r="D5" s="218"/>
      <c r="E5" s="688"/>
    </row>
    <row r="6" spans="1:5" s="4" customFormat="1" ht="13.8" thickBot="1" x14ac:dyDescent="0.3">
      <c r="A6" s="596"/>
      <c r="B6" s="648"/>
      <c r="C6" s="219"/>
      <c r="D6" s="219"/>
      <c r="E6" s="689"/>
    </row>
    <row r="7" spans="1:5" x14ac:dyDescent="0.25">
      <c r="A7" s="675" t="s">
        <v>154</v>
      </c>
      <c r="B7" s="607" t="s">
        <v>27</v>
      </c>
      <c r="C7" s="220"/>
      <c r="D7" s="220"/>
      <c r="E7" s="690">
        <f>SUM(C7:D10)</f>
        <v>0</v>
      </c>
    </row>
    <row r="8" spans="1:5" x14ac:dyDescent="0.25">
      <c r="A8" s="676"/>
      <c r="B8" s="608"/>
      <c r="C8" s="215"/>
      <c r="D8" s="215"/>
      <c r="E8" s="690"/>
    </row>
    <row r="9" spans="1:5" x14ac:dyDescent="0.25">
      <c r="A9" s="676"/>
      <c r="B9" s="608"/>
      <c r="C9" s="236"/>
      <c r="D9" s="236"/>
      <c r="E9" s="690"/>
    </row>
    <row r="10" spans="1:5" ht="13.8" thickBot="1" x14ac:dyDescent="0.3">
      <c r="A10" s="677"/>
      <c r="B10" s="609"/>
      <c r="C10" s="221"/>
      <c r="D10" s="221"/>
      <c r="E10" s="691"/>
    </row>
    <row r="11" spans="1:5" x14ac:dyDescent="0.25">
      <c r="A11" s="594" t="s">
        <v>155</v>
      </c>
      <c r="B11" s="678" t="s">
        <v>28</v>
      </c>
      <c r="C11" s="230"/>
      <c r="D11" s="229"/>
      <c r="E11" s="684">
        <f>SUM(C11:D14)</f>
        <v>0</v>
      </c>
    </row>
    <row r="12" spans="1:5" x14ac:dyDescent="0.25">
      <c r="A12" s="595"/>
      <c r="B12" s="679"/>
      <c r="C12" s="231"/>
      <c r="D12" s="231"/>
      <c r="E12" s="685"/>
    </row>
    <row r="13" spans="1:5" x14ac:dyDescent="0.25">
      <c r="A13" s="595"/>
      <c r="B13" s="679"/>
      <c r="C13" s="231"/>
      <c r="D13" s="231"/>
      <c r="E13" s="685"/>
    </row>
    <row r="14" spans="1:5" ht="13.8" thickBot="1" x14ac:dyDescent="0.3">
      <c r="A14" s="596"/>
      <c r="B14" s="680"/>
      <c r="C14" s="232"/>
      <c r="D14" s="232"/>
      <c r="E14" s="686"/>
    </row>
    <row r="15" spans="1:5" x14ac:dyDescent="0.25">
      <c r="A15" s="675" t="s">
        <v>156</v>
      </c>
      <c r="B15" s="621" t="s">
        <v>29</v>
      </c>
      <c r="C15" s="220"/>
      <c r="D15" s="220"/>
      <c r="E15" s="681">
        <f>SUM(C15:D18)</f>
        <v>0</v>
      </c>
    </row>
    <row r="16" spans="1:5" x14ac:dyDescent="0.25">
      <c r="A16" s="676"/>
      <c r="B16" s="622"/>
      <c r="C16" s="227"/>
      <c r="D16" s="215"/>
      <c r="E16" s="682"/>
    </row>
    <row r="17" spans="1:6" x14ac:dyDescent="0.25">
      <c r="A17" s="676"/>
      <c r="B17" s="622"/>
      <c r="C17" s="215"/>
      <c r="D17" s="215"/>
      <c r="E17" s="682"/>
    </row>
    <row r="18" spans="1:6" ht="13.8" thickBot="1" x14ac:dyDescent="0.3">
      <c r="A18" s="677"/>
      <c r="B18" s="666"/>
      <c r="C18" s="221"/>
      <c r="D18" s="221"/>
      <c r="E18" s="683"/>
      <c r="F18" s="1"/>
    </row>
    <row r="19" spans="1:6" x14ac:dyDescent="0.25">
      <c r="A19" s="699" t="s">
        <v>157</v>
      </c>
      <c r="B19" s="696" t="s">
        <v>30</v>
      </c>
      <c r="C19" s="229"/>
      <c r="D19" s="229"/>
      <c r="E19" s="693">
        <f>SUM(C19:D23)</f>
        <v>0</v>
      </c>
      <c r="F19" s="5"/>
    </row>
    <row r="20" spans="1:6" x14ac:dyDescent="0.25">
      <c r="A20" s="700"/>
      <c r="B20" s="697"/>
      <c r="C20" s="231"/>
      <c r="D20" s="231"/>
      <c r="E20" s="694"/>
    </row>
    <row r="21" spans="1:6" x14ac:dyDescent="0.25">
      <c r="A21" s="700"/>
      <c r="B21" s="697"/>
      <c r="C21" s="231"/>
      <c r="D21" s="231"/>
      <c r="E21" s="694"/>
    </row>
    <row r="22" spans="1:6" x14ac:dyDescent="0.25">
      <c r="A22" s="700"/>
      <c r="B22" s="697"/>
      <c r="C22" s="231"/>
      <c r="D22" s="231"/>
      <c r="E22" s="694"/>
    </row>
    <row r="23" spans="1:6" ht="13.8" thickBot="1" x14ac:dyDescent="0.3">
      <c r="A23" s="701"/>
      <c r="B23" s="698"/>
      <c r="C23" s="232"/>
      <c r="D23" s="232"/>
      <c r="E23" s="695"/>
    </row>
    <row r="24" spans="1:6" x14ac:dyDescent="0.25">
      <c r="A24" s="675" t="s">
        <v>158</v>
      </c>
      <c r="B24" s="621" t="s">
        <v>31</v>
      </c>
      <c r="C24" s="220"/>
      <c r="D24" s="220"/>
      <c r="E24" s="681">
        <f>SUM(C24:D27)</f>
        <v>0</v>
      </c>
    </row>
    <row r="25" spans="1:6" x14ac:dyDescent="0.25">
      <c r="A25" s="676"/>
      <c r="B25" s="622"/>
      <c r="C25" s="215"/>
      <c r="D25" s="215"/>
      <c r="E25" s="682"/>
    </row>
    <row r="26" spans="1:6" x14ac:dyDescent="0.25">
      <c r="A26" s="676"/>
      <c r="B26" s="622"/>
      <c r="C26" s="215"/>
      <c r="D26" s="215"/>
      <c r="E26" s="682"/>
    </row>
    <row r="27" spans="1:6" ht="13.8" thickBot="1" x14ac:dyDescent="0.3">
      <c r="A27" s="677"/>
      <c r="B27" s="666"/>
      <c r="C27" s="221"/>
      <c r="D27" s="221"/>
      <c r="E27" s="683"/>
    </row>
    <row r="28" spans="1:6" x14ac:dyDescent="0.25">
      <c r="A28" s="594" t="s">
        <v>159</v>
      </c>
      <c r="B28" s="613" t="s">
        <v>32</v>
      </c>
      <c r="C28" s="229"/>
      <c r="D28" s="229">
        <v>96500</v>
      </c>
      <c r="E28" s="684">
        <f>SUM(C28:D31)</f>
        <v>96500</v>
      </c>
    </row>
    <row r="29" spans="1:6" x14ac:dyDescent="0.25">
      <c r="A29" s="595"/>
      <c r="B29" s="614"/>
      <c r="C29" s="218"/>
      <c r="D29" s="218"/>
      <c r="E29" s="685"/>
    </row>
    <row r="30" spans="1:6" x14ac:dyDescent="0.25">
      <c r="A30" s="595"/>
      <c r="B30" s="614"/>
      <c r="C30" s="218"/>
      <c r="D30" s="218"/>
      <c r="E30" s="685"/>
    </row>
    <row r="31" spans="1:6" ht="13.8" thickBot="1" x14ac:dyDescent="0.3">
      <c r="A31" s="596"/>
      <c r="B31" s="648"/>
      <c r="C31" s="219"/>
      <c r="D31" s="219"/>
      <c r="E31" s="686"/>
    </row>
    <row r="32" spans="1:6" x14ac:dyDescent="0.25">
      <c r="A32" s="675" t="s">
        <v>160</v>
      </c>
      <c r="B32" s="607" t="s">
        <v>33</v>
      </c>
      <c r="C32" s="220">
        <v>46000</v>
      </c>
      <c r="D32" s="220"/>
      <c r="E32" s="692">
        <f>SUM(C32:D36)</f>
        <v>46000</v>
      </c>
    </row>
    <row r="33" spans="1:5" x14ac:dyDescent="0.25">
      <c r="A33" s="676"/>
      <c r="B33" s="608"/>
      <c r="C33" s="215"/>
      <c r="D33" s="215"/>
      <c r="E33" s="690"/>
    </row>
    <row r="34" spans="1:5" x14ac:dyDescent="0.25">
      <c r="A34" s="676"/>
      <c r="B34" s="608"/>
      <c r="C34" s="215"/>
      <c r="D34" s="215"/>
      <c r="E34" s="690"/>
    </row>
    <row r="35" spans="1:5" x14ac:dyDescent="0.25">
      <c r="A35" s="676"/>
      <c r="B35" s="608"/>
      <c r="C35" s="215"/>
      <c r="D35" s="215"/>
      <c r="E35" s="690"/>
    </row>
    <row r="36" spans="1:5" ht="13.8" thickBot="1" x14ac:dyDescent="0.3">
      <c r="A36" s="677"/>
      <c r="B36" s="609"/>
      <c r="C36" s="221"/>
      <c r="D36" s="221"/>
      <c r="E36" s="691"/>
    </row>
    <row r="37" spans="1:5" x14ac:dyDescent="0.25">
      <c r="A37" s="594" t="s">
        <v>161</v>
      </c>
      <c r="B37" s="613" t="s">
        <v>34</v>
      </c>
      <c r="C37" s="230"/>
      <c r="D37" s="229"/>
      <c r="E37" s="693">
        <f>SUM(C37:D41)</f>
        <v>0</v>
      </c>
    </row>
    <row r="38" spans="1:5" x14ac:dyDescent="0.25">
      <c r="A38" s="595"/>
      <c r="B38" s="614"/>
      <c r="C38" s="231"/>
      <c r="D38" s="231"/>
      <c r="E38" s="694"/>
    </row>
    <row r="39" spans="1:5" x14ac:dyDescent="0.25">
      <c r="A39" s="595"/>
      <c r="B39" s="614"/>
      <c r="C39" s="231"/>
      <c r="D39" s="231"/>
      <c r="E39" s="694"/>
    </row>
    <row r="40" spans="1:5" x14ac:dyDescent="0.25">
      <c r="A40" s="595"/>
      <c r="B40" s="614"/>
      <c r="C40" s="231"/>
      <c r="D40" s="231"/>
      <c r="E40" s="694"/>
    </row>
    <row r="41" spans="1:5" ht="13.8" thickBot="1" x14ac:dyDescent="0.3">
      <c r="A41" s="596"/>
      <c r="B41" s="648"/>
      <c r="C41" s="232"/>
      <c r="D41" s="232"/>
      <c r="E41" s="695"/>
    </row>
    <row r="42" spans="1:5" x14ac:dyDescent="0.25">
      <c r="A42" s="675" t="s">
        <v>35</v>
      </c>
      <c r="B42" s="607" t="s">
        <v>36</v>
      </c>
      <c r="C42" s="220">
        <v>46000</v>
      </c>
      <c r="D42" s="220"/>
      <c r="E42" s="692">
        <f>SUM(C42:D46)</f>
        <v>46000</v>
      </c>
    </row>
    <row r="43" spans="1:5" x14ac:dyDescent="0.25">
      <c r="A43" s="676"/>
      <c r="B43" s="608"/>
      <c r="C43" s="214"/>
      <c r="D43" s="214"/>
      <c r="E43" s="690"/>
    </row>
    <row r="44" spans="1:5" x14ac:dyDescent="0.25">
      <c r="A44" s="676"/>
      <c r="B44" s="608"/>
      <c r="C44" s="214"/>
      <c r="D44" s="214"/>
      <c r="E44" s="690"/>
    </row>
    <row r="45" spans="1:5" x14ac:dyDescent="0.25">
      <c r="A45" s="676"/>
      <c r="B45" s="608"/>
      <c r="C45" s="214"/>
      <c r="D45" s="214"/>
      <c r="E45" s="690"/>
    </row>
    <row r="46" spans="1:5" ht="13.8" thickBot="1" x14ac:dyDescent="0.3">
      <c r="A46" s="677"/>
      <c r="B46" s="609"/>
      <c r="C46" s="216"/>
      <c r="D46" s="216"/>
      <c r="E46" s="691"/>
    </row>
    <row r="47" spans="1:5" x14ac:dyDescent="0.25">
      <c r="A47" s="594" t="s">
        <v>71</v>
      </c>
      <c r="B47" s="613" t="s">
        <v>37</v>
      </c>
      <c r="C47" s="217"/>
      <c r="D47" s="218"/>
      <c r="E47" s="693">
        <f>SUM(C47:D51)</f>
        <v>0</v>
      </c>
    </row>
    <row r="48" spans="1:5" x14ac:dyDescent="0.25">
      <c r="A48" s="595"/>
      <c r="B48" s="614"/>
      <c r="C48" s="218"/>
      <c r="D48" s="218"/>
      <c r="E48" s="694"/>
    </row>
    <row r="49" spans="1:5" x14ac:dyDescent="0.25">
      <c r="A49" s="595"/>
      <c r="B49" s="614"/>
      <c r="C49" s="233"/>
      <c r="D49" s="218"/>
      <c r="E49" s="694"/>
    </row>
    <row r="50" spans="1:5" x14ac:dyDescent="0.25">
      <c r="A50" s="595"/>
      <c r="B50" s="614"/>
      <c r="C50" s="218"/>
      <c r="D50" s="218"/>
      <c r="E50" s="694"/>
    </row>
    <row r="51" spans="1:5" ht="13.8" thickBot="1" x14ac:dyDescent="0.3">
      <c r="A51" s="596"/>
      <c r="B51" s="648"/>
      <c r="C51" s="219"/>
      <c r="D51" s="218"/>
      <c r="E51" s="695"/>
    </row>
    <row r="52" spans="1:5" x14ac:dyDescent="0.25">
      <c r="A52" s="675" t="s">
        <v>10</v>
      </c>
      <c r="B52" s="607" t="s">
        <v>38</v>
      </c>
      <c r="C52" s="213">
        <v>46000</v>
      </c>
      <c r="D52" s="213"/>
      <c r="E52" s="692">
        <f>SUM(C52:D55)</f>
        <v>46000</v>
      </c>
    </row>
    <row r="53" spans="1:5" x14ac:dyDescent="0.25">
      <c r="A53" s="676"/>
      <c r="B53" s="608"/>
      <c r="C53" s="227"/>
      <c r="D53" s="214"/>
      <c r="E53" s="690"/>
    </row>
    <row r="54" spans="1:5" x14ac:dyDescent="0.25">
      <c r="A54" s="676"/>
      <c r="B54" s="608"/>
      <c r="C54" s="225"/>
      <c r="D54" s="214"/>
      <c r="E54" s="690"/>
    </row>
    <row r="55" spans="1:5" ht="13.8" thickBot="1" x14ac:dyDescent="0.3">
      <c r="A55" s="677"/>
      <c r="B55" s="608"/>
      <c r="C55" s="234"/>
      <c r="D55" s="216"/>
      <c r="E55" s="691"/>
    </row>
    <row r="56" spans="1:5" x14ac:dyDescent="0.25">
      <c r="A56" s="594" t="s">
        <v>39</v>
      </c>
      <c r="B56" s="613" t="s">
        <v>40</v>
      </c>
      <c r="C56" s="217">
        <v>46000</v>
      </c>
      <c r="D56" s="217"/>
      <c r="E56" s="702">
        <f>SUM(C56:D60)</f>
        <v>46000</v>
      </c>
    </row>
    <row r="57" spans="1:5" x14ac:dyDescent="0.25">
      <c r="A57" s="595"/>
      <c r="B57" s="614"/>
      <c r="C57" s="218"/>
      <c r="D57" s="218"/>
      <c r="E57" s="703"/>
    </row>
    <row r="58" spans="1:5" x14ac:dyDescent="0.25">
      <c r="A58" s="595"/>
      <c r="B58" s="614"/>
      <c r="C58" s="231"/>
      <c r="D58" s="218"/>
      <c r="E58" s="703"/>
    </row>
    <row r="59" spans="1:5" x14ac:dyDescent="0.25">
      <c r="A59" s="595"/>
      <c r="B59" s="614"/>
      <c r="C59" s="233"/>
      <c r="D59" s="218"/>
      <c r="E59" s="703"/>
    </row>
    <row r="60" spans="1:5" ht="13.8" thickBot="1" x14ac:dyDescent="0.3">
      <c r="A60" s="596"/>
      <c r="B60" s="648"/>
      <c r="C60" s="235"/>
      <c r="D60" s="219"/>
      <c r="E60" s="704"/>
    </row>
    <row r="61" spans="1:5" x14ac:dyDescent="0.25">
      <c r="A61" s="675" t="s">
        <v>41</v>
      </c>
      <c r="B61" s="621" t="s">
        <v>42</v>
      </c>
      <c r="C61" s="220"/>
      <c r="D61" s="220"/>
      <c r="E61" s="681">
        <f>SUM(C61:D64)</f>
        <v>0</v>
      </c>
    </row>
    <row r="62" spans="1:5" x14ac:dyDescent="0.25">
      <c r="A62" s="676"/>
      <c r="B62" s="622"/>
      <c r="C62" s="215"/>
      <c r="D62" s="215"/>
      <c r="E62" s="682"/>
    </row>
    <row r="63" spans="1:5" x14ac:dyDescent="0.25">
      <c r="A63" s="676"/>
      <c r="B63" s="622"/>
      <c r="C63" s="215"/>
      <c r="D63" s="215"/>
      <c r="E63" s="682"/>
    </row>
    <row r="64" spans="1:5" ht="13.8" thickBot="1" x14ac:dyDescent="0.3">
      <c r="A64" s="677"/>
      <c r="B64" s="666"/>
      <c r="C64" s="221"/>
      <c r="D64" s="221"/>
      <c r="E64" s="683"/>
    </row>
    <row r="65" spans="1:5" x14ac:dyDescent="0.25">
      <c r="A65" s="594" t="s">
        <v>263</v>
      </c>
      <c r="B65" s="613" t="s">
        <v>43</v>
      </c>
      <c r="C65" s="761">
        <v>46000</v>
      </c>
      <c r="D65" s="217"/>
      <c r="E65" s="702">
        <f>SUM(C65:D69)</f>
        <v>46000</v>
      </c>
    </row>
    <row r="66" spans="1:5" x14ac:dyDescent="0.25">
      <c r="A66" s="595"/>
      <c r="B66" s="614"/>
      <c r="C66" s="230"/>
      <c r="D66" s="231"/>
      <c r="E66" s="703"/>
    </row>
    <row r="67" spans="1:5" x14ac:dyDescent="0.25">
      <c r="A67" s="595"/>
      <c r="B67" s="614"/>
      <c r="C67" s="231"/>
      <c r="D67" s="231"/>
      <c r="E67" s="703"/>
    </row>
    <row r="68" spans="1:5" x14ac:dyDescent="0.25">
      <c r="A68" s="595"/>
      <c r="B68" s="614"/>
      <c r="C68" s="218"/>
      <c r="D68" s="218"/>
      <c r="E68" s="703"/>
    </row>
    <row r="69" spans="1:5" ht="13.8" thickBot="1" x14ac:dyDescent="0.3">
      <c r="A69" s="596"/>
      <c r="B69" s="648"/>
      <c r="C69" s="219"/>
      <c r="D69" s="219"/>
      <c r="E69" s="704"/>
    </row>
    <row r="70" spans="1:5" x14ac:dyDescent="0.25">
      <c r="A70" s="675" t="s">
        <v>21</v>
      </c>
      <c r="B70" s="607" t="s">
        <v>44</v>
      </c>
      <c r="C70" s="220"/>
      <c r="D70" s="220"/>
      <c r="E70" s="692">
        <f>SUM(C70:D73)</f>
        <v>0</v>
      </c>
    </row>
    <row r="71" spans="1:5" x14ac:dyDescent="0.25">
      <c r="A71" s="676"/>
      <c r="B71" s="608"/>
      <c r="C71" s="215"/>
      <c r="D71" s="215"/>
      <c r="E71" s="690"/>
    </row>
    <row r="72" spans="1:5" x14ac:dyDescent="0.25">
      <c r="A72" s="676"/>
      <c r="B72" s="608"/>
      <c r="C72" s="215"/>
      <c r="D72" s="215"/>
      <c r="E72" s="690"/>
    </row>
    <row r="73" spans="1:5" ht="13.8" thickBot="1" x14ac:dyDescent="0.3">
      <c r="A73" s="677"/>
      <c r="B73" s="609"/>
      <c r="C73" s="221"/>
      <c r="D73" s="221"/>
      <c r="E73" s="691"/>
    </row>
    <row r="74" spans="1:5" x14ac:dyDescent="0.25">
      <c r="A74" s="594" t="s">
        <v>72</v>
      </c>
      <c r="B74" s="678" t="s">
        <v>45</v>
      </c>
      <c r="C74" s="229"/>
      <c r="D74" s="229"/>
      <c r="E74" s="706">
        <f>SUM(C74:D77)</f>
        <v>0</v>
      </c>
    </row>
    <row r="75" spans="1:5" x14ac:dyDescent="0.25">
      <c r="A75" s="595"/>
      <c r="B75" s="679"/>
      <c r="C75" s="231"/>
      <c r="D75" s="231"/>
      <c r="E75" s="707"/>
    </row>
    <row r="76" spans="1:5" x14ac:dyDescent="0.25">
      <c r="A76" s="595"/>
      <c r="B76" s="679"/>
      <c r="C76" s="233"/>
      <c r="D76" s="231"/>
      <c r="E76" s="707"/>
    </row>
    <row r="77" spans="1:5" ht="13.8" thickBot="1" x14ac:dyDescent="0.3">
      <c r="A77" s="596"/>
      <c r="B77" s="680"/>
      <c r="C77" s="232"/>
      <c r="D77" s="232"/>
      <c r="E77" s="708"/>
    </row>
    <row r="78" spans="1:5" x14ac:dyDescent="0.25">
      <c r="A78" s="592" t="s">
        <v>298</v>
      </c>
      <c r="B78" s="607" t="s">
        <v>301</v>
      </c>
      <c r="C78" s="213"/>
      <c r="D78" s="213"/>
      <c r="E78" s="692">
        <f>SUM(C78:D83)</f>
        <v>0</v>
      </c>
    </row>
    <row r="79" spans="1:5" x14ac:dyDescent="0.25">
      <c r="A79" s="593"/>
      <c r="B79" s="608"/>
      <c r="C79" s="214"/>
      <c r="D79" s="214"/>
      <c r="E79" s="690"/>
    </row>
    <row r="80" spans="1:5" x14ac:dyDescent="0.25">
      <c r="A80" s="593"/>
      <c r="B80" s="608"/>
      <c r="C80" s="214"/>
      <c r="D80" s="214"/>
      <c r="E80" s="690"/>
    </row>
    <row r="81" spans="1:5" x14ac:dyDescent="0.25">
      <c r="A81" s="593"/>
      <c r="B81" s="608"/>
      <c r="C81" s="214"/>
      <c r="D81" s="214"/>
      <c r="E81" s="690"/>
    </row>
    <row r="82" spans="1:5" x14ac:dyDescent="0.25">
      <c r="A82" s="593"/>
      <c r="B82" s="608"/>
      <c r="C82" s="214"/>
      <c r="D82" s="214"/>
      <c r="E82" s="690"/>
    </row>
    <row r="83" spans="1:5" ht="13.8" thickBot="1" x14ac:dyDescent="0.3">
      <c r="A83" s="597"/>
      <c r="B83" s="609"/>
      <c r="C83" s="216"/>
      <c r="D83" s="216"/>
      <c r="E83" s="691"/>
    </row>
    <row r="84" spans="1:5" x14ac:dyDescent="0.25">
      <c r="A84" s="594" t="s">
        <v>46</v>
      </c>
      <c r="B84" s="613" t="s">
        <v>47</v>
      </c>
      <c r="C84" s="217">
        <v>46000</v>
      </c>
      <c r="D84" s="217"/>
      <c r="E84" s="702">
        <f>SUM(C84:D87)</f>
        <v>46000</v>
      </c>
    </row>
    <row r="85" spans="1:5" x14ac:dyDescent="0.25">
      <c r="A85" s="595"/>
      <c r="B85" s="614"/>
      <c r="C85" s="218"/>
      <c r="D85" s="218"/>
      <c r="E85" s="703"/>
    </row>
    <row r="86" spans="1:5" x14ac:dyDescent="0.25">
      <c r="A86" s="595"/>
      <c r="B86" s="614"/>
      <c r="C86" s="218"/>
      <c r="D86" s="218"/>
      <c r="E86" s="703"/>
    </row>
    <row r="87" spans="1:5" ht="13.8" thickBot="1" x14ac:dyDescent="0.3">
      <c r="A87" s="596"/>
      <c r="B87" s="648"/>
      <c r="C87" s="219"/>
      <c r="D87" s="219"/>
      <c r="E87" s="704"/>
    </row>
    <row r="88" spans="1:5" x14ac:dyDescent="0.25">
      <c r="A88" s="675" t="s">
        <v>68</v>
      </c>
      <c r="B88" s="607" t="s">
        <v>48</v>
      </c>
      <c r="C88" s="213"/>
      <c r="D88" s="213"/>
      <c r="E88" s="692">
        <f>SUM(C88:D91)</f>
        <v>0</v>
      </c>
    </row>
    <row r="89" spans="1:5" x14ac:dyDescent="0.25">
      <c r="A89" s="676"/>
      <c r="B89" s="608"/>
      <c r="C89" s="214"/>
      <c r="D89" s="214"/>
      <c r="E89" s="690"/>
    </row>
    <row r="90" spans="1:5" x14ac:dyDescent="0.25">
      <c r="A90" s="676"/>
      <c r="B90" s="608"/>
      <c r="C90" s="214"/>
      <c r="D90" s="214"/>
      <c r="E90" s="690"/>
    </row>
    <row r="91" spans="1:5" ht="13.8" thickBot="1" x14ac:dyDescent="0.3">
      <c r="A91" s="677"/>
      <c r="B91" s="608"/>
      <c r="C91" s="216"/>
      <c r="D91" s="216"/>
      <c r="E91" s="691"/>
    </row>
    <row r="92" spans="1:5" x14ac:dyDescent="0.25">
      <c r="A92" s="594" t="s">
        <v>14</v>
      </c>
      <c r="B92" s="613" t="s">
        <v>49</v>
      </c>
      <c r="C92" s="217"/>
      <c r="D92" s="217"/>
      <c r="E92" s="693">
        <f>SUM(C92:D95)</f>
        <v>0</v>
      </c>
    </row>
    <row r="93" spans="1:5" x14ac:dyDescent="0.25">
      <c r="A93" s="595"/>
      <c r="B93" s="614"/>
      <c r="C93" s="218"/>
      <c r="D93" s="218"/>
      <c r="E93" s="694"/>
    </row>
    <row r="94" spans="1:5" x14ac:dyDescent="0.25">
      <c r="A94" s="595"/>
      <c r="B94" s="614"/>
      <c r="C94" s="218"/>
      <c r="D94" s="218"/>
      <c r="E94" s="694"/>
    </row>
    <row r="95" spans="1:5" ht="13.8" thickBot="1" x14ac:dyDescent="0.3">
      <c r="A95" s="596"/>
      <c r="B95" s="648"/>
      <c r="C95" s="219"/>
      <c r="D95" s="219"/>
      <c r="E95" s="695"/>
    </row>
    <row r="96" spans="1:5" x14ac:dyDescent="0.25">
      <c r="A96" s="675" t="s">
        <v>142</v>
      </c>
      <c r="B96" s="621" t="s">
        <v>50</v>
      </c>
      <c r="C96" s="220"/>
      <c r="D96" s="220"/>
      <c r="E96" s="681">
        <f>SUM(C96:D99)</f>
        <v>0</v>
      </c>
    </row>
    <row r="97" spans="1:5" x14ac:dyDescent="0.25">
      <c r="A97" s="676"/>
      <c r="B97" s="622"/>
      <c r="C97" s="215"/>
      <c r="D97" s="215"/>
      <c r="E97" s="682"/>
    </row>
    <row r="98" spans="1:5" x14ac:dyDescent="0.25">
      <c r="A98" s="676"/>
      <c r="B98" s="622"/>
      <c r="C98" s="215"/>
      <c r="D98" s="215"/>
      <c r="E98" s="682"/>
    </row>
    <row r="99" spans="1:5" ht="13.8" thickBot="1" x14ac:dyDescent="0.3">
      <c r="A99" s="677"/>
      <c r="B99" s="623"/>
      <c r="C99" s="221"/>
      <c r="D99" s="215"/>
      <c r="E99" s="705"/>
    </row>
    <row r="100" spans="1:5" x14ac:dyDescent="0.25">
      <c r="A100" s="594" t="s">
        <v>179</v>
      </c>
      <c r="B100" s="630" t="s">
        <v>51</v>
      </c>
      <c r="C100" s="222"/>
      <c r="D100" s="222"/>
      <c r="E100" s="693">
        <f>SUM(C100:D104)</f>
        <v>0</v>
      </c>
    </row>
    <row r="101" spans="1:5" x14ac:dyDescent="0.25">
      <c r="A101" s="595"/>
      <c r="B101" s="631"/>
      <c r="C101" s="223"/>
      <c r="D101" s="223"/>
      <c r="E101" s="694"/>
    </row>
    <row r="102" spans="1:5" x14ac:dyDescent="0.25">
      <c r="A102" s="595"/>
      <c r="B102" s="631"/>
      <c r="C102" s="223"/>
      <c r="D102" s="223"/>
      <c r="E102" s="694"/>
    </row>
    <row r="103" spans="1:5" x14ac:dyDescent="0.25">
      <c r="A103" s="595"/>
      <c r="B103" s="631"/>
      <c r="C103" s="223"/>
      <c r="D103" s="223"/>
      <c r="E103" s="694"/>
    </row>
    <row r="104" spans="1:5" ht="13.8" thickBot="1" x14ac:dyDescent="0.3">
      <c r="A104" s="596"/>
      <c r="B104" s="709"/>
      <c r="C104" s="224"/>
      <c r="D104" s="224"/>
      <c r="E104" s="695"/>
    </row>
    <row r="105" spans="1:5" x14ac:dyDescent="0.25">
      <c r="A105" s="675" t="s">
        <v>18</v>
      </c>
      <c r="B105" s="608" t="s">
        <v>52</v>
      </c>
      <c r="C105" s="215">
        <v>46000</v>
      </c>
      <c r="D105" s="215">
        <v>96500</v>
      </c>
      <c r="E105" s="690">
        <f>SUM(C105:D108)</f>
        <v>142500</v>
      </c>
    </row>
    <row r="106" spans="1:5" x14ac:dyDescent="0.25">
      <c r="A106" s="676"/>
      <c r="B106" s="608"/>
      <c r="C106" s="215"/>
      <c r="D106" s="215"/>
      <c r="E106" s="690"/>
    </row>
    <row r="107" spans="1:5" x14ac:dyDescent="0.25">
      <c r="A107" s="676"/>
      <c r="B107" s="608"/>
      <c r="C107" s="215"/>
      <c r="D107" s="215"/>
      <c r="E107" s="690"/>
    </row>
    <row r="108" spans="1:5" ht="13.8" thickBot="1" x14ac:dyDescent="0.3">
      <c r="A108" s="677"/>
      <c r="B108" s="608"/>
      <c r="C108" s="221"/>
      <c r="D108" s="221"/>
      <c r="E108" s="691"/>
    </row>
    <row r="109" spans="1:5" x14ac:dyDescent="0.25">
      <c r="A109" s="594" t="s">
        <v>126</v>
      </c>
      <c r="B109" s="613" t="s">
        <v>53</v>
      </c>
      <c r="C109" s="217"/>
      <c r="D109" s="217"/>
      <c r="E109" s="693">
        <f>SUM(C109:D112)</f>
        <v>0</v>
      </c>
    </row>
    <row r="110" spans="1:5" x14ac:dyDescent="0.25">
      <c r="A110" s="595"/>
      <c r="B110" s="614"/>
      <c r="C110" s="218"/>
      <c r="D110" s="218"/>
      <c r="E110" s="694"/>
    </row>
    <row r="111" spans="1:5" x14ac:dyDescent="0.25">
      <c r="A111" s="595"/>
      <c r="B111" s="614"/>
      <c r="C111" s="218"/>
      <c r="D111" s="218"/>
      <c r="E111" s="694"/>
    </row>
    <row r="112" spans="1:5" ht="13.8" thickBot="1" x14ac:dyDescent="0.3">
      <c r="A112" s="596"/>
      <c r="B112" s="648"/>
      <c r="C112" s="218"/>
      <c r="D112" s="218"/>
      <c r="E112" s="695"/>
    </row>
    <row r="113" spans="1:5" x14ac:dyDescent="0.25">
      <c r="A113" s="675" t="s">
        <v>79</v>
      </c>
      <c r="B113" s="607" t="s">
        <v>54</v>
      </c>
      <c r="C113" s="226"/>
      <c r="D113" s="220"/>
      <c r="E113" s="692">
        <f>SUM(C113:D116)</f>
        <v>0</v>
      </c>
    </row>
    <row r="114" spans="1:5" x14ac:dyDescent="0.25">
      <c r="A114" s="676"/>
      <c r="B114" s="608"/>
      <c r="C114" s="227"/>
      <c r="D114" s="215"/>
      <c r="E114" s="690"/>
    </row>
    <row r="115" spans="1:5" x14ac:dyDescent="0.25">
      <c r="A115" s="676"/>
      <c r="B115" s="608"/>
      <c r="C115" s="227"/>
      <c r="D115" s="228"/>
      <c r="E115" s="690"/>
    </row>
    <row r="116" spans="1:5" ht="13.8" thickBot="1" x14ac:dyDescent="0.3">
      <c r="A116" s="677"/>
      <c r="B116" s="608"/>
      <c r="C116" s="228"/>
      <c r="D116" s="228"/>
      <c r="E116" s="690"/>
    </row>
    <row r="117" spans="1:5" x14ac:dyDescent="0.25">
      <c r="A117" s="594" t="s">
        <v>80</v>
      </c>
      <c r="B117" s="678" t="s">
        <v>55</v>
      </c>
      <c r="C117" s="229"/>
      <c r="D117" s="229">
        <v>96500</v>
      </c>
      <c r="E117" s="710">
        <f>SUM(C117:D121)</f>
        <v>96500</v>
      </c>
    </row>
    <row r="118" spans="1:5" x14ac:dyDescent="0.25">
      <c r="A118" s="595"/>
      <c r="B118" s="679"/>
      <c r="C118" s="230"/>
      <c r="D118" s="231"/>
      <c r="E118" s="711"/>
    </row>
    <row r="119" spans="1:5" x14ac:dyDescent="0.25">
      <c r="A119" s="595"/>
      <c r="B119" s="679"/>
      <c r="C119" s="231"/>
      <c r="D119" s="231"/>
      <c r="E119" s="711"/>
    </row>
    <row r="120" spans="1:5" x14ac:dyDescent="0.25">
      <c r="A120" s="595"/>
      <c r="B120" s="679"/>
      <c r="C120" s="231"/>
      <c r="D120" s="231"/>
      <c r="E120" s="711"/>
    </row>
    <row r="121" spans="1:5" ht="13.8" thickBot="1" x14ac:dyDescent="0.3">
      <c r="A121" s="596"/>
      <c r="B121" s="679"/>
      <c r="C121" s="232"/>
      <c r="D121" s="232"/>
      <c r="E121" s="712"/>
    </row>
    <row r="122" spans="1:5" x14ac:dyDescent="0.25">
      <c r="A122" s="675" t="s">
        <v>81</v>
      </c>
      <c r="B122" s="621" t="s">
        <v>56</v>
      </c>
      <c r="C122" s="220"/>
      <c r="D122" s="220"/>
      <c r="E122" s="681">
        <f>SUM(C122:D126)</f>
        <v>0</v>
      </c>
    </row>
    <row r="123" spans="1:5" x14ac:dyDescent="0.25">
      <c r="A123" s="676"/>
      <c r="B123" s="622"/>
      <c r="C123" s="215"/>
      <c r="D123" s="215"/>
      <c r="E123" s="682"/>
    </row>
    <row r="124" spans="1:5" x14ac:dyDescent="0.25">
      <c r="A124" s="676"/>
      <c r="B124" s="622"/>
      <c r="C124" s="215"/>
      <c r="D124" s="215"/>
      <c r="E124" s="682"/>
    </row>
    <row r="125" spans="1:5" x14ac:dyDescent="0.25">
      <c r="A125" s="676"/>
      <c r="B125" s="623"/>
      <c r="C125" s="215"/>
      <c r="D125" s="215"/>
      <c r="E125" s="705"/>
    </row>
    <row r="126" spans="1:5" ht="13.8" thickBot="1" x14ac:dyDescent="0.3">
      <c r="A126" s="677"/>
      <c r="B126" s="666"/>
      <c r="C126" s="221"/>
      <c r="D126" s="221"/>
      <c r="E126" s="683"/>
    </row>
    <row r="127" spans="1:5" ht="13.8" thickBot="1" x14ac:dyDescent="0.3">
      <c r="A127" s="57" t="s">
        <v>57</v>
      </c>
      <c r="B127" s="240"/>
      <c r="C127" s="241">
        <f>SUM(C2:C126)</f>
        <v>322000</v>
      </c>
      <c r="D127" s="241">
        <f>SUM(D2:D126)</f>
        <v>289500</v>
      </c>
      <c r="E127" s="239">
        <f>SUM(E2:E126)</f>
        <v>611500</v>
      </c>
    </row>
    <row r="128" spans="1:5" x14ac:dyDescent="0.25">
      <c r="A128" s="10"/>
      <c r="B128" s="11"/>
      <c r="C128" s="12"/>
      <c r="D128" s="18"/>
      <c r="E128" s="13"/>
    </row>
  </sheetData>
  <mergeCells count="84">
    <mergeCell ref="B122:B126"/>
    <mergeCell ref="E122:E126"/>
    <mergeCell ref="B100:B104"/>
    <mergeCell ref="E100:E104"/>
    <mergeCell ref="B105:B108"/>
    <mergeCell ref="E105:E108"/>
    <mergeCell ref="B109:B112"/>
    <mergeCell ref="E109:E112"/>
    <mergeCell ref="B113:B116"/>
    <mergeCell ref="E113:E116"/>
    <mergeCell ref="B117:B121"/>
    <mergeCell ref="E117:E121"/>
    <mergeCell ref="B96:B99"/>
    <mergeCell ref="E96:E99"/>
    <mergeCell ref="B70:B73"/>
    <mergeCell ref="E70:E73"/>
    <mergeCell ref="B74:B77"/>
    <mergeCell ref="E74:E77"/>
    <mergeCell ref="B88:B91"/>
    <mergeCell ref="E88:E91"/>
    <mergeCell ref="B78:B83"/>
    <mergeCell ref="E78:E83"/>
    <mergeCell ref="B84:B87"/>
    <mergeCell ref="E84:E87"/>
    <mergeCell ref="B92:B95"/>
    <mergeCell ref="E92:E95"/>
    <mergeCell ref="B56:B60"/>
    <mergeCell ref="E56:E60"/>
    <mergeCell ref="B61:B64"/>
    <mergeCell ref="E61:E64"/>
    <mergeCell ref="B65:B69"/>
    <mergeCell ref="E65:E69"/>
    <mergeCell ref="B52:B55"/>
    <mergeCell ref="E52:E55"/>
    <mergeCell ref="B42:B46"/>
    <mergeCell ref="E42:E46"/>
    <mergeCell ref="B47:B51"/>
    <mergeCell ref="E47:E51"/>
    <mergeCell ref="E32:E36"/>
    <mergeCell ref="B37:B41"/>
    <mergeCell ref="E37:E41"/>
    <mergeCell ref="A37:A41"/>
    <mergeCell ref="B19:B23"/>
    <mergeCell ref="E19:E23"/>
    <mergeCell ref="B24:B27"/>
    <mergeCell ref="E24:E27"/>
    <mergeCell ref="B28:B31"/>
    <mergeCell ref="E28:E31"/>
    <mergeCell ref="A19:A23"/>
    <mergeCell ref="A24:A27"/>
    <mergeCell ref="A28:A31"/>
    <mergeCell ref="A32:A36"/>
    <mergeCell ref="B32:B36"/>
    <mergeCell ref="A2:A6"/>
    <mergeCell ref="A7:A10"/>
    <mergeCell ref="A11:A14"/>
    <mergeCell ref="B11:B14"/>
    <mergeCell ref="E15:E18"/>
    <mergeCell ref="A15:A18"/>
    <mergeCell ref="E11:E14"/>
    <mergeCell ref="B2:B6"/>
    <mergeCell ref="E2:E6"/>
    <mergeCell ref="B7:B10"/>
    <mergeCell ref="E7:E10"/>
    <mergeCell ref="B15:B18"/>
    <mergeCell ref="A65:A69"/>
    <mergeCell ref="A70:A73"/>
    <mergeCell ref="A74:A77"/>
    <mergeCell ref="A78:A83"/>
    <mergeCell ref="A84:A87"/>
    <mergeCell ref="A109:A112"/>
    <mergeCell ref="A113:A116"/>
    <mergeCell ref="A117:A121"/>
    <mergeCell ref="A122:A126"/>
    <mergeCell ref="A88:A91"/>
    <mergeCell ref="A92:A95"/>
    <mergeCell ref="A96:A99"/>
    <mergeCell ref="A100:A104"/>
    <mergeCell ref="A105:A108"/>
    <mergeCell ref="A42:A46"/>
    <mergeCell ref="A47:A51"/>
    <mergeCell ref="A52:A55"/>
    <mergeCell ref="A56:A60"/>
    <mergeCell ref="A61:A64"/>
  </mergeCells>
  <printOptions horizontalCentered="1"/>
  <pageMargins left="0.25" right="0.25" top="0.75" bottom="0.75" header="0.3" footer="0.3"/>
  <pageSetup scale="75" orientation="portrait" r:id="rId1"/>
  <headerFooter>
    <oddHeader>&amp;C&amp;"Arial,Bold"&amp;12National Urban Search and Rescue - Special Cache Allocations
FY2018 Readiness Cooperative Agreements - APPENDIX F</oddHeader>
    <oddFooter>&amp;C&amp;P</oddFooter>
  </headerFooter>
  <rowBreaks count="1" manualBreakCount="1">
    <brk id="6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showGridLines="0" view="pageLayout" topLeftCell="A19" zoomScale="130" zoomScaleNormal="100" zoomScalePageLayoutView="130" workbookViewId="0">
      <selection activeCell="E34" sqref="E34"/>
    </sheetView>
  </sheetViews>
  <sheetFormatPr defaultColWidth="9.109375" defaultRowHeight="13.8" x14ac:dyDescent="0.3"/>
  <cols>
    <col min="1" max="1" width="28.44140625" style="65" customWidth="1"/>
    <col min="2" max="2" width="13.88671875" style="65" customWidth="1"/>
    <col min="3" max="3" width="30.109375" style="66" customWidth="1"/>
    <col min="4" max="4" width="10.33203125" style="203" customWidth="1"/>
    <col min="5" max="5" width="8.88671875" style="65" customWidth="1"/>
    <col min="6" max="6" width="9.88671875" style="64" customWidth="1"/>
    <col min="7" max="16384" width="9.109375" style="64"/>
  </cols>
  <sheetData>
    <row r="1" spans="1:6" s="282" customFormat="1" ht="33.75" customHeight="1" x14ac:dyDescent="0.25">
      <c r="A1" s="713" t="s">
        <v>422</v>
      </c>
      <c r="B1" s="714"/>
      <c r="C1" s="714"/>
      <c r="D1" s="714"/>
      <c r="E1" s="714"/>
      <c r="F1" s="715"/>
    </row>
    <row r="2" spans="1:6" ht="40.200000000000003" thickBot="1" x14ac:dyDescent="0.3">
      <c r="A2" s="718" t="s">
        <v>382</v>
      </c>
      <c r="B2" s="718"/>
      <c r="C2" s="718"/>
      <c r="D2" s="718"/>
      <c r="E2" s="718"/>
      <c r="F2" s="306" t="s">
        <v>375</v>
      </c>
    </row>
    <row r="3" spans="1:6" ht="15" customHeight="1" thickBot="1" x14ac:dyDescent="0.35">
      <c r="A3" s="764" t="s">
        <v>260</v>
      </c>
      <c r="B3" s="765" t="s">
        <v>361</v>
      </c>
      <c r="C3" s="206" t="s">
        <v>362</v>
      </c>
      <c r="D3" s="774">
        <v>4000</v>
      </c>
      <c r="E3" s="304" t="s">
        <v>27</v>
      </c>
      <c r="F3" s="305">
        <v>4000</v>
      </c>
    </row>
    <row r="4" spans="1:6" ht="15" customHeight="1" thickBot="1" x14ac:dyDescent="0.35">
      <c r="A4" s="764" t="s">
        <v>248</v>
      </c>
      <c r="B4" s="766" t="s">
        <v>316</v>
      </c>
      <c r="C4" s="206" t="s">
        <v>390</v>
      </c>
      <c r="D4" s="774">
        <v>4000</v>
      </c>
      <c r="E4" s="304" t="s">
        <v>28</v>
      </c>
      <c r="F4" s="305">
        <v>4000</v>
      </c>
    </row>
    <row r="5" spans="1:6" ht="15" customHeight="1" x14ac:dyDescent="0.3">
      <c r="A5" s="764" t="s">
        <v>237</v>
      </c>
      <c r="B5" s="766" t="s">
        <v>256</v>
      </c>
      <c r="C5" s="204" t="s">
        <v>349</v>
      </c>
      <c r="D5" s="774">
        <v>15000</v>
      </c>
      <c r="E5" s="303" t="s">
        <v>31</v>
      </c>
      <c r="F5" s="721">
        <f>SUM(D5:D9)</f>
        <v>45000</v>
      </c>
    </row>
    <row r="6" spans="1:6" ht="15" customHeight="1" x14ac:dyDescent="0.3">
      <c r="A6" s="764" t="s">
        <v>252</v>
      </c>
      <c r="B6" s="766" t="s">
        <v>341</v>
      </c>
      <c r="C6" s="204" t="s">
        <v>350</v>
      </c>
      <c r="D6" s="774">
        <v>4000</v>
      </c>
      <c r="E6" s="302" t="s">
        <v>31</v>
      </c>
      <c r="F6" s="722"/>
    </row>
    <row r="7" spans="1:6" ht="15" customHeight="1" x14ac:dyDescent="0.3">
      <c r="A7" s="767" t="s">
        <v>413</v>
      </c>
      <c r="B7" s="766" t="s">
        <v>312</v>
      </c>
      <c r="C7" s="206" t="s">
        <v>323</v>
      </c>
      <c r="D7" s="774">
        <v>4000</v>
      </c>
      <c r="E7" s="304" t="s">
        <v>31</v>
      </c>
      <c r="F7" s="722"/>
    </row>
    <row r="8" spans="1:6" ht="15" customHeight="1" x14ac:dyDescent="0.3">
      <c r="A8" s="764" t="s">
        <v>233</v>
      </c>
      <c r="B8" s="768" t="s">
        <v>228</v>
      </c>
      <c r="C8" s="206" t="s">
        <v>229</v>
      </c>
      <c r="D8" s="774">
        <v>12000</v>
      </c>
      <c r="E8" s="304" t="s">
        <v>31</v>
      </c>
      <c r="F8" s="722"/>
    </row>
    <row r="9" spans="1:6" ht="15" customHeight="1" thickBot="1" x14ac:dyDescent="0.35">
      <c r="A9" s="764" t="s">
        <v>387</v>
      </c>
      <c r="B9" s="768" t="s">
        <v>484</v>
      </c>
      <c r="C9" s="206" t="s">
        <v>552</v>
      </c>
      <c r="D9" s="774">
        <v>10000</v>
      </c>
      <c r="E9" s="205" t="s">
        <v>31</v>
      </c>
      <c r="F9" s="723"/>
    </row>
    <row r="10" spans="1:6" ht="15" customHeight="1" thickBot="1" x14ac:dyDescent="0.35">
      <c r="A10" s="764" t="s">
        <v>240</v>
      </c>
      <c r="B10" s="766" t="s">
        <v>340</v>
      </c>
      <c r="C10" s="207" t="s">
        <v>348</v>
      </c>
      <c r="D10" s="774">
        <v>15000</v>
      </c>
      <c r="E10" s="304" t="s">
        <v>32</v>
      </c>
      <c r="F10" s="305">
        <f>SUM(D10)</f>
        <v>15000</v>
      </c>
    </row>
    <row r="11" spans="1:6" ht="15" customHeight="1" thickBot="1" x14ac:dyDescent="0.35">
      <c r="A11" s="764" t="s">
        <v>127</v>
      </c>
      <c r="B11" s="765" t="s">
        <v>166</v>
      </c>
      <c r="C11" s="207" t="s">
        <v>167</v>
      </c>
      <c r="D11" s="774">
        <v>20000</v>
      </c>
      <c r="E11" s="304" t="s">
        <v>33</v>
      </c>
      <c r="F11" s="305">
        <f>SUM(D11)</f>
        <v>20000</v>
      </c>
    </row>
    <row r="12" spans="1:6" ht="15" customHeight="1" x14ac:dyDescent="0.3">
      <c r="A12" s="764" t="s">
        <v>244</v>
      </c>
      <c r="B12" s="766" t="s">
        <v>386</v>
      </c>
      <c r="C12" s="207" t="s">
        <v>385</v>
      </c>
      <c r="D12" s="774">
        <v>4000</v>
      </c>
      <c r="E12" s="303" t="s">
        <v>34</v>
      </c>
      <c r="F12" s="716">
        <f>SUM(D12:D13)</f>
        <v>8000</v>
      </c>
    </row>
    <row r="13" spans="1:6" ht="15" customHeight="1" thickBot="1" x14ac:dyDescent="0.35">
      <c r="A13" s="764" t="s">
        <v>259</v>
      </c>
      <c r="B13" s="766" t="s">
        <v>314</v>
      </c>
      <c r="C13" s="206" t="s">
        <v>325</v>
      </c>
      <c r="D13" s="774">
        <v>4000</v>
      </c>
      <c r="E13" s="304" t="s">
        <v>34</v>
      </c>
      <c r="F13" s="717"/>
    </row>
    <row r="14" spans="1:6" ht="15" customHeight="1" x14ac:dyDescent="0.3">
      <c r="A14" s="764" t="s">
        <v>389</v>
      </c>
      <c r="B14" s="766" t="s">
        <v>201</v>
      </c>
      <c r="C14" s="207" t="s">
        <v>202</v>
      </c>
      <c r="D14" s="774">
        <v>10000</v>
      </c>
      <c r="E14" s="302" t="s">
        <v>36</v>
      </c>
      <c r="F14" s="719">
        <f>SUM(D14:D15)</f>
        <v>25000</v>
      </c>
    </row>
    <row r="15" spans="1:6" ht="15" customHeight="1" thickBot="1" x14ac:dyDescent="0.35">
      <c r="A15" s="764" t="s">
        <v>239</v>
      </c>
      <c r="B15" s="766" t="s">
        <v>140</v>
      </c>
      <c r="C15" s="207" t="s">
        <v>141</v>
      </c>
      <c r="D15" s="774">
        <v>15000</v>
      </c>
      <c r="E15" s="302" t="s">
        <v>36</v>
      </c>
      <c r="F15" s="720"/>
    </row>
    <row r="16" spans="1:6" ht="15" customHeight="1" thickBot="1" x14ac:dyDescent="0.35">
      <c r="A16" s="764" t="s">
        <v>388</v>
      </c>
      <c r="B16" s="766" t="s">
        <v>289</v>
      </c>
      <c r="C16" s="204" t="s">
        <v>290</v>
      </c>
      <c r="D16" s="774">
        <v>10000</v>
      </c>
      <c r="E16" s="303" t="s">
        <v>37</v>
      </c>
      <c r="F16" s="305">
        <f>SUM(D16)</f>
        <v>10000</v>
      </c>
    </row>
    <row r="17" spans="1:6" ht="15" customHeight="1" x14ac:dyDescent="0.3">
      <c r="A17" s="764" t="s">
        <v>553</v>
      </c>
      <c r="B17" s="766" t="s">
        <v>554</v>
      </c>
      <c r="C17" s="204" t="s">
        <v>555</v>
      </c>
      <c r="D17" s="774">
        <v>30000</v>
      </c>
      <c r="E17" s="304" t="s">
        <v>40</v>
      </c>
      <c r="F17" s="721">
        <f>SUM(D17:D18)</f>
        <v>34000</v>
      </c>
    </row>
    <row r="18" spans="1:6" ht="15" customHeight="1" thickBot="1" x14ac:dyDescent="0.35">
      <c r="A18" s="764" t="s">
        <v>247</v>
      </c>
      <c r="B18" s="766" t="s">
        <v>315</v>
      </c>
      <c r="C18" s="206" t="s">
        <v>326</v>
      </c>
      <c r="D18" s="774">
        <v>4000</v>
      </c>
      <c r="E18" s="304" t="s">
        <v>40</v>
      </c>
      <c r="F18" s="723"/>
    </row>
    <row r="19" spans="1:6" ht="15" customHeight="1" x14ac:dyDescent="0.3">
      <c r="A19" s="769" t="s">
        <v>435</v>
      </c>
      <c r="B19" s="770" t="s">
        <v>429</v>
      </c>
      <c r="C19" s="207" t="s">
        <v>434</v>
      </c>
      <c r="D19" s="774">
        <v>4000</v>
      </c>
      <c r="E19" s="302" t="s">
        <v>45</v>
      </c>
      <c r="F19" s="721">
        <f>SUM(D19:D23)</f>
        <v>28000</v>
      </c>
    </row>
    <row r="20" spans="1:6" ht="15" customHeight="1" x14ac:dyDescent="0.3">
      <c r="A20" s="764" t="s">
        <v>253</v>
      </c>
      <c r="B20" s="766" t="s">
        <v>313</v>
      </c>
      <c r="C20" s="207" t="s">
        <v>324</v>
      </c>
      <c r="D20" s="774">
        <v>4000</v>
      </c>
      <c r="E20" s="304" t="s">
        <v>45</v>
      </c>
      <c r="F20" s="722"/>
    </row>
    <row r="21" spans="1:6" ht="15" customHeight="1" x14ac:dyDescent="0.3">
      <c r="A21" s="767" t="s">
        <v>232</v>
      </c>
      <c r="B21" s="766" t="s">
        <v>550</v>
      </c>
      <c r="C21" s="207" t="s">
        <v>324</v>
      </c>
      <c r="D21" s="774">
        <v>12000</v>
      </c>
      <c r="E21" s="304" t="s">
        <v>45</v>
      </c>
      <c r="F21" s="722"/>
    </row>
    <row r="22" spans="1:6" ht="15" customHeight="1" thickBot="1" x14ac:dyDescent="0.35">
      <c r="A22" s="771" t="s">
        <v>254</v>
      </c>
      <c r="B22" s="766" t="s">
        <v>551</v>
      </c>
      <c r="C22" s="207" t="s">
        <v>324</v>
      </c>
      <c r="D22" s="774">
        <v>4000</v>
      </c>
      <c r="E22" s="304" t="s">
        <v>440</v>
      </c>
      <c r="F22" s="722"/>
    </row>
    <row r="23" spans="1:6" ht="15" customHeight="1" thickBot="1" x14ac:dyDescent="0.35">
      <c r="A23" s="772" t="s">
        <v>411</v>
      </c>
      <c r="B23" s="766" t="s">
        <v>551</v>
      </c>
      <c r="C23" s="207" t="s">
        <v>324</v>
      </c>
      <c r="D23" s="774">
        <v>4000</v>
      </c>
      <c r="E23" s="304" t="s">
        <v>45</v>
      </c>
      <c r="F23" s="722"/>
    </row>
    <row r="24" spans="1:6" ht="15" customHeight="1" thickBot="1" x14ac:dyDescent="0.35">
      <c r="A24" s="764" t="s">
        <v>439</v>
      </c>
      <c r="B24" s="766" t="s">
        <v>551</v>
      </c>
      <c r="C24" s="207" t="s">
        <v>324</v>
      </c>
      <c r="D24" s="774">
        <v>15000</v>
      </c>
      <c r="E24" s="304" t="s">
        <v>45</v>
      </c>
      <c r="F24" s="723"/>
    </row>
    <row r="25" spans="1:6" ht="15" customHeight="1" thickBot="1" x14ac:dyDescent="0.35">
      <c r="A25" s="767" t="s">
        <v>432</v>
      </c>
      <c r="B25" s="770" t="s">
        <v>431</v>
      </c>
      <c r="C25" s="206" t="s">
        <v>433</v>
      </c>
      <c r="D25" s="774">
        <v>4000</v>
      </c>
      <c r="E25" s="304" t="s">
        <v>47</v>
      </c>
      <c r="F25" s="762">
        <v>4000</v>
      </c>
    </row>
    <row r="26" spans="1:6" ht="15" customHeight="1" x14ac:dyDescent="0.3">
      <c r="A26" s="764" t="s">
        <v>238</v>
      </c>
      <c r="B26" s="766" t="s">
        <v>197</v>
      </c>
      <c r="C26" s="207" t="s">
        <v>198</v>
      </c>
      <c r="D26" s="774">
        <v>15000</v>
      </c>
      <c r="E26" s="302" t="s">
        <v>48</v>
      </c>
      <c r="F26" s="721">
        <f>SUM(D26:D27)</f>
        <v>19000</v>
      </c>
    </row>
    <row r="27" spans="1:6" ht="15" customHeight="1" thickBot="1" x14ac:dyDescent="0.35">
      <c r="A27" s="764" t="s">
        <v>243</v>
      </c>
      <c r="B27" s="766" t="s">
        <v>310</v>
      </c>
      <c r="C27" s="207" t="s">
        <v>321</v>
      </c>
      <c r="D27" s="774">
        <v>4000</v>
      </c>
      <c r="E27" s="303" t="s">
        <v>48</v>
      </c>
      <c r="F27" s="723"/>
    </row>
    <row r="28" spans="1:6" ht="15" customHeight="1" x14ac:dyDescent="0.3">
      <c r="A28" s="764" t="s">
        <v>234</v>
      </c>
      <c r="B28" s="766" t="s">
        <v>304</v>
      </c>
      <c r="C28" s="207" t="s">
        <v>305</v>
      </c>
      <c r="D28" s="774">
        <v>4000</v>
      </c>
      <c r="E28" s="303" t="s">
        <v>49</v>
      </c>
      <c r="F28" s="721">
        <f>SUM(D27:D28)</f>
        <v>8000</v>
      </c>
    </row>
    <row r="29" spans="1:6" ht="15" customHeight="1" thickBot="1" x14ac:dyDescent="0.35">
      <c r="A29" s="764" t="s">
        <v>231</v>
      </c>
      <c r="B29" s="766" t="s">
        <v>311</v>
      </c>
      <c r="C29" s="207" t="s">
        <v>322</v>
      </c>
      <c r="D29" s="774">
        <v>12000</v>
      </c>
      <c r="E29" s="303" t="s">
        <v>49</v>
      </c>
      <c r="F29" s="723"/>
    </row>
    <row r="30" spans="1:6" ht="15" customHeight="1" x14ac:dyDescent="0.3">
      <c r="A30" s="764" t="s">
        <v>261</v>
      </c>
      <c r="B30" s="766" t="s">
        <v>308</v>
      </c>
      <c r="C30" s="207" t="s">
        <v>319</v>
      </c>
      <c r="D30" s="774">
        <v>4000</v>
      </c>
      <c r="E30" s="302" t="s">
        <v>50</v>
      </c>
      <c r="F30" s="721">
        <f>SUM(D29:D30)</f>
        <v>16000</v>
      </c>
    </row>
    <row r="31" spans="1:6" ht="15" customHeight="1" thickBot="1" x14ac:dyDescent="0.35">
      <c r="A31" s="767" t="s">
        <v>412</v>
      </c>
      <c r="B31" s="766" t="s">
        <v>534</v>
      </c>
      <c r="C31" s="207" t="s">
        <v>535</v>
      </c>
      <c r="D31" s="774">
        <v>4000</v>
      </c>
      <c r="E31" s="302" t="s">
        <v>50</v>
      </c>
      <c r="F31" s="723"/>
    </row>
    <row r="32" spans="1:6" ht="15" customHeight="1" x14ac:dyDescent="0.3">
      <c r="A32" s="764" t="s">
        <v>230</v>
      </c>
      <c r="B32" s="766" t="s">
        <v>196</v>
      </c>
      <c r="C32" s="204" t="s">
        <v>227</v>
      </c>
      <c r="D32" s="774">
        <v>12000</v>
      </c>
      <c r="E32" s="302" t="s">
        <v>52</v>
      </c>
      <c r="F32" s="721">
        <f>SUM(D32:D35)</f>
        <v>24000</v>
      </c>
    </row>
    <row r="33" spans="1:6" ht="15" customHeight="1" x14ac:dyDescent="0.3">
      <c r="A33" s="767" t="s">
        <v>414</v>
      </c>
      <c r="B33" s="770" t="s">
        <v>417</v>
      </c>
      <c r="C33" s="204" t="s">
        <v>416</v>
      </c>
      <c r="D33" s="774">
        <v>4000</v>
      </c>
      <c r="E33" s="303" t="s">
        <v>52</v>
      </c>
      <c r="F33" s="722"/>
    </row>
    <row r="34" spans="1:6" ht="15" customHeight="1" x14ac:dyDescent="0.3">
      <c r="A34" s="764" t="s">
        <v>242</v>
      </c>
      <c r="B34" s="766" t="s">
        <v>309</v>
      </c>
      <c r="C34" s="204" t="s">
        <v>320</v>
      </c>
      <c r="D34" s="774">
        <v>4000</v>
      </c>
      <c r="E34" s="303" t="s">
        <v>52</v>
      </c>
      <c r="F34" s="722"/>
    </row>
    <row r="35" spans="1:6" ht="15" customHeight="1" thickBot="1" x14ac:dyDescent="0.35">
      <c r="A35" s="764" t="s">
        <v>246</v>
      </c>
      <c r="B35" s="766" t="s">
        <v>383</v>
      </c>
      <c r="C35" s="204" t="s">
        <v>384</v>
      </c>
      <c r="D35" s="774">
        <v>4000</v>
      </c>
      <c r="E35" s="303" t="s">
        <v>52</v>
      </c>
      <c r="F35" s="723"/>
    </row>
    <row r="36" spans="1:6" ht="15" customHeight="1" x14ac:dyDescent="0.3">
      <c r="A36" s="764" t="s">
        <v>291</v>
      </c>
      <c r="B36" s="766" t="s">
        <v>292</v>
      </c>
      <c r="C36" s="204" t="s">
        <v>293</v>
      </c>
      <c r="D36" s="774">
        <v>9000</v>
      </c>
      <c r="E36" s="303" t="s">
        <v>53</v>
      </c>
      <c r="F36" s="721">
        <f>SUM(D36:D38)</f>
        <v>38000</v>
      </c>
    </row>
    <row r="37" spans="1:6" ht="15" customHeight="1" x14ac:dyDescent="0.3">
      <c r="A37" s="764" t="s">
        <v>236</v>
      </c>
      <c r="B37" s="773" t="s">
        <v>226</v>
      </c>
      <c r="C37" s="207" t="s">
        <v>347</v>
      </c>
      <c r="D37" s="774">
        <v>24000</v>
      </c>
      <c r="E37" s="302" t="s">
        <v>53</v>
      </c>
      <c r="F37" s="722"/>
    </row>
    <row r="38" spans="1:6" ht="15" customHeight="1" thickBot="1" x14ac:dyDescent="0.35">
      <c r="A38" s="764" t="s">
        <v>437</v>
      </c>
      <c r="B38" s="773" t="s">
        <v>53</v>
      </c>
      <c r="C38" s="207" t="s">
        <v>347</v>
      </c>
      <c r="D38" s="774">
        <v>5000</v>
      </c>
      <c r="E38" s="302" t="s">
        <v>438</v>
      </c>
      <c r="F38" s="723"/>
    </row>
    <row r="39" spans="1:6" ht="15" customHeight="1" x14ac:dyDescent="0.3">
      <c r="A39" s="764" t="s">
        <v>235</v>
      </c>
      <c r="B39" s="766" t="s">
        <v>306</v>
      </c>
      <c r="C39" s="204" t="s">
        <v>317</v>
      </c>
      <c r="D39" s="774">
        <v>4000</v>
      </c>
      <c r="E39" s="303" t="s">
        <v>55</v>
      </c>
      <c r="F39" s="721">
        <f>SUM(D39:D42)</f>
        <v>16000</v>
      </c>
    </row>
    <row r="40" spans="1:6" ht="15" customHeight="1" x14ac:dyDescent="0.3">
      <c r="A40" s="764" t="s">
        <v>241</v>
      </c>
      <c r="B40" s="765" t="s">
        <v>307</v>
      </c>
      <c r="C40" s="204" t="s">
        <v>318</v>
      </c>
      <c r="D40" s="774">
        <v>4000</v>
      </c>
      <c r="E40" s="302" t="s">
        <v>55</v>
      </c>
      <c r="F40" s="722"/>
    </row>
    <row r="41" spans="1:6" ht="15" customHeight="1" x14ac:dyDescent="0.3">
      <c r="A41" s="764" t="s">
        <v>255</v>
      </c>
      <c r="B41" s="768" t="s">
        <v>257</v>
      </c>
      <c r="C41" s="206" t="s">
        <v>258</v>
      </c>
      <c r="D41" s="774">
        <v>4000</v>
      </c>
      <c r="E41" s="304" t="s">
        <v>55</v>
      </c>
      <c r="F41" s="722"/>
    </row>
    <row r="42" spans="1:6" ht="15" customHeight="1" thickBot="1" x14ac:dyDescent="0.35">
      <c r="A42" s="767" t="s">
        <v>245</v>
      </c>
      <c r="B42" s="770" t="s">
        <v>430</v>
      </c>
      <c r="C42" s="206" t="s">
        <v>436</v>
      </c>
      <c r="D42" s="774">
        <v>4000</v>
      </c>
      <c r="E42" s="304" t="s">
        <v>55</v>
      </c>
      <c r="F42" s="723"/>
    </row>
    <row r="43" spans="1:6" ht="14.4" thickBot="1" x14ac:dyDescent="0.35">
      <c r="A43" s="67"/>
      <c r="B43" s="68"/>
      <c r="C43" s="283" t="s">
        <v>374</v>
      </c>
      <c r="D43" s="775">
        <f>SUM(D3:D42)</f>
        <v>333000</v>
      </c>
      <c r="E43" s="304" t="s">
        <v>0</v>
      </c>
      <c r="F43" s="763"/>
    </row>
    <row r="44" spans="1:6" x14ac:dyDescent="0.3">
      <c r="E44" s="440"/>
    </row>
  </sheetData>
  <mergeCells count="13">
    <mergeCell ref="F19:F24"/>
    <mergeCell ref="F28:F29"/>
    <mergeCell ref="F30:F31"/>
    <mergeCell ref="F32:F35"/>
    <mergeCell ref="F26:F27"/>
    <mergeCell ref="F36:F38"/>
    <mergeCell ref="F39:F42"/>
    <mergeCell ref="F17:F18"/>
    <mergeCell ref="A1:F1"/>
    <mergeCell ref="F12:F13"/>
    <mergeCell ref="A2:E2"/>
    <mergeCell ref="F14:F15"/>
    <mergeCell ref="F5:F9"/>
  </mergeCells>
  <hyperlinks>
    <hyperlink ref="C11" r:id="rId1"/>
    <hyperlink ref="C8" r:id="rId2"/>
    <hyperlink ref="C28" r:id="rId3"/>
    <hyperlink ref="C30" r:id="rId4"/>
    <hyperlink ref="C34" r:id="rId5"/>
    <hyperlink ref="C14" r:id="rId6"/>
    <hyperlink ref="C5" r:id="rId7"/>
    <hyperlink ref="C4" r:id="rId8"/>
    <hyperlink ref="C36" r:id="rId9"/>
    <hyperlink ref="C15" r:id="rId10"/>
    <hyperlink ref="C16" r:id="rId11"/>
    <hyperlink ref="C10" r:id="rId12"/>
    <hyperlink ref="C33" r:id="rId13"/>
    <hyperlink ref="C19" r:id="rId14"/>
    <hyperlink ref="C42" r:id="rId15"/>
    <hyperlink ref="C37" r:id="rId16"/>
    <hyperlink ref="C9" r:id="rId17"/>
    <hyperlink ref="C31" r:id="rId18"/>
  </hyperlinks>
  <printOptions horizontalCentered="1"/>
  <pageMargins left="0.25" right="0.25" top="0.75" bottom="0.75" header="0.3" footer="0.3"/>
  <pageSetup orientation="portrait" r:id="rId19"/>
  <headerFooter alignWithMargins="0">
    <oddHeader xml:space="preserve">&amp;R  
</oddHeader>
  </headerFooter>
  <ignoredErrors>
    <ignoredError sqref="F12 F14"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topLeftCell="A47" zoomScaleNormal="100" zoomScaleSheetLayoutView="75" workbookViewId="0">
      <selection activeCell="C40" sqref="C40"/>
    </sheetView>
  </sheetViews>
  <sheetFormatPr defaultRowHeight="13.2" x14ac:dyDescent="0.25"/>
  <cols>
    <col min="1" max="1" width="6" style="15" customWidth="1"/>
    <col min="2" max="2" width="48.44140625" customWidth="1"/>
    <col min="3" max="3" width="38.44140625" customWidth="1"/>
    <col min="4" max="4" width="35.5546875" customWidth="1"/>
    <col min="5" max="5" width="51.109375" bestFit="1" customWidth="1"/>
    <col min="6" max="6" width="30.109375" style="1" customWidth="1"/>
    <col min="7" max="7" width="20.109375" customWidth="1"/>
  </cols>
  <sheetData>
    <row r="1" spans="1:9" ht="25.5" customHeight="1" x14ac:dyDescent="0.3">
      <c r="A1" s="724" t="s">
        <v>423</v>
      </c>
      <c r="B1" s="724"/>
      <c r="C1" s="724"/>
      <c r="D1" s="724"/>
      <c r="E1" s="724"/>
      <c r="F1" s="724"/>
    </row>
    <row r="2" spans="1:9" ht="18" customHeight="1" thickBot="1" x14ac:dyDescent="0.3">
      <c r="A2" s="31"/>
      <c r="B2" s="31"/>
      <c r="C2" s="31"/>
      <c r="D2" s="31"/>
      <c r="E2" s="31"/>
      <c r="F2" s="31"/>
    </row>
    <row r="3" spans="1:9" x14ac:dyDescent="0.25">
      <c r="A3" s="725" t="s">
        <v>82</v>
      </c>
      <c r="B3" s="726"/>
      <c r="C3" s="726"/>
      <c r="D3" s="726"/>
      <c r="E3" s="726"/>
      <c r="F3" s="32"/>
    </row>
    <row r="4" spans="1:9" x14ac:dyDescent="0.25">
      <c r="A4" s="33"/>
      <c r="B4" s="34" t="s">
        <v>83</v>
      </c>
      <c r="C4" s="34" t="s">
        <v>84</v>
      </c>
      <c r="D4" s="34" t="s">
        <v>85</v>
      </c>
      <c r="E4" s="35" t="s">
        <v>86</v>
      </c>
      <c r="F4" s="36" t="s">
        <v>105</v>
      </c>
    </row>
    <row r="5" spans="1:9" ht="95.25" customHeight="1" x14ac:dyDescent="0.25">
      <c r="A5" s="728">
        <v>1</v>
      </c>
      <c r="B5" s="53" t="s">
        <v>87</v>
      </c>
      <c r="C5" s="284">
        <v>43329</v>
      </c>
      <c r="D5" s="37" t="s">
        <v>144</v>
      </c>
      <c r="E5" s="729" t="s">
        <v>547</v>
      </c>
      <c r="F5" s="730" t="s">
        <v>168</v>
      </c>
    </row>
    <row r="6" spans="1:9" ht="62.4" x14ac:dyDescent="0.25">
      <c r="A6" s="728">
        <f>A5+1</f>
        <v>2</v>
      </c>
      <c r="B6" s="53" t="s">
        <v>88</v>
      </c>
      <c r="C6" s="75" t="s">
        <v>200</v>
      </c>
      <c r="D6" s="38" t="s">
        <v>89</v>
      </c>
      <c r="E6" s="731" t="s">
        <v>345</v>
      </c>
      <c r="F6" s="37" t="s">
        <v>169</v>
      </c>
      <c r="G6" s="727"/>
      <c r="H6" s="727"/>
      <c r="I6" s="727"/>
    </row>
    <row r="7" spans="1:9" ht="39" customHeight="1" x14ac:dyDescent="0.25">
      <c r="A7" s="728">
        <v>3</v>
      </c>
      <c r="B7" s="111" t="s">
        <v>342</v>
      </c>
      <c r="C7" s="75" t="s">
        <v>267</v>
      </c>
      <c r="D7" s="732" t="s">
        <v>344</v>
      </c>
      <c r="E7" s="733" t="s">
        <v>181</v>
      </c>
      <c r="F7" s="732" t="s">
        <v>343</v>
      </c>
      <c r="G7" s="727"/>
      <c r="H7" s="727"/>
      <c r="I7" s="727"/>
    </row>
    <row r="8" spans="1:9" ht="39" customHeight="1" x14ac:dyDescent="0.25">
      <c r="A8" s="728">
        <v>4</v>
      </c>
      <c r="B8" s="112" t="s">
        <v>207</v>
      </c>
      <c r="C8" s="75" t="s">
        <v>267</v>
      </c>
      <c r="D8" s="732"/>
      <c r="E8" s="733"/>
      <c r="F8" s="732"/>
      <c r="G8" s="55"/>
      <c r="H8" s="55"/>
      <c r="I8" s="55"/>
    </row>
    <row r="9" spans="1:9" ht="48.75" customHeight="1" x14ac:dyDescent="0.25">
      <c r="A9" s="728">
        <v>5</v>
      </c>
      <c r="B9" s="112" t="s">
        <v>205</v>
      </c>
      <c r="C9" s="75" t="s">
        <v>267</v>
      </c>
      <c r="D9" s="732"/>
      <c r="E9" s="733"/>
      <c r="F9" s="732"/>
    </row>
    <row r="10" spans="1:9" ht="96.75" customHeight="1" x14ac:dyDescent="0.25">
      <c r="A10" s="728">
        <v>6</v>
      </c>
      <c r="B10" s="112" t="s">
        <v>272</v>
      </c>
      <c r="C10" s="75" t="s">
        <v>139</v>
      </c>
      <c r="D10" s="112" t="s">
        <v>269</v>
      </c>
      <c r="E10" s="112" t="s">
        <v>182</v>
      </c>
      <c r="F10" s="112" t="s">
        <v>273</v>
      </c>
    </row>
    <row r="11" spans="1:9" ht="15.75" customHeight="1" x14ac:dyDescent="0.25">
      <c r="A11" s="734">
        <v>7</v>
      </c>
      <c r="B11" s="735" t="s">
        <v>206</v>
      </c>
      <c r="C11" s="69" t="s">
        <v>111</v>
      </c>
      <c r="D11" s="736" t="s">
        <v>145</v>
      </c>
      <c r="E11" s="737" t="s">
        <v>548</v>
      </c>
      <c r="F11" s="736" t="s">
        <v>170</v>
      </c>
    </row>
    <row r="12" spans="1:9" ht="36" customHeight="1" x14ac:dyDescent="0.25">
      <c r="A12" s="734"/>
      <c r="B12" s="735"/>
      <c r="C12" s="69" t="s">
        <v>116</v>
      </c>
      <c r="D12" s="736"/>
      <c r="E12" s="736"/>
      <c r="F12" s="736"/>
    </row>
    <row r="13" spans="1:9" ht="21.75" customHeight="1" x14ac:dyDescent="0.25">
      <c r="A13" s="734">
        <v>8</v>
      </c>
      <c r="B13" s="738" t="s">
        <v>146</v>
      </c>
      <c r="C13" s="70" t="s">
        <v>139</v>
      </c>
      <c r="D13" s="739" t="s">
        <v>162</v>
      </c>
      <c r="E13" s="739" t="s">
        <v>295</v>
      </c>
      <c r="F13" s="739" t="s">
        <v>163</v>
      </c>
    </row>
    <row r="14" spans="1:9" ht="24.75" customHeight="1" x14ac:dyDescent="0.25">
      <c r="A14" s="734"/>
      <c r="B14" s="738"/>
      <c r="C14" s="70" t="s">
        <v>111</v>
      </c>
      <c r="D14" s="739"/>
      <c r="E14" s="739"/>
      <c r="F14" s="739"/>
    </row>
    <row r="15" spans="1:9" ht="21.75" customHeight="1" x14ac:dyDescent="0.25">
      <c r="A15" s="734"/>
      <c r="B15" s="738"/>
      <c r="C15" s="70" t="s">
        <v>138</v>
      </c>
      <c r="D15" s="739"/>
      <c r="E15" s="739"/>
      <c r="F15" s="739"/>
    </row>
    <row r="16" spans="1:9" ht="36" hidden="1" customHeight="1" x14ac:dyDescent="0.25">
      <c r="A16" s="734"/>
      <c r="B16" s="738"/>
      <c r="C16" s="70"/>
      <c r="D16" s="739"/>
      <c r="E16" s="739"/>
      <c r="F16" s="739"/>
    </row>
    <row r="17" spans="1:6" ht="44.25" customHeight="1" x14ac:dyDescent="0.25">
      <c r="A17" s="734"/>
      <c r="B17" s="738"/>
      <c r="C17" s="70" t="s">
        <v>116</v>
      </c>
      <c r="D17" s="739"/>
      <c r="E17" s="739"/>
      <c r="F17" s="739"/>
    </row>
    <row r="18" spans="1:6" ht="141.75" customHeight="1" x14ac:dyDescent="0.25">
      <c r="A18" s="728">
        <v>9</v>
      </c>
      <c r="B18" s="53" t="s">
        <v>129</v>
      </c>
      <c r="C18" s="740" t="s">
        <v>130</v>
      </c>
      <c r="D18" s="37" t="s">
        <v>89</v>
      </c>
      <c r="E18" s="741" t="s">
        <v>549</v>
      </c>
      <c r="F18" s="37" t="s">
        <v>131</v>
      </c>
    </row>
    <row r="19" spans="1:6" ht="95.25" customHeight="1" x14ac:dyDescent="0.25">
      <c r="A19" s="728">
        <v>10</v>
      </c>
      <c r="B19" s="53" t="s">
        <v>132</v>
      </c>
      <c r="C19" s="37" t="s">
        <v>133</v>
      </c>
      <c r="D19" s="37" t="s">
        <v>134</v>
      </c>
      <c r="E19" s="741" t="s">
        <v>549</v>
      </c>
      <c r="F19" s="37" t="s">
        <v>135</v>
      </c>
    </row>
    <row r="20" spans="1:6" ht="15.75" customHeight="1" x14ac:dyDescent="0.25">
      <c r="A20" s="728"/>
      <c r="B20" s="742"/>
      <c r="C20" s="742"/>
      <c r="D20" s="742"/>
      <c r="E20" s="37"/>
      <c r="F20" s="742"/>
    </row>
    <row r="21" spans="1:6" ht="20.25" customHeight="1" x14ac:dyDescent="0.25">
      <c r="A21" s="743" t="s">
        <v>334</v>
      </c>
      <c r="B21" s="743"/>
      <c r="C21" s="743"/>
      <c r="D21" s="743"/>
      <c r="E21" s="743"/>
      <c r="F21" s="743"/>
    </row>
    <row r="22" spans="1:6" x14ac:dyDescent="0.25">
      <c r="A22" s="728"/>
      <c r="B22" s="744" t="s">
        <v>83</v>
      </c>
      <c r="C22" s="744"/>
      <c r="D22" s="34" t="s">
        <v>85</v>
      </c>
      <c r="E22" s="34" t="s">
        <v>86</v>
      </c>
      <c r="F22" s="34" t="s">
        <v>91</v>
      </c>
    </row>
    <row r="23" spans="1:6" ht="32.25" customHeight="1" x14ac:dyDescent="0.35">
      <c r="A23" s="728"/>
      <c r="B23" s="745" t="s">
        <v>332</v>
      </c>
      <c r="C23" s="745"/>
      <c r="D23" s="52" t="s">
        <v>164</v>
      </c>
      <c r="E23" s="746" t="s">
        <v>294</v>
      </c>
      <c r="F23" s="34"/>
    </row>
    <row r="24" spans="1:6" ht="31.2" x14ac:dyDescent="0.3">
      <c r="A24" s="728">
        <v>1</v>
      </c>
      <c r="B24" s="747" t="s">
        <v>128</v>
      </c>
      <c r="C24" s="747"/>
      <c r="D24" s="40" t="s">
        <v>90</v>
      </c>
      <c r="E24" s="746"/>
      <c r="F24" s="748" t="s">
        <v>92</v>
      </c>
    </row>
    <row r="25" spans="1:6" ht="61.5" customHeight="1" x14ac:dyDescent="0.3">
      <c r="A25" s="728">
        <v>2</v>
      </c>
      <c r="B25" s="747" t="s">
        <v>121</v>
      </c>
      <c r="C25" s="747"/>
      <c r="D25" s="40" t="s">
        <v>333</v>
      </c>
      <c r="E25" s="746"/>
      <c r="F25" s="748"/>
    </row>
    <row r="26" spans="1:6" ht="62.4" x14ac:dyDescent="0.3">
      <c r="A26" s="728">
        <v>3</v>
      </c>
      <c r="B26" s="747" t="s">
        <v>93</v>
      </c>
      <c r="C26" s="747"/>
      <c r="D26" s="40" t="s">
        <v>94</v>
      </c>
      <c r="E26" s="746"/>
      <c r="F26" s="748" t="s">
        <v>95</v>
      </c>
    </row>
    <row r="27" spans="1:6" ht="78" x14ac:dyDescent="0.3">
      <c r="A27" s="728">
        <v>4</v>
      </c>
      <c r="B27" s="747" t="s">
        <v>96</v>
      </c>
      <c r="C27" s="747"/>
      <c r="D27" s="41" t="s">
        <v>89</v>
      </c>
      <c r="E27" s="746"/>
      <c r="F27" s="749" t="s">
        <v>97</v>
      </c>
    </row>
    <row r="28" spans="1:6" ht="126.75" customHeight="1" x14ac:dyDescent="0.35">
      <c r="A28" s="728">
        <v>5</v>
      </c>
      <c r="B28" s="750" t="s">
        <v>331</v>
      </c>
      <c r="C28" s="750"/>
      <c r="D28" s="41" t="s">
        <v>89</v>
      </c>
      <c r="E28" s="746"/>
      <c r="F28" s="749" t="s">
        <v>330</v>
      </c>
    </row>
    <row r="29" spans="1:6" ht="79.5" customHeight="1" x14ac:dyDescent="0.3">
      <c r="A29" s="728">
        <v>6</v>
      </c>
      <c r="B29" s="747" t="s">
        <v>328</v>
      </c>
      <c r="C29" s="747"/>
      <c r="D29" s="41" t="s">
        <v>98</v>
      </c>
      <c r="E29" s="746"/>
      <c r="F29" s="748" t="s">
        <v>329</v>
      </c>
    </row>
    <row r="30" spans="1:6" ht="13.8" thickBot="1" x14ac:dyDescent="0.3">
      <c r="A30" s="42"/>
      <c r="B30" s="43"/>
      <c r="C30" s="43"/>
      <c r="D30" s="44"/>
      <c r="E30" s="44"/>
      <c r="F30" s="39"/>
    </row>
    <row r="31" spans="1:6" ht="16.2" thickBot="1" x14ac:dyDescent="0.35">
      <c r="A31" s="42"/>
      <c r="B31" s="45" t="s">
        <v>99</v>
      </c>
      <c r="C31" s="46" t="s">
        <v>74</v>
      </c>
      <c r="D31" s="47" t="s">
        <v>106</v>
      </c>
      <c r="E31" s="48" t="s">
        <v>100</v>
      </c>
      <c r="F31" s="39"/>
    </row>
    <row r="32" spans="1:6" ht="15.6" x14ac:dyDescent="0.3">
      <c r="A32" s="42"/>
      <c r="B32" s="756" t="s">
        <v>297</v>
      </c>
      <c r="C32" s="751"/>
      <c r="D32" s="125"/>
      <c r="E32" s="124"/>
      <c r="F32" s="39"/>
    </row>
    <row r="33" spans="1:6" ht="15.6" x14ac:dyDescent="0.3">
      <c r="A33" s="42"/>
      <c r="B33" s="757" t="s">
        <v>119</v>
      </c>
      <c r="C33" s="752" t="s">
        <v>165</v>
      </c>
      <c r="D33" s="22" t="s">
        <v>112</v>
      </c>
      <c r="E33" s="26" t="s">
        <v>101</v>
      </c>
      <c r="F33" s="39"/>
    </row>
    <row r="34" spans="1:6" ht="15.6" x14ac:dyDescent="0.3">
      <c r="A34" s="42"/>
      <c r="B34" s="757" t="s">
        <v>270</v>
      </c>
      <c r="C34" s="752" t="s">
        <v>271</v>
      </c>
      <c r="D34" s="22" t="s">
        <v>274</v>
      </c>
      <c r="E34" s="23" t="s">
        <v>102</v>
      </c>
      <c r="F34" s="39"/>
    </row>
    <row r="35" spans="1:6" ht="15.6" x14ac:dyDescent="0.3">
      <c r="A35" s="42"/>
      <c r="B35" s="758" t="s">
        <v>171</v>
      </c>
      <c r="C35" s="752" t="s">
        <v>184</v>
      </c>
      <c r="D35" s="22" t="s">
        <v>186</v>
      </c>
      <c r="E35" s="23" t="s">
        <v>425</v>
      </c>
      <c r="F35" s="39"/>
    </row>
    <row r="36" spans="1:6" ht="15.75" customHeight="1" x14ac:dyDescent="0.3">
      <c r="A36" s="42"/>
      <c r="B36" s="757" t="s">
        <v>543</v>
      </c>
      <c r="C36" s="753" t="s">
        <v>542</v>
      </c>
      <c r="D36" s="25" t="s">
        <v>424</v>
      </c>
      <c r="E36" s="23" t="s">
        <v>103</v>
      </c>
      <c r="F36" s="39"/>
    </row>
    <row r="37" spans="1:6" ht="15.6" x14ac:dyDescent="0.3">
      <c r="A37" s="42"/>
      <c r="B37" s="757" t="s">
        <v>109</v>
      </c>
      <c r="C37" s="752" t="s">
        <v>147</v>
      </c>
      <c r="D37" s="22" t="s">
        <v>120</v>
      </c>
      <c r="E37" s="23" t="s">
        <v>199</v>
      </c>
      <c r="F37" s="39"/>
    </row>
    <row r="38" spans="1:6" ht="18" customHeight="1" x14ac:dyDescent="0.3">
      <c r="A38" s="42"/>
      <c r="B38" s="757" t="s">
        <v>182</v>
      </c>
      <c r="C38" s="752" t="s">
        <v>183</v>
      </c>
      <c r="D38" s="22" t="s">
        <v>185</v>
      </c>
      <c r="E38" s="23" t="s">
        <v>104</v>
      </c>
      <c r="F38" s="39"/>
    </row>
    <row r="39" spans="1:6" ht="15.6" x14ac:dyDescent="0.3">
      <c r="A39" s="42"/>
      <c r="B39" s="758" t="s">
        <v>544</v>
      </c>
      <c r="C39" s="753" t="s">
        <v>545</v>
      </c>
      <c r="D39" s="22" t="s">
        <v>546</v>
      </c>
      <c r="E39" s="119"/>
      <c r="F39" s="39"/>
    </row>
    <row r="40" spans="1:6" ht="15.6" x14ac:dyDescent="0.3">
      <c r="A40" s="42"/>
      <c r="B40" s="366"/>
      <c r="D40" s="22"/>
      <c r="E40" s="119"/>
      <c r="F40" s="39"/>
    </row>
    <row r="41" spans="1:6" ht="16.2" thickBot="1" x14ac:dyDescent="0.35">
      <c r="A41" s="42"/>
      <c r="B41" s="759"/>
      <c r="C41" s="754"/>
      <c r="D41" s="27"/>
      <c r="E41" s="120"/>
      <c r="F41" s="39"/>
    </row>
    <row r="42" spans="1:6" ht="48.75" customHeight="1" x14ac:dyDescent="0.3">
      <c r="A42" s="42"/>
      <c r="B42" s="755" t="s">
        <v>346</v>
      </c>
      <c r="C42" s="59"/>
      <c r="D42" s="29"/>
      <c r="E42" s="61" t="s">
        <v>194</v>
      </c>
      <c r="F42" s="39"/>
    </row>
    <row r="43" spans="1:6" ht="15.6" x14ac:dyDescent="0.3">
      <c r="A43" s="42"/>
      <c r="B43" s="51" t="s">
        <v>181</v>
      </c>
      <c r="C43" s="24" t="s">
        <v>188</v>
      </c>
      <c r="D43" s="22" t="s">
        <v>189</v>
      </c>
      <c r="E43" s="23" t="s">
        <v>191</v>
      </c>
      <c r="F43" s="39"/>
    </row>
    <row r="44" spans="1:6" ht="15.6" x14ac:dyDescent="0.3">
      <c r="A44" s="42"/>
      <c r="B44" s="51"/>
      <c r="C44" s="58"/>
      <c r="D44" s="22"/>
      <c r="E44" s="23" t="s">
        <v>192</v>
      </c>
      <c r="F44" s="39"/>
    </row>
    <row r="45" spans="1:6" ht="15.6" x14ac:dyDescent="0.3">
      <c r="A45" s="42"/>
      <c r="B45" s="51"/>
      <c r="C45" s="58"/>
      <c r="D45" s="22"/>
      <c r="E45" s="23" t="s">
        <v>193</v>
      </c>
      <c r="F45" s="39"/>
    </row>
    <row r="46" spans="1:6" ht="15.6" x14ac:dyDescent="0.3">
      <c r="A46" s="42"/>
      <c r="B46" s="60"/>
      <c r="C46" s="50"/>
      <c r="D46" s="27"/>
      <c r="E46" s="28"/>
      <c r="F46" s="39"/>
    </row>
    <row r="47" spans="1:6" ht="31.2" x14ac:dyDescent="0.3">
      <c r="A47" s="42"/>
      <c r="B47" s="126" t="s">
        <v>296</v>
      </c>
      <c r="C47" s="113"/>
      <c r="D47" s="114"/>
      <c r="E47" s="115" t="s">
        <v>101</v>
      </c>
      <c r="F47" s="39"/>
    </row>
    <row r="48" spans="1:6" ht="15.6" x14ac:dyDescent="0.3">
      <c r="A48" s="42"/>
      <c r="B48" s="121"/>
      <c r="C48" s="122"/>
      <c r="D48" s="123"/>
      <c r="E48" s="115" t="s">
        <v>102</v>
      </c>
      <c r="F48" s="39"/>
    </row>
    <row r="49" spans="1:6" ht="15.6" x14ac:dyDescent="0.3">
      <c r="A49" s="42"/>
      <c r="B49" s="121" t="s">
        <v>275</v>
      </c>
      <c r="C49" s="122" t="s">
        <v>152</v>
      </c>
      <c r="D49" s="123" t="s">
        <v>190</v>
      </c>
      <c r="E49" s="115" t="s">
        <v>339</v>
      </c>
      <c r="F49" s="39"/>
    </row>
    <row r="50" spans="1:6" ht="15.6" x14ac:dyDescent="0.3">
      <c r="A50" s="42"/>
      <c r="B50" s="121"/>
      <c r="C50" s="122"/>
      <c r="D50" s="123"/>
      <c r="E50" s="115" t="s">
        <v>336</v>
      </c>
      <c r="F50" s="39"/>
    </row>
    <row r="51" spans="1:6" ht="15.6" x14ac:dyDescent="0.3">
      <c r="A51" s="42"/>
      <c r="B51" s="121"/>
      <c r="C51" s="122"/>
      <c r="D51" s="123"/>
      <c r="E51" s="115" t="s">
        <v>337</v>
      </c>
      <c r="F51" s="39"/>
    </row>
    <row r="52" spans="1:6" ht="14.25" customHeight="1" x14ac:dyDescent="0.3">
      <c r="A52" s="42"/>
      <c r="B52" s="118"/>
      <c r="C52" s="116"/>
      <c r="D52" s="117"/>
      <c r="E52" s="147" t="s">
        <v>338</v>
      </c>
      <c r="F52" s="39"/>
    </row>
    <row r="53" spans="1:6" ht="16.2" x14ac:dyDescent="0.35">
      <c r="A53" s="49"/>
      <c r="B53" s="71" t="s">
        <v>110</v>
      </c>
      <c r="C53" s="72"/>
      <c r="D53" s="143" t="s">
        <v>122</v>
      </c>
      <c r="E53" s="144" t="s">
        <v>335</v>
      </c>
      <c r="F53" s="30"/>
    </row>
    <row r="54" spans="1:6" ht="78.599999999999994" thickBot="1" x14ac:dyDescent="0.4">
      <c r="A54" s="49"/>
      <c r="B54" s="73" t="s">
        <v>249</v>
      </c>
      <c r="C54" s="74"/>
      <c r="D54" s="145" t="s">
        <v>123</v>
      </c>
      <c r="E54" s="146" t="s">
        <v>124</v>
      </c>
      <c r="F54" s="30"/>
    </row>
  </sheetData>
  <mergeCells count="26">
    <mergeCell ref="G6:I7"/>
    <mergeCell ref="B26:C26"/>
    <mergeCell ref="B28:C28"/>
    <mergeCell ref="B27:C27"/>
    <mergeCell ref="B23:C23"/>
    <mergeCell ref="E23:E29"/>
    <mergeCell ref="A21:F21"/>
    <mergeCell ref="B11:B12"/>
    <mergeCell ref="A11:A12"/>
    <mergeCell ref="D11:D12"/>
    <mergeCell ref="E11:E12"/>
    <mergeCell ref="F11:F12"/>
    <mergeCell ref="B29:C29"/>
    <mergeCell ref="B22:C22"/>
    <mergeCell ref="B24:C24"/>
    <mergeCell ref="B25:C25"/>
    <mergeCell ref="A1:F1"/>
    <mergeCell ref="D7:D9"/>
    <mergeCell ref="E7:E9"/>
    <mergeCell ref="F7:F9"/>
    <mergeCell ref="A3:E3"/>
    <mergeCell ref="A13:A17"/>
    <mergeCell ref="D13:D17"/>
    <mergeCell ref="E13:E17"/>
    <mergeCell ref="F13:F17"/>
    <mergeCell ref="B13:B17"/>
  </mergeCells>
  <phoneticPr fontId="17" type="noConversion"/>
  <hyperlinks>
    <hyperlink ref="C36" r:id="rId1"/>
    <hyperlink ref="C33" r:id="rId2"/>
    <hyperlink ref="C37" r:id="rId3"/>
    <hyperlink ref="C38" r:id="rId4"/>
    <hyperlink ref="C43" r:id="rId5"/>
    <hyperlink ref="C34" r:id="rId6"/>
    <hyperlink ref="C35" r:id="rId7"/>
    <hyperlink ref="C49" r:id="rId8"/>
  </hyperlinks>
  <pageMargins left="0.75" right="0.75" top="0.5" bottom="0.5" header="0.5" footer="0.5"/>
  <pageSetup scale="54" orientation="landscape" r:id="rId9"/>
  <headerFooter alignWithMargins="0"/>
  <rowBreaks count="1" manualBreakCount="1">
    <brk id="20"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Rec Allocations-APP C</vt:lpstr>
      <vt:lpstr>TF Allocations-APP D</vt:lpstr>
      <vt:lpstr>Admin Budget-APP E</vt:lpstr>
      <vt:lpstr>Special Caches-Budget - APP F</vt:lpstr>
      <vt:lpstr>Advisory Org - APP G</vt:lpstr>
      <vt:lpstr>Deliverables Summary - APP H</vt:lpstr>
      <vt:lpstr>Sheet1</vt:lpstr>
      <vt:lpstr>'Admin Budget-APP E'!Print_Area</vt:lpstr>
      <vt:lpstr>'Advisory Org - APP G'!Print_Area</vt:lpstr>
      <vt:lpstr>'Deliverables Summary - APP H'!Print_Area</vt:lpstr>
      <vt:lpstr>'Special Caches-Budget - APP F'!Print_Area</vt:lpstr>
      <vt:lpstr>'TF Allocations-APP D'!Print_Area</vt:lpstr>
      <vt:lpstr>'Admin Budget-APP E'!Print_Titles</vt:lpstr>
      <vt:lpstr>'Special Caches-Budget - APP F'!Print_Titles</vt:lpstr>
      <vt:lpstr>'TF Allocations-APP D'!Print_Titles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40-1 FORM</dc:title>
  <dc:creator>FEMA REGION VIII</dc:creator>
  <cp:lastModifiedBy>Casey, Wanda</cp:lastModifiedBy>
  <cp:lastPrinted>2017-11-14T19:17:25Z</cp:lastPrinted>
  <dcterms:created xsi:type="dcterms:W3CDTF">1997-08-04T23:19:38Z</dcterms:created>
  <dcterms:modified xsi:type="dcterms:W3CDTF">2018-06-21T18:35:14Z</dcterms:modified>
</cp:coreProperties>
</file>