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F:\SCA Bureau\SCAPPD\SCAPPD Share\SCAPPD Share (New)\GRANTS TEAM\Central Asia\"/>
    </mc:Choice>
  </mc:AlternateContent>
  <xr:revisionPtr revIDLastSave="0" documentId="8_{21FC0CD4-072B-4607-8E4C-AEBFFABA9115}" xr6:coauthVersionLast="47" xr6:coauthVersionMax="47" xr10:uidLastSave="{00000000-0000-0000-0000-000000000000}"/>
  <bookViews>
    <workbookView xWindow="-19320" yWindow="690" windowWidth="19440" windowHeight="15000" xr2:uid="{00000000-000D-0000-FFFF-FFFF00000000}"/>
  </bookViews>
  <sheets>
    <sheet name="Sheet5" sheetId="6" r:id="rId1"/>
    <sheet name="Sheet3" sheetId="3" state="hidden" r:id="rId2"/>
    <sheet name="Sheet4" sheetId="4" state="hidden"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6" l="1"/>
  <c r="F72" i="6"/>
  <c r="G24" i="6"/>
  <c r="F20" i="6"/>
  <c r="H20" i="6" s="1"/>
  <c r="G15" i="6"/>
  <c r="F30" i="6"/>
  <c r="F74" i="6" s="1"/>
  <c r="F54" i="6"/>
  <c r="H54" i="6" s="1"/>
  <c r="F53" i="6"/>
  <c r="H53" i="6" s="1"/>
  <c r="F43" i="6"/>
  <c r="H43" i="6" s="1"/>
  <c r="F42" i="6"/>
  <c r="H42" i="6" s="1"/>
  <c r="F44" i="6"/>
  <c r="H44" i="6" s="1"/>
  <c r="F36" i="6"/>
  <c r="H36" i="6" s="1"/>
  <c r="F35" i="6"/>
  <c r="H35" i="6" s="1"/>
  <c r="G30" i="6"/>
  <c r="F23" i="6"/>
  <c r="H23" i="6" s="1"/>
  <c r="E22" i="6"/>
  <c r="F22" i="6" s="1"/>
  <c r="H22" i="6" s="1"/>
  <c r="E21" i="6"/>
  <c r="F21" i="6" s="1"/>
  <c r="H21" i="6" s="1"/>
  <c r="F6" i="6"/>
  <c r="H6" i="6" s="1"/>
  <c r="C5" i="6"/>
  <c r="F5" i="6" s="1"/>
  <c r="G76" i="6"/>
  <c r="G75" i="6"/>
  <c r="G74" i="6"/>
  <c r="G73" i="6"/>
  <c r="G55" i="6"/>
  <c r="G78" i="6" s="1"/>
  <c r="G7" i="6"/>
  <c r="G71" i="6" s="1"/>
  <c r="H24" i="6" l="1"/>
  <c r="F24" i="6"/>
  <c r="F73" i="6" s="1"/>
  <c r="H73" i="6" s="1"/>
  <c r="F45" i="6"/>
  <c r="F76" i="6" s="1"/>
  <c r="F37" i="6"/>
  <c r="F75" i="6" s="1"/>
  <c r="H45" i="6"/>
  <c r="H37" i="6"/>
  <c r="H75" i="6"/>
  <c r="H74" i="6"/>
  <c r="F55" i="6"/>
  <c r="F7" i="6"/>
  <c r="F71" i="6" s="1"/>
  <c r="H71" i="6" s="1"/>
  <c r="H5" i="6"/>
  <c r="H7" i="6" s="1"/>
  <c r="H30" i="6"/>
  <c r="G72" i="6"/>
  <c r="G79" i="6" s="1"/>
  <c r="G81" i="6" s="1"/>
  <c r="F78" i="6" l="1"/>
  <c r="H78" i="6" s="1"/>
  <c r="H55" i="6"/>
  <c r="C14" i="6"/>
  <c r="F14" i="6" s="1"/>
  <c r="H14" i="6" s="1"/>
  <c r="C13" i="6"/>
  <c r="F13" i="6" s="1"/>
  <c r="H13" i="6" s="1"/>
  <c r="C12" i="6"/>
  <c r="F12" i="6" s="1"/>
  <c r="G59" i="6"/>
  <c r="H76" i="6"/>
  <c r="F59" i="6" l="1"/>
  <c r="H12" i="6"/>
  <c r="H15" i="6" s="1"/>
  <c r="G66" i="6"/>
  <c r="H59" i="6"/>
  <c r="D63" i="6" l="1"/>
  <c r="F66" i="6" s="1"/>
  <c r="H66" i="6" s="1"/>
  <c r="H72" i="6"/>
  <c r="F80" i="6" l="1"/>
  <c r="H80" i="6" s="1"/>
  <c r="F79" i="6"/>
  <c r="F81" i="6" l="1"/>
  <c r="H79" i="6"/>
  <c r="H81" i="6" s="1"/>
</calcChain>
</file>

<file path=xl/sharedStrings.xml><?xml version="1.0" encoding="utf-8"?>
<sst xmlns="http://schemas.openxmlformats.org/spreadsheetml/2006/main" count="139" uniqueCount="100">
  <si>
    <t>Organization Name, Period of Performance</t>
  </si>
  <si>
    <t>Position</t>
  </si>
  <si>
    <t>Name of Employee</t>
  </si>
  <si>
    <t>Annual Salary/ Rate</t>
  </si>
  <si>
    <t>Level of Effort (%)</t>
  </si>
  <si>
    <t>Ex: Program Director</t>
  </si>
  <si>
    <t>John Doe</t>
  </si>
  <si>
    <t>Ex: Project Coordinator</t>
  </si>
  <si>
    <t>TBD</t>
  </si>
  <si>
    <t>1.a Personnel Sub-Total</t>
  </si>
  <si>
    <t>Wage</t>
  </si>
  <si>
    <t>Rate</t>
  </si>
  <si>
    <t>Ex: FICA</t>
  </si>
  <si>
    <t>Ex: Workers Compensation</t>
  </si>
  <si>
    <t>Ex: Health Benefits</t>
  </si>
  <si>
    <t>2.a Fringe Benefits Sub-Total</t>
  </si>
  <si>
    <t>Purpose of Travel</t>
  </si>
  <si>
    <t>Item Description</t>
  </si>
  <si>
    <t>Unit of Measure</t>
  </si>
  <si>
    <t>Cost Per Unit/Rate</t>
  </si>
  <si>
    <t>Number of Units</t>
  </si>
  <si>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</si>
  <si>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</si>
  <si>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</si>
  <si>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</si>
  <si>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</si>
  <si>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</si>
  <si>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</si>
  <si>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</si>
  <si>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3.a Travel Sub-Total</t>
  </si>
  <si>
    <t>Cost Per Unit</t>
  </si>
  <si>
    <t>None</t>
  </si>
  <si>
    <t>4.a Equipment Sub-Total</t>
  </si>
  <si>
    <t>Ex: General Office Supplies</t>
  </si>
  <si>
    <t>month</t>
  </si>
  <si>
    <t>Ex: Laptop</t>
  </si>
  <si>
    <t>5.a Supplies Sub-Total</t>
  </si>
  <si>
    <t>award agreement</t>
  </si>
  <si>
    <t>6.a Contractual Sub-Total</t>
  </si>
  <si>
    <t>7.  Construction: Not Allowable</t>
  </si>
  <si>
    <t>SF-424a Note: Leave this section blank in Section B Column 1 &amp; 2 line 6g of the form</t>
  </si>
  <si>
    <t>Ex: Office Telephone</t>
  </si>
  <si>
    <t>Ex: Amman hotel conference room rental for training</t>
  </si>
  <si>
    <t>8.a Other Direct Costs Sub-Total</t>
  </si>
  <si>
    <t xml:space="preserve">9. Total Direct Costs </t>
  </si>
  <si>
    <t>11. Total Costs (Sum of the Total Direct and Indirect Costs)</t>
  </si>
  <si>
    <t>BUDGET SUMMARY</t>
  </si>
  <si>
    <t>Budget Categories</t>
  </si>
  <si>
    <t>Federal Request (Cost)</t>
  </si>
  <si>
    <t>Non-Federal Match or Cost Share</t>
  </si>
  <si>
    <t>Total</t>
  </si>
  <si>
    <t>1. Personnel</t>
  </si>
  <si>
    <t>2. Fringe Benefits</t>
  </si>
  <si>
    <t>3. Travel</t>
  </si>
  <si>
    <t>4. Equipment</t>
  </si>
  <si>
    <t>5. Supplies</t>
  </si>
  <si>
    <t>6. Contractual</t>
  </si>
  <si>
    <t>7. Construction</t>
  </si>
  <si>
    <t>8. Other Direct Costs</t>
  </si>
  <si>
    <t>9. Total Direct Costs (lines 1-8)</t>
  </si>
  <si>
    <t>10. Indirect Costs (reflect provisional, pre-determined rate and allocation base)</t>
  </si>
  <si>
    <t>11. Total Costs (lines 9-10)</t>
  </si>
  <si>
    <t>Amount requested
 (Salary x LOE)</t>
  </si>
  <si>
    <t xml:space="preserve">Total cost
</t>
  </si>
  <si>
    <t>Amount requested
(Wage x Rate)</t>
  </si>
  <si>
    <t>Category</t>
  </si>
  <si>
    <t>Official Cost Share Only</t>
  </si>
  <si>
    <t>not allowed</t>
  </si>
  <si>
    <t>Instructions: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</si>
  <si>
    <t>Consultant - Ex: Jane Smith/Leadership Training Expert</t>
  </si>
  <si>
    <t>Consultant - Ex: TBD/Monitoring and Evaluation Expert</t>
  </si>
  <si>
    <t xml:space="preserve">Contract - Ex. Sub-Award to Jordanian NGO (budget and terms TBD) </t>
  </si>
  <si>
    <r>
      <t xml:space="preserve">Amount requested (Federal share) 
</t>
    </r>
    <r>
      <rPr>
        <b/>
        <sz val="12"/>
        <color indexed="8"/>
        <rFont val="Calibri"/>
        <family val="2"/>
        <scheme val="minor"/>
      </rPr>
      <t>(Cost Per Unit x No. of Units)</t>
    </r>
  </si>
  <si>
    <r>
      <t xml:space="preserve">Narrative Justification:
</t>
    </r>
    <r>
      <rPr>
        <i/>
        <sz val="12"/>
        <color indexed="8"/>
        <rFont val="Calibri"/>
        <family val="2"/>
        <scheme val="minor"/>
      </rPr>
      <t>Describe the Purpose of Travel and how costs were determined.
SF-424a Note: Enter the total cost of 3.a in Section B Column 1 line 6c of the form.</t>
    </r>
  </si>
  <si>
    <r>
      <t xml:space="preserve">Narrative Justification:
</t>
    </r>
    <r>
      <rPr>
        <i/>
        <sz val="12"/>
        <color indexed="8"/>
        <rFont val="Calibri"/>
        <family val="2"/>
        <scheme val="minor"/>
      </rPr>
      <t xml:space="preserve">Enter a description of the Equipment and how its purchase will support the purpose and goals of this proposal.
SF-424a Note: Enter the total cost of 4.a in Section B Column 1 line 6d of the form. </t>
    </r>
  </si>
  <si>
    <r>
      <t xml:space="preserve">Narrative Justification: </t>
    </r>
    <r>
      <rPr>
        <i/>
        <sz val="12"/>
        <color rgb="FF000000"/>
        <rFont val="Calibri"/>
        <family val="2"/>
        <scheme val="minor"/>
      </rPr>
      <t xml:space="preserve">Enter a description of the Supplies match provided and how their purchase will support the purpose and goals of this proposal.  Be sure to describe how your matching funds will help sustain and enhance your federal budget request.
SF-424a Note: Enter the total cost of 4.a in Section B Column 1 line 6d of the form. </t>
    </r>
  </si>
  <si>
    <r>
      <t xml:space="preserve">Narrative Justification: </t>
    </r>
    <r>
      <rPr>
        <i/>
        <sz val="12"/>
        <color rgb="FF000000"/>
        <rFont val="Calibri"/>
        <family val="2"/>
        <scheme val="minor"/>
      </rPr>
      <t xml:space="preserve"> 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t>
    </r>
  </si>
  <si>
    <r>
      <t xml:space="preserve">8. Other Direct Costs
</t>
    </r>
    <r>
      <rPr>
        <i/>
        <sz val="12"/>
        <color indexed="8"/>
        <rFont val="Calibri"/>
        <family val="2"/>
        <scheme val="minor"/>
      </rPr>
      <t>Describe other costs directly associated with the project, which do not fit in the other categories. For example, shipping costs for materials and equipment or applicable taxes. All “Other” or “Miscellaneous” expenses must be itemized and explained.</t>
    </r>
  </si>
  <si>
    <r>
      <t xml:space="preserve">Amount requested (Federal share)
</t>
    </r>
    <r>
      <rPr>
        <b/>
        <sz val="12"/>
        <color indexed="8"/>
        <rFont val="Calibri"/>
        <family val="2"/>
        <scheme val="minor"/>
      </rPr>
      <t>(Cost Per Unit x No. of Units)</t>
    </r>
  </si>
  <si>
    <r>
      <rPr>
        <b/>
        <i/>
        <sz val="12"/>
        <color rgb="FF000000"/>
        <rFont val="Calibri"/>
        <family val="2"/>
        <scheme val="minor"/>
      </rPr>
      <t>Narrative Justification:</t>
    </r>
    <r>
      <rPr>
        <i/>
        <sz val="12"/>
        <color indexed="8"/>
        <rFont val="Calibri"/>
        <family val="2"/>
        <scheme val="minor"/>
      </rPr>
      <t xml:space="preserve">
Explain the need for each item and how their use will support the purpose and goals of this proposal.  Be sure to break down costs into cost/unit and explain the use of each item requested. 
SF-424a Note: Enter the total cost of 8.a in Section B Column 1 line 6h of the form.</t>
    </r>
  </si>
  <si>
    <r>
      <t xml:space="preserve">10. Indirect Costs 
</t>
    </r>
    <r>
      <rPr>
        <i/>
        <sz val="12"/>
        <color rgb="FF000000"/>
        <rFont val="Calibri"/>
        <family val="2"/>
        <scheme val="minor"/>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10% of the modified total direct costs as defined in 2 CFR 200.68.  </t>
    </r>
  </si>
  <si>
    <t>Type</t>
  </si>
  <si>
    <t>Rate%</t>
  </si>
  <si>
    <t xml:space="preserve">Applicable To </t>
  </si>
  <si>
    <t xml:space="preserve">All Programs </t>
  </si>
  <si>
    <r>
      <rPr>
        <b/>
        <i/>
        <sz val="12"/>
        <rFont val="Calibri"/>
        <family val="2"/>
        <scheme val="minor"/>
      </rPr>
      <t xml:space="preserve">Narrative Justification: </t>
    </r>
    <r>
      <rPr>
        <i/>
        <sz val="12"/>
        <rFont val="Calibri"/>
        <family val="2"/>
        <scheme val="minor"/>
      </rPr>
      <t xml:space="preserve"> Enter a description of the Fringe funds requested, how the rate was determined, and how their use will support the purpose and goals of this proposal.
SF-424a Note: Enter the total cost of 2.a in Section B Column 1 line 6b of the form.
</t>
    </r>
  </si>
  <si>
    <r>
      <rPr>
        <b/>
        <i/>
        <sz val="12"/>
        <rFont val="Calibri"/>
        <family val="2"/>
        <scheme val="minor"/>
      </rPr>
      <t>Narrative Justification</t>
    </r>
    <r>
      <rPr>
        <i/>
        <sz val="12"/>
        <rFont val="Calibri"/>
        <family val="2"/>
        <scheme val="minor"/>
      </rPr>
      <t xml:space="preserve">  Enter a description of the Personnel funds requested and how their use will support the purpose and goals of your proposal.  Be sure to describe the role, responsibilities, and unique qualification of each position.
SF-424a Note: Enter the total cost of 1.a in Section B Column 1 line 6a of the form.
</t>
    </r>
  </si>
  <si>
    <r>
      <t xml:space="preserve">Total Indirect Costs                                                                                                                                                                                                                            </t>
    </r>
    <r>
      <rPr>
        <i/>
        <sz val="12"/>
        <color rgb="FF000000"/>
        <rFont val="Calibri"/>
        <family val="2"/>
        <scheme val="minor"/>
      </rPr>
      <t>(Federal Share of Total Direct Costs x indirect cost rate)</t>
    </r>
  </si>
  <si>
    <t>Total Direct Costs</t>
  </si>
  <si>
    <t xml:space="preserve">Amount Requested </t>
  </si>
  <si>
    <t>Cost-Share</t>
  </si>
  <si>
    <r>
      <t xml:space="preserve">3. Travel                                                                                                                                                                                                                                                                                                                                                                                                       </t>
    </r>
    <r>
      <rPr>
        <i/>
        <sz val="12"/>
        <rFont val="Calibri"/>
        <family val="2"/>
        <scheme val="minor"/>
      </rPr>
      <t>(Description: Estimate the costs of travel and per diem for this program, for program staff, consultants or speakers, and participants/beneficiaries. If the program involves international travel, include a brief statement of justification for that travel. Must follow U.S. Government regulations. The lowest available commercial fares for coach or equivalent accommodations must be used.  Local travel policies prevail.)</t>
    </r>
  </si>
  <si>
    <r>
      <t xml:space="preserve">4. Equipment                                                                                                                                                                                                                                                                                                                                        </t>
    </r>
    <r>
      <rPr>
        <i/>
        <sz val="12"/>
        <rFont val="Calibri"/>
        <family val="2"/>
        <scheme val="minor"/>
      </rPr>
      <t xml:space="preserve">                                    (Description: Permanent equipment is defined as non-expendable personal property having a useful life of more than one year and an acquisition cost of $5,000 or more.)</t>
    </r>
  </si>
  <si>
    <r>
      <t xml:space="preserve">5. Supplies                                                                                                                                                                                                                                                                                                                                                                                  </t>
    </r>
    <r>
      <rPr>
        <i/>
        <sz val="12"/>
        <color rgb="FF000000"/>
        <rFont val="Calibri"/>
        <family val="2"/>
        <scheme val="minor"/>
      </rPr>
      <t>(Description: List and describe all the items and materials, including any computer devices, that are needed for the program. Materials costing less than $5,000 per unit and often having one-time use.)</t>
    </r>
  </si>
  <si>
    <r>
      <t xml:space="preserve">6. Contractual                                                                                                                                                                                                                                                                                                                                                                               </t>
    </r>
    <r>
      <rPr>
        <i/>
        <sz val="12"/>
        <color rgb="FF000000"/>
        <rFont val="Calibri"/>
        <family val="2"/>
        <scheme val="minor"/>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</si>
  <si>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Ex. Predetermined, fixed, or provisional (NICRA)</t>
  </si>
  <si>
    <t>Modified Total Direct Costs (MTDC)</t>
  </si>
  <si>
    <t>Ex. 10% de minimis rate</t>
  </si>
  <si>
    <r>
      <t xml:space="preserve">2. Fringe Benefits 
</t>
    </r>
    <r>
      <rPr>
        <i/>
        <sz val="12"/>
        <color indexed="8"/>
        <rFont val="Calibri"/>
        <family val="2"/>
        <scheme val="minor"/>
      </rPr>
      <t>(Description: May include contributions for social security, employee insurance, pension plans, etc.  Only those benefits not included in an organizations indirect cost rate agreement (i.e., NICRA) may be shown as direct costs)</t>
    </r>
  </si>
  <si>
    <r>
      <t xml:space="preserve">1. Personnel 
</t>
    </r>
    <r>
      <rPr>
        <i/>
        <sz val="12"/>
        <color indexed="8"/>
        <rFont val="Calibri"/>
        <family val="2"/>
        <scheme val="minor"/>
      </rPr>
      <t xml:space="preserve">(Description: An employee of the organization whose work is tied to the proposed project. Please indicate the full monthly or yearly salary, pro rate amount based on % of time to be  devoted to the project, and your or another organization's input (if any).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</si>
</sst>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 numFmtId="166" formatCode="_(&quot;$&quot;* #,##0_);_(&quot;$&quot;* \(#,##0\);_(&quot;$&quot;* &quot;-&quot;??_);_(@_)"/>
  </numFmts>
  <fonts count="30" x14ac:knownFonts="1">
    <font>
      <sz val="11"/>
      <color theme="1"/>
      <name val="Calibri"/>
      <family val="2"/>
      <scheme val="minor"/>
    </font>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b/>
      <sz val="16"/>
      <name val="Calibri"/>
      <family val="2"/>
      <scheme val="minor"/>
    </font>
    <font>
      <b/>
      <sz val="12"/>
      <color indexed="8"/>
      <name val="Calibri"/>
      <family val="2"/>
      <scheme val="minor"/>
    </font>
    <font>
      <i/>
      <sz val="12"/>
      <color indexed="8"/>
      <name val="Calibri"/>
      <family val="2"/>
      <scheme val="minor"/>
    </font>
    <font>
      <sz val="12"/>
      <color theme="1" tint="0.34998626667073579"/>
      <name val="Calibri"/>
      <family val="2"/>
      <scheme val="minor"/>
    </font>
    <font>
      <b/>
      <i/>
      <sz val="12"/>
      <color indexed="8"/>
      <name val="Calibri"/>
      <family val="2"/>
      <scheme val="minor"/>
    </font>
    <font>
      <i/>
      <sz val="12"/>
      <name val="Calibri"/>
      <family val="2"/>
      <scheme val="minor"/>
    </font>
    <font>
      <b/>
      <i/>
      <sz val="12"/>
      <name val="Calibri"/>
      <family val="2"/>
      <scheme val="minor"/>
    </font>
    <font>
      <b/>
      <sz val="12"/>
      <color theme="1" tint="0.34998626667073579"/>
      <name val="Calibri"/>
      <family val="2"/>
      <scheme val="minor"/>
    </font>
    <font>
      <b/>
      <sz val="12"/>
      <name val="Calibri"/>
      <family val="2"/>
      <scheme val="minor"/>
    </font>
    <font>
      <sz val="11"/>
      <name val="Calibri"/>
      <family val="2"/>
      <scheme val="minor"/>
    </font>
    <font>
      <sz val="12"/>
      <name val="Calibri"/>
      <family val="2"/>
      <scheme val="minor"/>
    </font>
    <font>
      <i/>
      <sz val="12"/>
      <color rgb="FF000000"/>
      <name val="Calibri"/>
      <family val="2"/>
      <scheme val="minor"/>
    </font>
    <font>
      <b/>
      <i/>
      <sz val="12"/>
      <color rgb="FF000000"/>
      <name val="Calibri"/>
      <family val="2"/>
      <scheme val="minor"/>
    </font>
    <font>
      <i/>
      <sz val="12"/>
      <color theme="1" tint="0.34998626667073579"/>
      <name val="Calibri"/>
      <family val="2"/>
      <scheme val="minor"/>
    </font>
    <font>
      <sz val="12"/>
      <color indexed="8"/>
      <name val="Calibri"/>
      <family val="2"/>
      <scheme val="minor"/>
    </font>
    <font>
      <b/>
      <sz val="14"/>
      <name val="Calibri"/>
      <family val="2"/>
      <scheme val="minor"/>
    </font>
    <font>
      <b/>
      <i/>
      <sz val="12"/>
      <color theme="1" tint="0.34998626667073579"/>
      <name val="Calibri"/>
      <family val="2"/>
      <scheme val="minor"/>
    </font>
    <font>
      <sz val="11"/>
      <color theme="1" tint="0.34998626667073579"/>
      <name val="Calibri"/>
      <family val="2"/>
      <scheme val="minor"/>
    </font>
    <font>
      <b/>
      <sz val="13"/>
      <name val="Calibri"/>
      <family val="2"/>
      <scheme val="minor"/>
    </font>
    <font>
      <sz val="13"/>
      <color theme="1"/>
      <name val="Calibri"/>
      <family val="2"/>
      <scheme val="minor"/>
    </font>
    <font>
      <b/>
      <sz val="13"/>
      <color theme="1"/>
      <name val="Calibri"/>
      <family val="2"/>
      <scheme val="minor"/>
    </font>
    <font>
      <sz val="13"/>
      <name val="Calibri"/>
      <family val="2"/>
      <scheme val="minor"/>
    </font>
    <font>
      <b/>
      <sz val="14"/>
      <color theme="1" tint="0.34998626667073579"/>
      <name val="Calibri"/>
      <family val="2"/>
      <scheme val="minor"/>
    </font>
    <font>
      <sz val="13"/>
      <color theme="1" tint="0.34998626667073579"/>
      <name val="Calibri"/>
      <family val="2"/>
      <scheme val="minor"/>
    </font>
    <font>
      <b/>
      <sz val="13"/>
      <color theme="1" tint="0.34998626667073579"/>
      <name val="Calibri"/>
      <family val="2"/>
      <scheme val="minor"/>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E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auto="1"/>
      </left>
      <right/>
      <top/>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indexed="64"/>
      </bottom>
      <diagonal/>
    </border>
    <border>
      <left style="thin">
        <color auto="1"/>
      </left>
      <right style="medium">
        <color auto="1"/>
      </right>
      <top/>
      <bottom/>
      <diagonal/>
    </border>
    <border>
      <left style="medium">
        <color auto="1"/>
      </left>
      <right style="thin">
        <color auto="1"/>
      </right>
      <top/>
      <bottom/>
      <diagonal/>
    </border>
    <border>
      <left style="thin">
        <color indexed="64"/>
      </left>
      <right style="thin">
        <color indexed="64"/>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5">
    <xf numFmtId="0" fontId="0" fillId="0" borderId="0" xfId="0"/>
    <xf numFmtId="0" fontId="0" fillId="0" borderId="0" xfId="0" applyAlignment="1">
      <alignment wrapText="1"/>
    </xf>
    <xf numFmtId="0" fontId="2" fillId="0" borderId="0" xfId="0" applyFont="1"/>
    <xf numFmtId="0" fontId="6" fillId="0" borderId="10" xfId="0" applyFont="1" applyBorder="1" applyAlignment="1">
      <alignment horizontal="center" vertical="top" wrapText="1"/>
    </xf>
    <xf numFmtId="0" fontId="6" fillId="0" borderId="1" xfId="0" applyFont="1" applyBorder="1" applyAlignment="1">
      <alignment horizontal="center" vertical="top" wrapText="1"/>
    </xf>
    <xf numFmtId="44" fontId="6" fillId="0" borderId="1" xfId="1" applyFont="1" applyFill="1" applyBorder="1" applyAlignment="1">
      <alignment horizontal="center" vertical="top" wrapText="1"/>
    </xf>
    <xf numFmtId="10" fontId="6" fillId="0" borderId="19" xfId="2" applyNumberFormat="1" applyFont="1" applyFill="1" applyBorder="1" applyAlignment="1">
      <alignment horizontal="center" vertical="top" wrapText="1"/>
    </xf>
    <xf numFmtId="0" fontId="4" fillId="0" borderId="11" xfId="0" applyFont="1" applyBorder="1" applyAlignment="1">
      <alignment horizontal="center" vertical="top" wrapText="1"/>
    </xf>
    <xf numFmtId="0" fontId="3" fillId="0" borderId="0" xfId="0" applyFont="1" applyAlignment="1">
      <alignment horizontal="center"/>
    </xf>
    <xf numFmtId="0" fontId="8" fillId="0" borderId="10" xfId="0" applyFont="1" applyBorder="1" applyAlignment="1">
      <alignment horizontal="left" vertical="top" wrapText="1" indent="1"/>
    </xf>
    <xf numFmtId="0" fontId="8" fillId="0" borderId="1" xfId="0" applyFont="1" applyBorder="1" applyAlignment="1">
      <alignment vertical="top" wrapText="1"/>
    </xf>
    <xf numFmtId="5" fontId="8" fillId="0" borderId="1" xfId="1" applyNumberFormat="1" applyFont="1" applyFill="1" applyBorder="1" applyAlignment="1">
      <alignment vertical="top" wrapText="1"/>
    </xf>
    <xf numFmtId="5" fontId="8" fillId="0" borderId="11" xfId="0" applyNumberFormat="1" applyFont="1" applyBorder="1" applyAlignment="1">
      <alignment vertical="top" wrapText="1"/>
    </xf>
    <xf numFmtId="44" fontId="8" fillId="0" borderId="19" xfId="1" applyFont="1" applyFill="1" applyBorder="1" applyAlignment="1">
      <alignment horizontal="center" vertical="top" wrapText="1"/>
    </xf>
    <xf numFmtId="44" fontId="8" fillId="0" borderId="11" xfId="1" applyFont="1" applyFill="1" applyBorder="1" applyAlignment="1">
      <alignment vertical="top" wrapText="1"/>
    </xf>
    <xf numFmtId="10" fontId="6" fillId="0" borderId="1" xfId="2" applyNumberFormat="1" applyFont="1" applyFill="1" applyBorder="1" applyAlignment="1">
      <alignment horizontal="center" vertical="top" wrapText="1"/>
    </xf>
    <xf numFmtId="0" fontId="14" fillId="0" borderId="0" xfId="0" applyFont="1"/>
    <xf numFmtId="0" fontId="8" fillId="0" borderId="1" xfId="1" applyNumberFormat="1" applyFont="1" applyFill="1" applyBorder="1" applyAlignment="1">
      <alignment vertical="top" wrapText="1"/>
    </xf>
    <xf numFmtId="0" fontId="8" fillId="0" borderId="10" xfId="0" applyFont="1" applyBorder="1" applyAlignment="1">
      <alignment vertical="top" wrapText="1"/>
    </xf>
    <xf numFmtId="0" fontId="3" fillId="0" borderId="0" xfId="0" applyFont="1"/>
    <xf numFmtId="44" fontId="6" fillId="0" borderId="1" xfId="1" applyFont="1" applyFill="1" applyBorder="1" applyAlignment="1">
      <alignment horizontal="center" vertical="center" wrapText="1"/>
    </xf>
    <xf numFmtId="10" fontId="6" fillId="0" borderId="1" xfId="2" applyNumberFormat="1" applyFont="1" applyFill="1" applyBorder="1" applyAlignment="1">
      <alignment horizontal="center" vertical="center" wrapText="1"/>
    </xf>
    <xf numFmtId="0" fontId="4"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 xfId="1" applyNumberFormat="1" applyFont="1" applyFill="1" applyBorder="1" applyAlignment="1">
      <alignment horizontal="center" vertical="center" wrapText="1"/>
    </xf>
    <xf numFmtId="7" fontId="15" fillId="0" borderId="1" xfId="0" applyNumberFormat="1" applyFont="1" applyBorder="1" applyAlignment="1">
      <alignment horizontal="right" vertical="center" wrapText="1"/>
    </xf>
    <xf numFmtId="0" fontId="15" fillId="0" borderId="1" xfId="2" applyNumberFormat="1" applyFont="1" applyFill="1" applyBorder="1" applyAlignment="1">
      <alignment horizontal="right" vertical="center" wrapText="1"/>
    </xf>
    <xf numFmtId="44" fontId="6" fillId="0" borderId="10" xfId="1" applyFont="1" applyFill="1" applyBorder="1" applyAlignment="1">
      <alignment horizontal="center" vertical="center" wrapText="1"/>
    </xf>
    <xf numFmtId="0" fontId="8" fillId="0" borderId="10" xfId="0" applyFont="1" applyBorder="1" applyAlignment="1">
      <alignment wrapText="1"/>
    </xf>
    <xf numFmtId="0" fontId="10" fillId="0" borderId="1" xfId="2" applyNumberFormat="1" applyFont="1" applyFill="1" applyBorder="1" applyAlignment="1">
      <alignment horizontal="center" vertical="top" wrapText="1"/>
    </xf>
    <xf numFmtId="0" fontId="0" fillId="0" borderId="17" xfId="0" applyBorder="1" applyAlignment="1">
      <alignment horizontal="center"/>
    </xf>
    <xf numFmtId="164" fontId="8" fillId="0" borderId="1" xfId="0" applyNumberFormat="1" applyFont="1" applyBorder="1" applyAlignment="1">
      <alignment horizontal="right" vertical="top" wrapText="1"/>
    </xf>
    <xf numFmtId="164" fontId="8" fillId="0" borderId="1" xfId="1" applyNumberFormat="1" applyFont="1" applyBorder="1" applyAlignment="1"/>
    <xf numFmtId="0" fontId="0" fillId="0" borderId="0" xfId="0" applyAlignment="1">
      <alignment horizontal="center"/>
    </xf>
    <xf numFmtId="44" fontId="6" fillId="0" borderId="10" xfId="1" applyFont="1" applyFill="1" applyBorder="1" applyAlignment="1">
      <alignment horizontal="center" vertical="top" wrapText="1"/>
    </xf>
    <xf numFmtId="0" fontId="8" fillId="0" borderId="10" xfId="0" applyFont="1" applyBorder="1" applyAlignment="1">
      <alignment horizontal="left" vertical="center" wrapText="1"/>
    </xf>
    <xf numFmtId="0" fontId="8" fillId="0" borderId="1" xfId="0" applyFont="1" applyBorder="1" applyAlignment="1">
      <alignment horizontal="center" vertical="center" wrapText="1"/>
    </xf>
    <xf numFmtId="6" fontId="8" fillId="0" borderId="1" xfId="1" applyNumberFormat="1" applyFont="1" applyFill="1" applyBorder="1" applyAlignment="1">
      <alignment horizontal="center" vertical="center" wrapText="1"/>
    </xf>
    <xf numFmtId="0" fontId="6" fillId="2" borderId="31" xfId="0" applyFont="1" applyFill="1" applyBorder="1" applyAlignment="1">
      <alignment horizontal="left" vertical="center" wrapText="1"/>
    </xf>
    <xf numFmtId="0" fontId="9" fillId="0" borderId="21" xfId="0" applyFont="1" applyBorder="1" applyAlignment="1">
      <alignment horizontal="left" vertical="top" wrapText="1" indent="5"/>
    </xf>
    <xf numFmtId="5" fontId="9" fillId="0" borderId="21" xfId="0" applyNumberFormat="1" applyFont="1" applyBorder="1" applyAlignment="1">
      <alignment horizontal="left" vertical="top" wrapText="1" indent="5"/>
    </xf>
    <xf numFmtId="5" fontId="9" fillId="0" borderId="21" xfId="0" applyNumberFormat="1" applyFont="1" applyBorder="1" applyAlignment="1">
      <alignment vertical="top" wrapText="1"/>
    </xf>
    <xf numFmtId="0" fontId="6" fillId="2" borderId="31" xfId="0" applyFont="1" applyFill="1" applyBorder="1" applyAlignment="1">
      <alignment horizontal="left" vertical="top" wrapText="1"/>
    </xf>
    <xf numFmtId="0" fontId="6" fillId="2" borderId="32" xfId="0" applyFont="1" applyFill="1" applyBorder="1" applyAlignment="1">
      <alignment horizontal="left" vertical="top" wrapText="1"/>
    </xf>
    <xf numFmtId="0" fontId="14" fillId="0" borderId="0" xfId="0" applyFont="1" applyAlignment="1">
      <alignment horizontal="left" wrapText="1"/>
    </xf>
    <xf numFmtId="0" fontId="14" fillId="0" borderId="0" xfId="0" applyFont="1" applyAlignment="1">
      <alignment wrapText="1"/>
    </xf>
    <xf numFmtId="44" fontId="14" fillId="0" borderId="0" xfId="1" applyFont="1" applyAlignment="1">
      <alignment wrapText="1"/>
    </xf>
    <xf numFmtId="10" fontId="14" fillId="0" borderId="0" xfId="2" applyNumberFormat="1" applyFont="1" applyAlignment="1">
      <alignment wrapText="1"/>
    </xf>
    <xf numFmtId="0" fontId="20" fillId="0" borderId="0" xfId="0" applyFont="1"/>
    <xf numFmtId="0" fontId="15" fillId="0" borderId="0" xfId="0" applyFont="1"/>
    <xf numFmtId="44" fontId="15" fillId="0" borderId="0" xfId="1" applyFont="1"/>
    <xf numFmtId="10" fontId="15" fillId="0" borderId="0" xfId="2" applyNumberFormat="1" applyFont="1"/>
    <xf numFmtId="44" fontId="2" fillId="0" borderId="0" xfId="0" applyNumberFormat="1" applyFont="1"/>
    <xf numFmtId="44" fontId="2" fillId="0" borderId="0" xfId="1" applyFont="1"/>
    <xf numFmtId="10" fontId="2" fillId="0" borderId="0" xfId="2" applyNumberFormat="1" applyFont="1"/>
    <xf numFmtId="44" fontId="0" fillId="0" borderId="0" xfId="1" applyFont="1"/>
    <xf numFmtId="10" fontId="0" fillId="0" borderId="0" xfId="2" applyNumberFormat="1" applyFont="1"/>
    <xf numFmtId="0" fontId="6" fillId="2" borderId="1" xfId="0" applyFont="1" applyFill="1" applyBorder="1" applyAlignment="1">
      <alignment horizontal="left" vertical="top" wrapText="1"/>
    </xf>
    <xf numFmtId="0" fontId="9" fillId="0" borderId="35" xfId="0" applyFont="1" applyBorder="1" applyAlignment="1">
      <alignment horizontal="left" vertical="top" wrapText="1" indent="5"/>
    </xf>
    <xf numFmtId="5" fontId="9" fillId="0" borderId="35" xfId="0" applyNumberFormat="1" applyFont="1" applyBorder="1" applyAlignment="1">
      <alignment vertical="top" wrapText="1"/>
    </xf>
    <xf numFmtId="44" fontId="12" fillId="0" borderId="1" xfId="1" applyFont="1" applyFill="1" applyBorder="1" applyAlignment="1">
      <alignment vertical="top" wrapText="1"/>
    </xf>
    <xf numFmtId="5" fontId="8" fillId="0" borderId="1" xfId="0" applyNumberFormat="1" applyFont="1" applyBorder="1" applyAlignment="1">
      <alignment vertical="top" wrapText="1"/>
    </xf>
    <xf numFmtId="165" fontId="12" fillId="0" borderId="1" xfId="2" applyNumberFormat="1" applyFont="1" applyFill="1" applyBorder="1" applyAlignment="1">
      <alignment horizontal="center" vertical="top" wrapText="1"/>
    </xf>
    <xf numFmtId="0" fontId="4" fillId="0" borderId="1" xfId="0" applyFont="1" applyBorder="1" applyAlignment="1">
      <alignment horizontal="center" vertical="top" wrapText="1"/>
    </xf>
    <xf numFmtId="5" fontId="8" fillId="0" borderId="29" xfId="0" applyNumberFormat="1" applyFont="1" applyBorder="1" applyAlignment="1">
      <alignment vertical="top" wrapText="1"/>
    </xf>
    <xf numFmtId="165" fontId="8" fillId="0" borderId="29" xfId="1" applyNumberFormat="1" applyFont="1" applyFill="1" applyBorder="1" applyAlignment="1">
      <alignment horizontal="center" vertical="top" wrapText="1"/>
    </xf>
    <xf numFmtId="44" fontId="12" fillId="0" borderId="29" xfId="1" applyFont="1" applyFill="1" applyBorder="1" applyAlignment="1">
      <alignment vertical="top" wrapText="1"/>
    </xf>
    <xf numFmtId="0" fontId="0" fillId="0" borderId="26" xfId="0" applyBorder="1"/>
    <xf numFmtId="5" fontId="8" fillId="0" borderId="30" xfId="0" applyNumberFormat="1" applyFont="1" applyBorder="1" applyAlignment="1">
      <alignment vertical="top" wrapText="1"/>
    </xf>
    <xf numFmtId="44" fontId="8" fillId="0" borderId="3" xfId="1" applyFont="1" applyFill="1" applyBorder="1" applyAlignment="1">
      <alignment horizontal="center" vertical="top" wrapText="1"/>
    </xf>
    <xf numFmtId="44" fontId="8" fillId="0" borderId="30" xfId="1" applyFont="1" applyFill="1" applyBorder="1" applyAlignment="1">
      <alignment vertical="top" wrapText="1"/>
    </xf>
    <xf numFmtId="166" fontId="8" fillId="0" borderId="11" xfId="0" applyNumberFormat="1" applyFont="1" applyBorder="1" applyAlignment="1">
      <alignment horizontal="left" vertical="center" wrapText="1" indent="1"/>
    </xf>
    <xf numFmtId="166" fontId="12" fillId="0" borderId="11" xfId="0" applyNumberFormat="1" applyFont="1" applyBorder="1" applyAlignment="1">
      <alignment horizontal="right" vertical="top" wrapText="1"/>
    </xf>
    <xf numFmtId="0" fontId="0" fillId="0" borderId="35" xfId="0" applyBorder="1" applyAlignment="1">
      <alignment horizontal="center"/>
    </xf>
    <xf numFmtId="0" fontId="0" fillId="0" borderId="35" xfId="0" applyBorder="1"/>
    <xf numFmtId="0" fontId="7" fillId="0" borderId="35" xfId="0" applyFont="1" applyBorder="1" applyAlignment="1">
      <alignment horizontal="center" vertical="top" wrapText="1"/>
    </xf>
    <xf numFmtId="0" fontId="3" fillId="0" borderId="35" xfId="0" applyFont="1" applyBorder="1" applyAlignment="1">
      <alignment horizontal="center"/>
    </xf>
    <xf numFmtId="0" fontId="7" fillId="0" borderId="21" xfId="0" applyFont="1" applyBorder="1" applyAlignment="1">
      <alignment horizontal="center" vertical="top" wrapText="1"/>
    </xf>
    <xf numFmtId="0" fontId="22" fillId="0" borderId="26" xfId="0" applyFont="1" applyBorder="1"/>
    <xf numFmtId="0" fontId="4" fillId="0" borderId="1" xfId="0" applyFont="1" applyBorder="1" applyAlignment="1">
      <alignment horizontal="center" vertical="center" wrapText="1"/>
    </xf>
    <xf numFmtId="0" fontId="4" fillId="0" borderId="24" xfId="0" applyFont="1" applyBorder="1" applyAlignment="1">
      <alignment horizontal="center" vertical="center" wrapText="1"/>
    </xf>
    <xf numFmtId="44" fontId="15" fillId="0" borderId="24" xfId="0" applyNumberFormat="1" applyFont="1" applyBorder="1" applyAlignment="1">
      <alignment horizontal="right" vertical="center" wrapText="1"/>
    </xf>
    <xf numFmtId="44" fontId="9" fillId="0" borderId="24" xfId="1" applyFont="1" applyFill="1" applyBorder="1" applyAlignment="1">
      <alignment horizontal="right" vertical="top" wrapText="1"/>
    </xf>
    <xf numFmtId="44" fontId="15" fillId="0" borderId="1" xfId="2" applyNumberFormat="1" applyFont="1" applyFill="1" applyBorder="1" applyAlignment="1">
      <alignment horizontal="right" vertical="center" wrapText="1"/>
    </xf>
    <xf numFmtId="44" fontId="6" fillId="0" borderId="1" xfId="1" applyFont="1" applyFill="1" applyBorder="1" applyAlignment="1">
      <alignment horizontal="right" vertical="top" wrapText="1"/>
    </xf>
    <xf numFmtId="164" fontId="8" fillId="0" borderId="1" xfId="0" applyNumberFormat="1" applyFont="1" applyBorder="1" applyAlignment="1">
      <alignment wrapText="1"/>
    </xf>
    <xf numFmtId="164" fontId="8" fillId="0" borderId="1" xfId="1" applyNumberFormat="1" applyFont="1" applyFill="1" applyBorder="1" applyAlignment="1">
      <alignment vertical="center" wrapText="1"/>
    </xf>
    <xf numFmtId="44" fontId="8" fillId="0" borderId="1" xfId="1" applyFont="1" applyFill="1" applyBorder="1" applyAlignment="1">
      <alignment vertical="center" wrapText="1"/>
    </xf>
    <xf numFmtId="44" fontId="8" fillId="0" borderId="24" xfId="1" applyFont="1" applyFill="1" applyBorder="1" applyAlignment="1">
      <alignment vertical="center" wrapText="1"/>
    </xf>
    <xf numFmtId="0" fontId="3" fillId="0" borderId="26" xfId="0" applyFont="1" applyBorder="1"/>
    <xf numFmtId="0" fontId="6" fillId="2" borderId="29" xfId="0" applyFont="1" applyFill="1" applyBorder="1" applyAlignment="1">
      <alignment horizontal="left" vertical="top" wrapText="1"/>
    </xf>
    <xf numFmtId="0" fontId="6" fillId="2" borderId="20" xfId="0" applyFont="1" applyFill="1" applyBorder="1" applyAlignment="1">
      <alignment horizontal="left" vertical="top" wrapText="1"/>
    </xf>
    <xf numFmtId="0" fontId="8" fillId="0" borderId="1" xfId="1" applyNumberFormat="1" applyFont="1" applyFill="1" applyBorder="1" applyAlignment="1">
      <alignment vertical="center" wrapText="1"/>
    </xf>
    <xf numFmtId="0" fontId="8" fillId="0" borderId="28" xfId="0" applyFont="1" applyBorder="1" applyAlignment="1">
      <alignment vertical="center" wrapText="1"/>
    </xf>
    <xf numFmtId="0" fontId="8" fillId="0" borderId="29" xfId="0" applyFont="1" applyBorder="1" applyAlignment="1">
      <alignment vertical="center" wrapText="1"/>
    </xf>
    <xf numFmtId="44" fontId="8" fillId="0" borderId="29" xfId="1" applyFont="1" applyFill="1" applyBorder="1" applyAlignment="1">
      <alignment vertical="center" wrapText="1"/>
    </xf>
    <xf numFmtId="0" fontId="8" fillId="0" borderId="10" xfId="0" applyFont="1" applyBorder="1" applyAlignment="1">
      <alignment vertical="center" wrapText="1"/>
    </xf>
    <xf numFmtId="0" fontId="8" fillId="0" borderId="1" xfId="2" applyNumberFormat="1" applyFont="1" applyFill="1" applyBorder="1" applyAlignment="1">
      <alignment vertical="center" wrapText="1"/>
    </xf>
    <xf numFmtId="5" fontId="8" fillId="0" borderId="1" xfId="0" applyNumberFormat="1" applyFont="1" applyBorder="1" applyAlignment="1">
      <alignment vertical="center" wrapText="1"/>
    </xf>
    <xf numFmtId="44" fontId="8" fillId="0" borderId="11" xfId="0" applyNumberFormat="1" applyFont="1" applyBorder="1" applyAlignment="1">
      <alignment vertical="center" wrapText="1"/>
    </xf>
    <xf numFmtId="0" fontId="8" fillId="0" borderId="29" xfId="1" applyNumberFormat="1" applyFont="1" applyFill="1" applyBorder="1" applyAlignment="1">
      <alignment vertical="center" wrapText="1"/>
    </xf>
    <xf numFmtId="0" fontId="8" fillId="0" borderId="29" xfId="2" applyNumberFormat="1" applyFont="1" applyFill="1" applyBorder="1" applyAlignment="1">
      <alignment vertical="center" wrapText="1"/>
    </xf>
    <xf numFmtId="5" fontId="8" fillId="0" borderId="29" xfId="0" applyNumberFormat="1" applyFont="1" applyBorder="1" applyAlignment="1">
      <alignment vertical="center" wrapText="1"/>
    </xf>
    <xf numFmtId="44" fontId="8" fillId="0" borderId="30" xfId="0" applyNumberFormat="1" applyFont="1" applyBorder="1" applyAlignment="1">
      <alignment vertical="center" wrapText="1"/>
    </xf>
    <xf numFmtId="44" fontId="8" fillId="0" borderId="1" xfId="1" applyFont="1" applyBorder="1" applyAlignment="1">
      <alignment vertical="center"/>
    </xf>
    <xf numFmtId="5" fontId="18" fillId="0" borderId="1" xfId="0" applyNumberFormat="1" applyFont="1" applyBorder="1" applyAlignment="1">
      <alignment vertical="center" wrapText="1"/>
    </xf>
    <xf numFmtId="0" fontId="8" fillId="0" borderId="1" xfId="0" applyFont="1" applyBorder="1" applyAlignment="1">
      <alignment vertical="center"/>
    </xf>
    <xf numFmtId="10" fontId="6" fillId="0" borderId="1" xfId="2" applyNumberFormat="1" applyFont="1" applyFill="1" applyBorder="1" applyAlignment="1">
      <alignment vertical="center" wrapText="1"/>
    </xf>
    <xf numFmtId="166" fontId="8" fillId="0" borderId="11" xfId="0" applyNumberFormat="1" applyFont="1" applyBorder="1" applyAlignment="1">
      <alignment vertical="center" wrapText="1"/>
    </xf>
    <xf numFmtId="0" fontId="10" fillId="0" borderId="1" xfId="2" applyNumberFormat="1" applyFont="1" applyFill="1" applyBorder="1" applyAlignment="1">
      <alignment vertical="center" wrapText="1"/>
    </xf>
    <xf numFmtId="0" fontId="0" fillId="2" borderId="35" xfId="0" applyFill="1" applyBorder="1" applyAlignment="1">
      <alignment horizontal="center"/>
    </xf>
    <xf numFmtId="0" fontId="0" fillId="0" borderId="6" xfId="0" applyBorder="1" applyAlignment="1">
      <alignment horizontal="center"/>
    </xf>
    <xf numFmtId="0" fontId="6" fillId="2" borderId="40" xfId="0" applyFont="1" applyFill="1" applyBorder="1" applyAlignment="1">
      <alignment horizontal="left" vertical="center" wrapText="1"/>
    </xf>
    <xf numFmtId="0" fontId="0" fillId="2" borderId="43" xfId="0" applyFill="1" applyBorder="1" applyAlignment="1">
      <alignment horizontal="center"/>
    </xf>
    <xf numFmtId="0" fontId="0" fillId="2" borderId="21" xfId="0" applyFill="1" applyBorder="1" applyAlignment="1">
      <alignment horizontal="center"/>
    </xf>
    <xf numFmtId="0" fontId="4" fillId="2" borderId="32" xfId="0" applyFont="1" applyFill="1" applyBorder="1" applyAlignment="1">
      <alignment horizontal="center"/>
    </xf>
    <xf numFmtId="0" fontId="4" fillId="2" borderId="34" xfId="0" applyFont="1" applyFill="1" applyBorder="1" applyAlignment="1">
      <alignment horizontal="center"/>
    </xf>
    <xf numFmtId="0" fontId="18" fillId="3" borderId="29" xfId="0" applyFont="1" applyFill="1" applyBorder="1" applyAlignment="1">
      <alignment vertical="center" wrapText="1"/>
    </xf>
    <xf numFmtId="10" fontId="8" fillId="3" borderId="4" xfId="2" applyNumberFormat="1" applyFont="1" applyFill="1" applyBorder="1" applyAlignment="1">
      <alignment horizontal="center" vertical="center" wrapText="1"/>
    </xf>
    <xf numFmtId="0" fontId="8" fillId="3" borderId="29" xfId="0" applyFont="1" applyFill="1" applyBorder="1" applyAlignment="1">
      <alignment horizontal="center" vertical="center" wrapText="1"/>
    </xf>
    <xf numFmtId="0" fontId="18" fillId="3" borderId="1" xfId="0" applyFont="1" applyFill="1" applyBorder="1" applyAlignment="1">
      <alignment vertical="center" wrapText="1"/>
    </xf>
    <xf numFmtId="0" fontId="8" fillId="3" borderId="19" xfId="0" applyFont="1" applyFill="1" applyBorder="1" applyAlignment="1">
      <alignment horizontal="center" vertical="center" wrapText="1"/>
    </xf>
    <xf numFmtId="9" fontId="8" fillId="3" borderId="1" xfId="2" applyFont="1" applyFill="1" applyBorder="1" applyAlignment="1">
      <alignment horizontal="center" vertical="center" wrapText="1"/>
    </xf>
    <xf numFmtId="0" fontId="23" fillId="0" borderId="1" xfId="0" applyFont="1" applyBorder="1" applyAlignment="1">
      <alignment vertical="center" wrapText="1"/>
    </xf>
    <xf numFmtId="0" fontId="24" fillId="0" borderId="1" xfId="0" applyFont="1" applyBorder="1" applyAlignment="1">
      <alignment vertical="center" wrapText="1"/>
    </xf>
    <xf numFmtId="44" fontId="26" fillId="0" borderId="1" xfId="1" applyFont="1" applyFill="1" applyBorder="1" applyAlignment="1">
      <alignment horizontal="right" vertical="center"/>
    </xf>
    <xf numFmtId="44" fontId="26" fillId="5" borderId="1" xfId="1" applyFont="1" applyFill="1" applyBorder="1" applyAlignment="1">
      <alignment horizontal="right" vertical="center"/>
    </xf>
    <xf numFmtId="44" fontId="26" fillId="6" borderId="1" xfId="1" applyFont="1" applyFill="1" applyBorder="1" applyAlignment="1">
      <alignment horizontal="right" vertical="center"/>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27" xfId="0" applyFont="1" applyFill="1" applyBorder="1" applyAlignment="1">
      <alignment horizontal="left" vertical="top" wrapText="1"/>
    </xf>
    <xf numFmtId="0" fontId="6" fillId="2" borderId="9" xfId="0" applyFont="1" applyFill="1" applyBorder="1" applyAlignment="1">
      <alignment horizontal="left" vertical="top" wrapText="1"/>
    </xf>
    <xf numFmtId="44" fontId="19" fillId="0" borderId="22" xfId="1" applyFont="1" applyFill="1" applyBorder="1" applyAlignment="1">
      <alignment horizontal="left" vertical="center" wrapText="1"/>
    </xf>
    <xf numFmtId="44" fontId="19" fillId="0" borderId="23" xfId="1" applyFont="1" applyFill="1" applyBorder="1" applyAlignment="1">
      <alignment horizontal="left" vertical="center" wrapText="1"/>
    </xf>
    <xf numFmtId="44" fontId="19" fillId="0" borderId="24" xfId="1" applyFont="1" applyFill="1" applyBorder="1" applyAlignment="1">
      <alignment horizontal="left" vertical="center" wrapText="1"/>
    </xf>
    <xf numFmtId="6" fontId="26" fillId="4" borderId="1" xfId="0" applyNumberFormat="1" applyFont="1" applyFill="1" applyBorder="1" applyAlignment="1">
      <alignment vertical="center"/>
    </xf>
    <xf numFmtId="0" fontId="24" fillId="4" borderId="1" xfId="0" applyFont="1" applyFill="1" applyBorder="1" applyAlignment="1">
      <alignment vertical="center"/>
    </xf>
    <xf numFmtId="6" fontId="26" fillId="4" borderId="1" xfId="1" applyNumberFormat="1" applyFont="1" applyFill="1" applyBorder="1" applyAlignment="1">
      <alignment vertical="center"/>
    </xf>
    <xf numFmtId="44" fontId="26" fillId="4" borderId="1" xfId="0" applyNumberFormat="1" applyFont="1" applyFill="1" applyBorder="1" applyAlignment="1">
      <alignment vertical="center"/>
    </xf>
    <xf numFmtId="44" fontId="26" fillId="4" borderId="1" xfId="1" applyFont="1" applyFill="1" applyBorder="1" applyAlignment="1">
      <alignment vertical="center"/>
    </xf>
    <xf numFmtId="44" fontId="24" fillId="4" borderId="1" xfId="1" applyFont="1" applyFill="1" applyBorder="1" applyAlignment="1">
      <alignment vertical="center"/>
    </xf>
    <xf numFmtId="165" fontId="26" fillId="4" borderId="1" xfId="1" applyNumberFormat="1" applyFont="1" applyFill="1" applyBorder="1" applyAlignment="1">
      <alignment vertical="center"/>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23" fillId="4" borderId="1" xfId="0" applyFont="1" applyFill="1" applyBorder="1" applyAlignment="1">
      <alignment vertical="center" wrapText="1"/>
    </xf>
    <xf numFmtId="44" fontId="23" fillId="4" borderId="1" xfId="1" applyFont="1" applyFill="1" applyBorder="1" applyAlignment="1">
      <alignment vertical="center" wrapText="1"/>
    </xf>
    <xf numFmtId="44" fontId="21" fillId="3" borderId="19" xfId="0" applyNumberFormat="1" applyFont="1" applyFill="1" applyBorder="1" applyAlignment="1">
      <alignment horizontal="center" vertical="center" wrapText="1"/>
    </xf>
    <xf numFmtId="44" fontId="21" fillId="3" borderId="23" xfId="0" applyNumberFormat="1" applyFont="1" applyFill="1" applyBorder="1" applyAlignment="1">
      <alignment horizontal="center" vertical="center" wrapText="1"/>
    </xf>
    <xf numFmtId="0" fontId="5" fillId="2" borderId="43"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44" xfId="0" applyFont="1" applyFill="1" applyBorder="1" applyAlignment="1">
      <alignment horizontal="center" vertical="center"/>
    </xf>
    <xf numFmtId="0" fontId="0" fillId="0" borderId="2" xfId="0" applyBorder="1" applyAlignment="1">
      <alignment horizontal="left" vertical="top" wrapText="1"/>
    </xf>
    <xf numFmtId="0" fontId="8" fillId="0" borderId="10" xfId="0" applyFont="1" applyBorder="1" applyAlignment="1">
      <alignment horizontal="left" vertical="top" wrapText="1" indent="1"/>
    </xf>
    <xf numFmtId="0" fontId="8" fillId="0" borderId="1" xfId="0" applyFont="1" applyBorder="1" applyAlignment="1">
      <alignment horizontal="left" vertical="top" wrapText="1" indent="1"/>
    </xf>
    <xf numFmtId="10" fontId="8" fillId="0" borderId="1" xfId="2" applyNumberFormat="1" applyFont="1" applyFill="1" applyBorder="1" applyAlignment="1">
      <alignment horizontal="center" vertical="top" wrapTex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left" vertical="top" wrapText="1"/>
    </xf>
    <xf numFmtId="0" fontId="10" fillId="0" borderId="36" xfId="0" applyFont="1" applyBorder="1" applyAlignment="1">
      <alignment horizontal="left" vertical="top" wrapText="1"/>
    </xf>
    <xf numFmtId="0" fontId="0" fillId="0" borderId="21" xfId="0" applyBorder="1" applyAlignment="1">
      <alignment horizontal="center"/>
    </xf>
    <xf numFmtId="0" fontId="6" fillId="0" borderId="10" xfId="0" applyFont="1" applyBorder="1" applyAlignment="1">
      <alignment horizontal="center" vertical="top" wrapText="1"/>
    </xf>
    <xf numFmtId="0" fontId="6" fillId="0" borderId="1" xfId="0" applyFont="1" applyBorder="1" applyAlignment="1">
      <alignment horizontal="center" vertical="top" wrapText="1"/>
    </xf>
    <xf numFmtId="10" fontId="6" fillId="0" borderId="1" xfId="2" applyNumberFormat="1" applyFont="1" applyFill="1" applyBorder="1" applyAlignment="1">
      <alignment horizontal="center" vertical="top" wrapText="1"/>
    </xf>
    <xf numFmtId="0" fontId="8" fillId="0" borderId="1" xfId="2" applyNumberFormat="1" applyFont="1" applyFill="1" applyBorder="1" applyAlignment="1">
      <alignment vertical="center"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xf numFmtId="10" fontId="26" fillId="4" borderId="1" xfId="1" applyNumberFormat="1" applyFont="1" applyFill="1" applyBorder="1" applyAlignment="1">
      <alignment vertical="center"/>
    </xf>
    <xf numFmtId="165" fontId="26" fillId="4" borderId="1" xfId="0" applyNumberFormat="1" applyFont="1" applyFill="1" applyBorder="1" applyAlignment="1">
      <alignment vertical="center"/>
    </xf>
    <xf numFmtId="165" fontId="24" fillId="4" borderId="1" xfId="0" applyNumberFormat="1" applyFont="1" applyFill="1" applyBorder="1" applyAlignment="1">
      <alignment vertical="center"/>
    </xf>
    <xf numFmtId="0" fontId="6" fillId="2" borderId="19" xfId="0" applyFont="1" applyFill="1" applyBorder="1" applyAlignment="1">
      <alignment horizontal="center" vertical="top" wrapText="1"/>
    </xf>
    <xf numFmtId="0" fontId="6" fillId="2" borderId="23" xfId="0" applyFont="1" applyFill="1" applyBorder="1" applyAlignment="1">
      <alignment horizontal="center" vertical="top" wrapText="1"/>
    </xf>
    <xf numFmtId="0" fontId="6" fillId="2" borderId="24" xfId="0" applyFont="1" applyFill="1" applyBorder="1" applyAlignment="1">
      <alignment horizontal="center" vertical="top" wrapText="1"/>
    </xf>
    <xf numFmtId="44" fontId="21" fillId="3" borderId="29" xfId="0" applyNumberFormat="1" applyFont="1" applyFill="1" applyBorder="1" applyAlignment="1">
      <alignment horizontal="center" vertical="center" wrapText="1"/>
    </xf>
    <xf numFmtId="0" fontId="21" fillId="3" borderId="29" xfId="0" applyFont="1" applyFill="1" applyBorder="1" applyAlignment="1">
      <alignment horizontal="center" vertical="center" wrapText="1"/>
    </xf>
    <xf numFmtId="0" fontId="21" fillId="3" borderId="30" xfId="0" applyFont="1" applyFill="1" applyBorder="1" applyAlignment="1">
      <alignment horizontal="center" vertical="center" wrapText="1"/>
    </xf>
    <xf numFmtId="0" fontId="9" fillId="0" borderId="10" xfId="0" applyFont="1" applyBorder="1" applyAlignment="1">
      <alignment horizontal="right" vertical="top" wrapText="1"/>
    </xf>
    <xf numFmtId="0" fontId="9" fillId="0" borderId="1" xfId="0" applyFont="1" applyBorder="1" applyAlignment="1">
      <alignment horizontal="right" vertical="top" wrapText="1"/>
    </xf>
    <xf numFmtId="0" fontId="9" fillId="0" borderId="12" xfId="0" applyFont="1" applyBorder="1" applyAlignment="1">
      <alignment horizontal="right" vertical="top" wrapText="1"/>
    </xf>
    <xf numFmtId="0" fontId="9" fillId="0" borderId="2" xfId="0" applyFont="1" applyBorder="1" applyAlignment="1">
      <alignment horizontal="right" vertical="top" wrapText="1"/>
    </xf>
    <xf numFmtId="0" fontId="9" fillId="0" borderId="5" xfId="0" applyFont="1" applyBorder="1" applyAlignment="1">
      <alignment horizontal="righ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1" fontId="8" fillId="0" borderId="1" xfId="2" applyNumberFormat="1" applyFont="1" applyFill="1" applyBorder="1" applyAlignment="1">
      <alignment horizontal="center" vertical="center" wrapText="1"/>
    </xf>
    <xf numFmtId="10" fontId="6" fillId="0" borderId="1" xfId="2" applyNumberFormat="1" applyFont="1" applyFill="1" applyBorder="1" applyAlignment="1">
      <alignment horizontal="center" vertical="center" wrapText="1"/>
    </xf>
    <xf numFmtId="0" fontId="8" fillId="0" borderId="1" xfId="2" applyNumberFormat="1" applyFont="1" applyFill="1" applyBorder="1" applyAlignment="1">
      <alignment horizontal="center" vertical="center"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27" xfId="0" applyFont="1" applyFill="1" applyBorder="1" applyAlignment="1">
      <alignment horizontal="left" vertical="top" wrapText="1"/>
    </xf>
    <xf numFmtId="0" fontId="13" fillId="2" borderId="9" xfId="0" applyFont="1" applyFill="1" applyBorder="1" applyAlignment="1">
      <alignment horizontal="left" vertical="top" wrapText="1"/>
    </xf>
    <xf numFmtId="0" fontId="9" fillId="0" borderId="39" xfId="0" applyFont="1" applyBorder="1" applyAlignment="1">
      <alignment horizontal="left" vertical="top" wrapText="1"/>
    </xf>
    <xf numFmtId="0" fontId="0" fillId="0" borderId="40" xfId="0" applyBorder="1"/>
    <xf numFmtId="0" fontId="0" fillId="0" borderId="41" xfId="0" applyBorder="1"/>
    <xf numFmtId="0" fontId="0" fillId="0" borderId="42" xfId="0" applyBorder="1"/>
    <xf numFmtId="0" fontId="7" fillId="0" borderId="35" xfId="0" applyFont="1" applyBorder="1" applyAlignment="1">
      <alignment horizontal="center" vertical="top" wrapText="1"/>
    </xf>
    <xf numFmtId="0" fontId="8" fillId="0" borderId="28" xfId="0" applyFont="1" applyBorder="1" applyAlignment="1">
      <alignment horizontal="left" vertical="top" wrapText="1" indent="1"/>
    </xf>
    <xf numFmtId="0" fontId="8" fillId="0" borderId="29" xfId="0" applyFont="1" applyBorder="1" applyAlignment="1">
      <alignment horizontal="left" vertical="top" wrapText="1" indent="1"/>
    </xf>
    <xf numFmtId="10" fontId="8" fillId="0" borderId="29" xfId="2" applyNumberFormat="1" applyFont="1" applyFill="1" applyBorder="1" applyAlignment="1">
      <alignment horizontal="center" vertical="top"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44" fontId="27" fillId="2" borderId="33" xfId="0" applyNumberFormat="1" applyFont="1" applyFill="1" applyBorder="1" applyAlignment="1">
      <alignment horizontal="left" vertical="center" wrapText="1"/>
    </xf>
    <xf numFmtId="44" fontId="27" fillId="2" borderId="34" xfId="0" applyNumberFormat="1" applyFont="1" applyFill="1" applyBorder="1" applyAlignment="1">
      <alignment horizontal="left" vertical="center" wrapText="1"/>
    </xf>
    <xf numFmtId="44" fontId="28" fillId="0" borderId="1" xfId="1" applyFont="1" applyFill="1" applyBorder="1" applyAlignment="1">
      <alignment vertical="center"/>
    </xf>
    <xf numFmtId="44" fontId="28" fillId="5" borderId="1" xfId="1" applyFont="1" applyFill="1" applyBorder="1" applyAlignment="1">
      <alignment vertical="center"/>
    </xf>
    <xf numFmtId="44" fontId="28" fillId="6" borderId="1" xfId="1" applyFont="1" applyFill="1" applyBorder="1" applyAlignment="1">
      <alignment vertical="center"/>
    </xf>
    <xf numFmtId="165" fontId="28" fillId="6" borderId="1" xfId="1" applyNumberFormat="1" applyFont="1" applyFill="1" applyBorder="1" applyAlignment="1">
      <alignment vertical="center"/>
    </xf>
    <xf numFmtId="44" fontId="29" fillId="0" borderId="1" xfId="1" applyFont="1" applyFill="1" applyBorder="1" applyAlignment="1">
      <alignment vertical="center"/>
    </xf>
    <xf numFmtId="44" fontId="29" fillId="5" borderId="1" xfId="1" applyFont="1" applyFill="1" applyBorder="1" applyAlignment="1">
      <alignment vertical="center"/>
    </xf>
    <xf numFmtId="44" fontId="29" fillId="6" borderId="1" xfId="1" applyFont="1" applyFill="1" applyBorder="1" applyAlignment="1">
      <alignment vertical="center"/>
    </xf>
    <xf numFmtId="0" fontId="22" fillId="0" borderId="0" xfId="0" applyFont="1"/>
    <xf numFmtId="44" fontId="22" fillId="0" borderId="0" xfId="1" applyFont="1"/>
    <xf numFmtId="0" fontId="25" fillId="5" borderId="1" xfId="0" applyFont="1" applyFill="1" applyBorder="1" applyAlignment="1">
      <alignment horizontal="center" vertical="center" wrapText="1"/>
    </xf>
    <xf numFmtId="10" fontId="23" fillId="6" borderId="1" xfId="2" applyNumberFormat="1" applyFont="1" applyFill="1" applyBorder="1" applyAlignment="1">
      <alignment horizontal="center" vertical="center" wrapText="1"/>
    </xf>
    <xf numFmtId="0" fontId="25" fillId="0" borderId="1" xfId="0" applyFont="1" applyBorder="1" applyAlignment="1">
      <alignment horizontal="center" vertical="center" wrapText="1"/>
    </xf>
    <xf numFmtId="166" fontId="21" fillId="0" borderId="1" xfId="1" applyNumberFormat="1" applyFont="1" applyFill="1" applyBorder="1" applyAlignment="1">
      <alignment horizontal="right" vertical="top" wrapText="1"/>
    </xf>
    <xf numFmtId="44" fontId="12" fillId="0" borderId="1" xfId="1" applyFont="1" applyFill="1" applyBorder="1" applyAlignment="1">
      <alignment horizontal="right" vertical="top" wrapText="1"/>
    </xf>
    <xf numFmtId="44" fontId="12" fillId="0" borderId="24" xfId="1" applyFont="1" applyFill="1" applyBorder="1" applyAlignment="1">
      <alignment horizontal="right" vertical="top" wrapText="1"/>
    </xf>
    <xf numFmtId="44" fontId="27" fillId="2" borderId="41" xfId="0" applyNumberFormat="1" applyFont="1" applyFill="1" applyBorder="1" applyAlignment="1">
      <alignment horizontal="left" vertical="center" wrapText="1"/>
    </xf>
    <xf numFmtId="44" fontId="27" fillId="2" borderId="42" xfId="0" applyNumberFormat="1" applyFont="1" applyFill="1" applyBorder="1" applyAlignment="1">
      <alignment horizontal="left" vertical="center" wrapText="1"/>
    </xf>
    <xf numFmtId="166" fontId="21" fillId="0" borderId="1" xfId="0" applyNumberFormat="1" applyFont="1" applyBorder="1" applyAlignment="1">
      <alignment horizontal="right" vertical="top" wrapText="1"/>
    </xf>
    <xf numFmtId="0" fontId="21" fillId="0" borderId="1" xfId="0" applyFont="1" applyBorder="1" applyAlignment="1">
      <alignment horizontal="right" vertical="top" wrapText="1"/>
    </xf>
    <xf numFmtId="166" fontId="21" fillId="0" borderId="5" xfId="0" applyNumberFormat="1" applyFont="1" applyBorder="1" applyAlignment="1">
      <alignment horizontal="right" vertical="top" wrapText="1"/>
    </xf>
    <xf numFmtId="0" fontId="21" fillId="0" borderId="5" xfId="0" applyFont="1" applyBorder="1" applyAlignment="1">
      <alignment horizontal="right" vertical="top" wrapText="1"/>
    </xf>
    <xf numFmtId="44" fontId="21" fillId="0" borderId="1" xfId="1" applyFont="1" applyFill="1" applyBorder="1" applyAlignment="1">
      <alignment horizontal="right" vertical="top" wrapText="1"/>
    </xf>
    <xf numFmtId="44" fontId="21" fillId="0" borderId="19" xfId="1" applyFont="1" applyFill="1" applyBorder="1" applyAlignment="1">
      <alignment horizontal="right" vertical="top" wrapText="1"/>
    </xf>
    <xf numFmtId="44" fontId="12" fillId="0" borderId="1" xfId="0" applyNumberFormat="1" applyFont="1" applyBorder="1" applyAlignment="1">
      <alignment vertical="top" wrapText="1"/>
    </xf>
    <xf numFmtId="5" fontId="12" fillId="0" borderId="19" xfId="0" applyNumberFormat="1" applyFont="1" applyBorder="1" applyAlignment="1">
      <alignment vertical="top" wrapText="1"/>
    </xf>
    <xf numFmtId="165" fontId="12" fillId="0" borderId="1" xfId="0" applyNumberFormat="1" applyFont="1" applyBorder="1" applyAlignment="1">
      <alignment vertical="top" wrapText="1"/>
    </xf>
    <xf numFmtId="44" fontId="12" fillId="0" borderId="19" xfId="1" applyFont="1" applyFill="1" applyBorder="1" applyAlignment="1">
      <alignment vertical="top"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B3FF-AB13-440D-A79D-936C6D76BADE}">
  <dimension ref="A1:J82"/>
  <sheetViews>
    <sheetView tabSelected="1" zoomScale="70" zoomScaleNormal="70" workbookViewId="0">
      <selection activeCell="A8" sqref="A8:H8"/>
    </sheetView>
  </sheetViews>
  <sheetFormatPr defaultColWidth="9.140625" defaultRowHeight="15" x14ac:dyDescent="0.25"/>
  <cols>
    <col min="1" max="1" width="39.28515625" customWidth="1"/>
    <col min="2" max="2" width="44.28515625" customWidth="1"/>
    <col min="3" max="3" width="23.28515625" style="56" customWidth="1"/>
    <col min="4" max="4" width="11" style="57" customWidth="1"/>
    <col min="5" max="5" width="18.7109375" customWidth="1"/>
    <col min="6" max="6" width="29.140625" customWidth="1"/>
    <col min="7" max="7" width="23.7109375" customWidth="1"/>
    <col min="8" max="8" width="30.140625" style="56" customWidth="1"/>
    <col min="9" max="9" width="27.42578125" customWidth="1"/>
  </cols>
  <sheetData>
    <row r="1" spans="1:9" s="1" customFormat="1" ht="68.25" customHeight="1" x14ac:dyDescent="0.25">
      <c r="A1" s="153" t="s">
        <v>68</v>
      </c>
      <c r="B1" s="153"/>
      <c r="C1" s="153"/>
      <c r="D1" s="153"/>
      <c r="E1" s="153"/>
      <c r="F1" s="153"/>
      <c r="G1" s="153"/>
      <c r="H1" s="153"/>
    </row>
    <row r="2" spans="1:9" s="2" customFormat="1" ht="42" customHeight="1" thickBot="1" x14ac:dyDescent="0.3">
      <c r="A2" s="203" t="s">
        <v>0</v>
      </c>
      <c r="B2" s="204"/>
      <c r="C2" s="204"/>
      <c r="D2" s="204"/>
      <c r="E2" s="204"/>
      <c r="F2" s="204"/>
      <c r="G2" s="204"/>
      <c r="H2" s="205"/>
    </row>
    <row r="3" spans="1:9" ht="53.25" customHeight="1" x14ac:dyDescent="0.25">
      <c r="A3" s="129" t="s">
        <v>99</v>
      </c>
      <c r="B3" s="130"/>
      <c r="C3" s="130"/>
      <c r="D3" s="130"/>
      <c r="E3" s="130"/>
      <c r="F3" s="131"/>
      <c r="G3" s="131"/>
      <c r="H3" s="132"/>
    </row>
    <row r="4" spans="1:9" s="8" customFormat="1" ht="47.25" customHeight="1" x14ac:dyDescent="0.25">
      <c r="A4" s="3" t="s">
        <v>1</v>
      </c>
      <c r="B4" s="4" t="s">
        <v>2</v>
      </c>
      <c r="C4" s="5" t="s">
        <v>3</v>
      </c>
      <c r="D4" s="164" t="s">
        <v>4</v>
      </c>
      <c r="E4" s="164"/>
      <c r="F4" s="6" t="s">
        <v>62</v>
      </c>
      <c r="G4" s="6" t="s">
        <v>49</v>
      </c>
      <c r="H4" s="7" t="s">
        <v>63</v>
      </c>
    </row>
    <row r="5" spans="1:9" ht="33" customHeight="1" x14ac:dyDescent="0.25">
      <c r="A5" s="9" t="s">
        <v>5</v>
      </c>
      <c r="B5" s="10" t="s">
        <v>6</v>
      </c>
      <c r="C5" s="11">
        <f>164890</f>
        <v>164890</v>
      </c>
      <c r="D5" s="156">
        <v>0.1</v>
      </c>
      <c r="E5" s="156"/>
      <c r="F5" s="12">
        <f>C5*D5</f>
        <v>16489</v>
      </c>
      <c r="G5" s="13"/>
      <c r="H5" s="14">
        <f>F5+G5</f>
        <v>16489</v>
      </c>
    </row>
    <row r="6" spans="1:9" ht="33" customHeight="1" x14ac:dyDescent="0.25">
      <c r="A6" s="9" t="s">
        <v>7</v>
      </c>
      <c r="B6" s="10" t="s">
        <v>8</v>
      </c>
      <c r="C6" s="11">
        <v>46276</v>
      </c>
      <c r="D6" s="156">
        <v>1</v>
      </c>
      <c r="E6" s="156"/>
      <c r="F6" s="69">
        <f>C6*D6</f>
        <v>46276</v>
      </c>
      <c r="G6" s="70"/>
      <c r="H6" s="71">
        <f>F6</f>
        <v>46276</v>
      </c>
    </row>
    <row r="7" spans="1:9" ht="24" customHeight="1" x14ac:dyDescent="0.25">
      <c r="A7" s="179" t="s">
        <v>9</v>
      </c>
      <c r="B7" s="179"/>
      <c r="C7" s="179"/>
      <c r="D7" s="179"/>
      <c r="E7" s="179"/>
      <c r="F7" s="61">
        <f>SUM(F5:F6)</f>
        <v>62765</v>
      </c>
      <c r="G7" s="61">
        <f>SUM(G5:G5)</f>
        <v>0</v>
      </c>
      <c r="H7" s="234">
        <f>SUM(H5:H6)</f>
        <v>62765</v>
      </c>
      <c r="I7" s="68"/>
    </row>
    <row r="8" spans="1:9" ht="76.5" customHeight="1" thickBot="1" x14ac:dyDescent="0.3">
      <c r="A8" s="157" t="s">
        <v>86</v>
      </c>
      <c r="B8" s="158"/>
      <c r="C8" s="158"/>
      <c r="D8" s="158"/>
      <c r="E8" s="158"/>
      <c r="F8" s="159"/>
      <c r="G8" s="159"/>
      <c r="H8" s="160"/>
    </row>
    <row r="9" spans="1:9" ht="22.5" customHeight="1" thickBot="1" x14ac:dyDescent="0.3">
      <c r="A9" s="161"/>
      <c r="B9" s="161"/>
      <c r="C9" s="161"/>
      <c r="D9" s="161"/>
      <c r="E9" s="161"/>
      <c r="F9" s="161"/>
      <c r="G9" s="161"/>
      <c r="H9" s="161"/>
    </row>
    <row r="10" spans="1:9" ht="53.25" customHeight="1" x14ac:dyDescent="0.25">
      <c r="A10" s="129" t="s">
        <v>98</v>
      </c>
      <c r="B10" s="130"/>
      <c r="C10" s="130"/>
      <c r="D10" s="130"/>
      <c r="E10" s="130"/>
      <c r="F10" s="131"/>
      <c r="G10" s="131"/>
      <c r="H10" s="132"/>
    </row>
    <row r="11" spans="1:9" s="8" customFormat="1" ht="36.75" customHeight="1" x14ac:dyDescent="0.25">
      <c r="A11" s="162" t="s">
        <v>17</v>
      </c>
      <c r="B11" s="163"/>
      <c r="C11" s="5" t="s">
        <v>10</v>
      </c>
      <c r="D11" s="164" t="s">
        <v>11</v>
      </c>
      <c r="E11" s="164"/>
      <c r="F11" s="6" t="s">
        <v>64</v>
      </c>
      <c r="G11" s="6" t="s">
        <v>49</v>
      </c>
      <c r="H11" s="7" t="s">
        <v>63</v>
      </c>
    </row>
    <row r="12" spans="1:9" s="8" customFormat="1" ht="48" customHeight="1" x14ac:dyDescent="0.25">
      <c r="A12" s="154" t="s">
        <v>12</v>
      </c>
      <c r="B12" s="155"/>
      <c r="C12" s="61">
        <f>(F7)</f>
        <v>62765</v>
      </c>
      <c r="D12" s="156">
        <v>7.6499999999999999E-2</v>
      </c>
      <c r="E12" s="156"/>
      <c r="F12" s="62">
        <f>C12*D12</f>
        <v>4801.5225</v>
      </c>
      <c r="G12" s="63"/>
      <c r="H12" s="12">
        <f>SUM(F12:G12)</f>
        <v>4801.5225</v>
      </c>
    </row>
    <row r="13" spans="1:9" s="8" customFormat="1" ht="48" customHeight="1" x14ac:dyDescent="0.25">
      <c r="A13" s="154" t="s">
        <v>13</v>
      </c>
      <c r="B13" s="155"/>
      <c r="C13" s="61">
        <f>(F7)</f>
        <v>62765</v>
      </c>
      <c r="D13" s="156">
        <v>2.5000000000000001E-2</v>
      </c>
      <c r="E13" s="156"/>
      <c r="F13" s="62">
        <f>C13*D13</f>
        <v>1569.125</v>
      </c>
      <c r="G13" s="63"/>
      <c r="H13" s="12">
        <f t="shared" ref="H13:H14" si="0">SUM(F13:G13)</f>
        <v>1569.125</v>
      </c>
    </row>
    <row r="14" spans="1:9" ht="32.25" customHeight="1" x14ac:dyDescent="0.25">
      <c r="A14" s="200" t="s">
        <v>14</v>
      </c>
      <c r="B14" s="201"/>
      <c r="C14" s="67">
        <f>(F7)</f>
        <v>62765</v>
      </c>
      <c r="D14" s="202">
        <v>2.5000000000000001E-2</v>
      </c>
      <c r="E14" s="202"/>
      <c r="F14" s="65">
        <f>C14*D14</f>
        <v>1569.125</v>
      </c>
      <c r="G14" s="66"/>
      <c r="H14" s="69">
        <f t="shared" si="0"/>
        <v>1569.125</v>
      </c>
    </row>
    <row r="15" spans="1:9" ht="24" customHeight="1" x14ac:dyDescent="0.25">
      <c r="A15" s="179" t="s">
        <v>15</v>
      </c>
      <c r="B15" s="179"/>
      <c r="C15" s="179"/>
      <c r="D15" s="179"/>
      <c r="E15" s="179"/>
      <c r="F15" s="233">
        <f>SUM(F12:F14)</f>
        <v>7939.7725</v>
      </c>
      <c r="G15" s="231">
        <f>SUM(G12:G14)</f>
        <v>0</v>
      </c>
      <c r="H15" s="232">
        <f>SUM(H12:H14)</f>
        <v>7939.7725</v>
      </c>
      <c r="I15" s="68"/>
    </row>
    <row r="16" spans="1:9" ht="42.75" customHeight="1" thickBot="1" x14ac:dyDescent="0.3">
      <c r="A16" s="189" t="s">
        <v>85</v>
      </c>
      <c r="B16" s="190"/>
      <c r="C16" s="190"/>
      <c r="D16" s="190"/>
      <c r="E16" s="190"/>
      <c r="F16" s="159"/>
      <c r="G16" s="159"/>
      <c r="H16" s="160"/>
    </row>
    <row r="17" spans="1:10" ht="21" customHeight="1" thickBot="1" x14ac:dyDescent="0.3">
      <c r="A17" s="161"/>
      <c r="B17" s="161"/>
      <c r="C17" s="161"/>
      <c r="D17" s="161"/>
      <c r="E17" s="161"/>
      <c r="F17" s="161"/>
      <c r="G17" s="161"/>
      <c r="H17" s="161"/>
    </row>
    <row r="18" spans="1:10" ht="48" customHeight="1" x14ac:dyDescent="0.25">
      <c r="A18" s="191" t="s">
        <v>91</v>
      </c>
      <c r="B18" s="192"/>
      <c r="C18" s="192"/>
      <c r="D18" s="192"/>
      <c r="E18" s="192"/>
      <c r="F18" s="193"/>
      <c r="G18" s="193"/>
      <c r="H18" s="194"/>
    </row>
    <row r="19" spans="1:10" s="8" customFormat="1" ht="67.150000000000006" customHeight="1" x14ac:dyDescent="0.25">
      <c r="A19" s="3" t="s">
        <v>16</v>
      </c>
      <c r="B19" s="5" t="s">
        <v>17</v>
      </c>
      <c r="C19" s="5" t="s">
        <v>18</v>
      </c>
      <c r="D19" s="5" t="s">
        <v>19</v>
      </c>
      <c r="E19" s="15" t="s">
        <v>20</v>
      </c>
      <c r="F19" s="64" t="s">
        <v>72</v>
      </c>
      <c r="G19" s="15" t="s">
        <v>49</v>
      </c>
      <c r="H19" s="7" t="s">
        <v>63</v>
      </c>
    </row>
    <row r="20" spans="1:10" s="16" customFormat="1" ht="56.25" customHeight="1" x14ac:dyDescent="0.25">
      <c r="A20" s="97" t="s">
        <v>21</v>
      </c>
      <c r="B20" s="93" t="s">
        <v>22</v>
      </c>
      <c r="C20" s="93" t="s">
        <v>23</v>
      </c>
      <c r="D20" s="88">
        <v>500</v>
      </c>
      <c r="E20" s="98">
        <v>20</v>
      </c>
      <c r="F20" s="99">
        <f>D20*E20</f>
        <v>10000</v>
      </c>
      <c r="G20" s="98"/>
      <c r="H20" s="100">
        <f t="shared" ref="H20" si="1">F20+G20</f>
        <v>10000</v>
      </c>
    </row>
    <row r="21" spans="1:10" s="16" customFormat="1" ht="56.25" customHeight="1" x14ac:dyDescent="0.25">
      <c r="A21" s="97"/>
      <c r="B21" s="93" t="s">
        <v>24</v>
      </c>
      <c r="C21" s="93" t="s">
        <v>25</v>
      </c>
      <c r="D21" s="88">
        <v>183</v>
      </c>
      <c r="E21" s="98">
        <f>20*3</f>
        <v>60</v>
      </c>
      <c r="F21" s="99">
        <f>D21*E21</f>
        <v>10980</v>
      </c>
      <c r="G21" s="98"/>
      <c r="H21" s="100">
        <f>F21</f>
        <v>10980</v>
      </c>
    </row>
    <row r="22" spans="1:10" s="16" customFormat="1" ht="56.25" customHeight="1" x14ac:dyDescent="0.25">
      <c r="A22" s="97"/>
      <c r="B22" s="93" t="s">
        <v>26</v>
      </c>
      <c r="C22" s="93" t="s">
        <v>25</v>
      </c>
      <c r="D22" s="88">
        <v>127</v>
      </c>
      <c r="E22" s="98">
        <f>20*3</f>
        <v>60</v>
      </c>
      <c r="F22" s="99">
        <f>D22*E22</f>
        <v>7620</v>
      </c>
      <c r="G22" s="98"/>
      <c r="H22" s="100">
        <f>F22</f>
        <v>7620</v>
      </c>
    </row>
    <row r="23" spans="1:10" s="16" customFormat="1" ht="56.25" customHeight="1" x14ac:dyDescent="0.25">
      <c r="A23" s="94" t="s">
        <v>27</v>
      </c>
      <c r="B23" s="95" t="s">
        <v>28</v>
      </c>
      <c r="C23" s="101" t="s">
        <v>25</v>
      </c>
      <c r="D23" s="96">
        <v>500</v>
      </c>
      <c r="E23" s="102">
        <v>3</v>
      </c>
      <c r="F23" s="103">
        <f>D23*E23</f>
        <v>1500</v>
      </c>
      <c r="G23" s="102"/>
      <c r="H23" s="104">
        <f>F23</f>
        <v>1500</v>
      </c>
    </row>
    <row r="24" spans="1:10" s="19" customFormat="1" ht="18.75" customHeight="1" x14ac:dyDescent="0.25">
      <c r="A24" s="179" t="s">
        <v>29</v>
      </c>
      <c r="B24" s="179"/>
      <c r="C24" s="179"/>
      <c r="D24" s="179"/>
      <c r="E24" s="179"/>
      <c r="F24" s="225">
        <f>SUM(F20:F23)</f>
        <v>30100</v>
      </c>
      <c r="G24" s="229">
        <f>SUM(G20:G23)</f>
        <v>0</v>
      </c>
      <c r="H24" s="230">
        <f>SUM(H20:H23)</f>
        <v>30100</v>
      </c>
      <c r="I24" s="90"/>
      <c r="J24"/>
    </row>
    <row r="25" spans="1:10" ht="69.75" customHeight="1" thickBot="1" x14ac:dyDescent="0.3">
      <c r="A25" s="195" t="s">
        <v>73</v>
      </c>
      <c r="B25" s="196"/>
      <c r="C25" s="196"/>
      <c r="D25" s="196"/>
      <c r="E25" s="196"/>
      <c r="F25" s="197"/>
      <c r="G25" s="197"/>
      <c r="H25" s="198"/>
    </row>
    <row r="26" spans="1:10" ht="33" customHeight="1" thickBot="1" x14ac:dyDescent="0.3">
      <c r="A26" s="199"/>
      <c r="B26" s="199"/>
      <c r="C26" s="199"/>
      <c r="D26" s="199"/>
      <c r="E26" s="199"/>
      <c r="F26" s="199"/>
      <c r="G26" s="199"/>
      <c r="H26" s="199"/>
    </row>
    <row r="27" spans="1:10" ht="37.5" customHeight="1" x14ac:dyDescent="0.25">
      <c r="A27" s="191" t="s">
        <v>92</v>
      </c>
      <c r="B27" s="192"/>
      <c r="C27" s="192"/>
      <c r="D27" s="192"/>
      <c r="E27" s="192"/>
      <c r="F27" s="193"/>
      <c r="G27" s="193"/>
      <c r="H27" s="194"/>
    </row>
    <row r="28" spans="1:10" ht="67.150000000000006" customHeight="1" x14ac:dyDescent="0.25">
      <c r="A28" s="20" t="s">
        <v>17</v>
      </c>
      <c r="B28" s="20" t="s">
        <v>65</v>
      </c>
      <c r="C28" s="20" t="s">
        <v>18</v>
      </c>
      <c r="D28" s="20" t="s">
        <v>19</v>
      </c>
      <c r="E28" s="21" t="s">
        <v>20</v>
      </c>
      <c r="F28" s="80" t="s">
        <v>72</v>
      </c>
      <c r="G28" s="21" t="s">
        <v>49</v>
      </c>
      <c r="H28" s="81" t="s">
        <v>63</v>
      </c>
    </row>
    <row r="29" spans="1:10" ht="70.150000000000006" customHeight="1" x14ac:dyDescent="0.25">
      <c r="A29" s="23" t="s">
        <v>31</v>
      </c>
      <c r="B29" s="24"/>
      <c r="C29" s="25"/>
      <c r="D29" s="26"/>
      <c r="E29" s="27"/>
      <c r="F29" s="84"/>
      <c r="G29" s="27"/>
      <c r="H29" s="82"/>
    </row>
    <row r="30" spans="1:10" ht="33" customHeight="1" x14ac:dyDescent="0.25">
      <c r="A30" s="178" t="s">
        <v>32</v>
      </c>
      <c r="B30" s="179"/>
      <c r="C30" s="179"/>
      <c r="D30" s="179"/>
      <c r="E30" s="179"/>
      <c r="F30" s="85">
        <f>SUM(F29)</f>
        <v>0</v>
      </c>
      <c r="G30" s="85">
        <f>SUM(G29:G29)</f>
        <v>0</v>
      </c>
      <c r="H30" s="83">
        <f>SUM(H29:H29)</f>
        <v>0</v>
      </c>
    </row>
    <row r="31" spans="1:10" ht="64.150000000000006" customHeight="1" thickBot="1" x14ac:dyDescent="0.3">
      <c r="A31" s="183" t="s">
        <v>74</v>
      </c>
      <c r="B31" s="184"/>
      <c r="C31" s="184"/>
      <c r="D31" s="184"/>
      <c r="E31" s="184"/>
      <c r="F31" s="184"/>
      <c r="G31" s="184"/>
      <c r="H31" s="185"/>
    </row>
    <row r="32" spans="1:10" s="8" customFormat="1" ht="28.9" customHeight="1" thickBot="1" x14ac:dyDescent="0.3">
      <c r="A32" s="78"/>
      <c r="B32" s="76"/>
      <c r="C32" s="76"/>
      <c r="D32" s="76"/>
      <c r="E32" s="76"/>
      <c r="F32" s="77"/>
    </row>
    <row r="33" spans="1:8" s="16" customFormat="1" ht="39.75" customHeight="1" x14ac:dyDescent="0.25">
      <c r="A33" s="129" t="s">
        <v>93</v>
      </c>
      <c r="B33" s="130"/>
      <c r="C33" s="130"/>
      <c r="D33" s="130"/>
      <c r="E33" s="130"/>
      <c r="F33" s="131"/>
      <c r="G33" s="131"/>
      <c r="H33" s="132"/>
    </row>
    <row r="34" spans="1:8" ht="63" x14ac:dyDescent="0.25">
      <c r="A34" s="28" t="s">
        <v>17</v>
      </c>
      <c r="B34" s="21" t="s">
        <v>18</v>
      </c>
      <c r="C34" s="21" t="s">
        <v>30</v>
      </c>
      <c r="D34" s="187" t="s">
        <v>20</v>
      </c>
      <c r="E34" s="187"/>
      <c r="F34" s="80" t="s">
        <v>72</v>
      </c>
      <c r="G34" s="21" t="s">
        <v>49</v>
      </c>
      <c r="H34" s="22" t="s">
        <v>63</v>
      </c>
    </row>
    <row r="35" spans="1:8" ht="29.25" customHeight="1" x14ac:dyDescent="0.25">
      <c r="A35" s="97" t="s">
        <v>33</v>
      </c>
      <c r="B35" s="107" t="s">
        <v>34</v>
      </c>
      <c r="C35" s="105">
        <v>50</v>
      </c>
      <c r="D35" s="165">
        <v>12</v>
      </c>
      <c r="E35" s="165"/>
      <c r="F35" s="106">
        <f>C35*D35</f>
        <v>600</v>
      </c>
      <c r="G35" s="108"/>
      <c r="H35" s="109">
        <f>SUM(F35:G35)</f>
        <v>600</v>
      </c>
    </row>
    <row r="36" spans="1:8" ht="39.75" customHeight="1" x14ac:dyDescent="0.25">
      <c r="A36" s="97" t="s">
        <v>35</v>
      </c>
      <c r="B36" s="107">
        <v>1</v>
      </c>
      <c r="C36" s="105">
        <v>900</v>
      </c>
      <c r="D36" s="165">
        <v>1</v>
      </c>
      <c r="E36" s="165"/>
      <c r="F36" s="106">
        <f>C36*D36</f>
        <v>900</v>
      </c>
      <c r="G36" s="110"/>
      <c r="H36" s="109">
        <f>SUM(F36:G36)</f>
        <v>900</v>
      </c>
    </row>
    <row r="37" spans="1:8" ht="21" customHeight="1" x14ac:dyDescent="0.25">
      <c r="A37" s="180" t="s">
        <v>36</v>
      </c>
      <c r="B37" s="181"/>
      <c r="C37" s="181"/>
      <c r="D37" s="181"/>
      <c r="E37" s="182"/>
      <c r="F37" s="227">
        <f>SUM(F35:F36)</f>
        <v>1500</v>
      </c>
      <c r="G37" s="228"/>
      <c r="H37" s="73">
        <f>SUM(H35:H36)</f>
        <v>1500</v>
      </c>
    </row>
    <row r="38" spans="1:8" ht="37.15" customHeight="1" thickBot="1" x14ac:dyDescent="0.3">
      <c r="A38" s="183" t="s">
        <v>75</v>
      </c>
      <c r="B38" s="184"/>
      <c r="C38" s="184"/>
      <c r="D38" s="184"/>
      <c r="E38" s="184"/>
      <c r="F38" s="184"/>
      <c r="G38" s="184"/>
      <c r="H38" s="185"/>
    </row>
    <row r="39" spans="1:8" ht="25.15" customHeight="1" thickBot="1" x14ac:dyDescent="0.3">
      <c r="A39" s="74"/>
      <c r="B39" s="74"/>
      <c r="C39" s="74"/>
      <c r="D39" s="74"/>
      <c r="E39" s="74"/>
      <c r="G39" s="75"/>
      <c r="H39" s="75"/>
    </row>
    <row r="40" spans="1:8" s="16" customFormat="1" ht="54.75" customHeight="1" x14ac:dyDescent="0.25">
      <c r="A40" s="129" t="s">
        <v>94</v>
      </c>
      <c r="B40" s="130"/>
      <c r="C40" s="130"/>
      <c r="D40" s="130"/>
      <c r="E40" s="130"/>
      <c r="F40" s="131"/>
      <c r="G40" s="131"/>
      <c r="H40" s="132"/>
    </row>
    <row r="41" spans="1:8" ht="63" x14ac:dyDescent="0.25">
      <c r="A41" s="28" t="s">
        <v>17</v>
      </c>
      <c r="B41" s="21" t="s">
        <v>18</v>
      </c>
      <c r="C41" s="21" t="s">
        <v>30</v>
      </c>
      <c r="D41" s="187" t="s">
        <v>20</v>
      </c>
      <c r="E41" s="187"/>
      <c r="F41" s="80" t="s">
        <v>72</v>
      </c>
      <c r="G41" s="21" t="s">
        <v>49</v>
      </c>
      <c r="H41" s="22" t="s">
        <v>63</v>
      </c>
    </row>
    <row r="42" spans="1:8" ht="39" customHeight="1" x14ac:dyDescent="0.25">
      <c r="A42" s="18" t="s">
        <v>69</v>
      </c>
      <c r="B42" s="10" t="s">
        <v>25</v>
      </c>
      <c r="C42" s="32">
        <v>350</v>
      </c>
      <c r="D42" s="188">
        <v>12</v>
      </c>
      <c r="E42" s="188"/>
      <c r="F42" s="32">
        <f>C42*D42</f>
        <v>4200</v>
      </c>
      <c r="G42" s="21"/>
      <c r="H42" s="72">
        <f>SUM(F42:G42)</f>
        <v>4200</v>
      </c>
    </row>
    <row r="43" spans="1:8" ht="39" customHeight="1" x14ac:dyDescent="0.25">
      <c r="A43" s="18" t="s">
        <v>70</v>
      </c>
      <c r="B43" s="17" t="s">
        <v>25</v>
      </c>
      <c r="C43" s="32">
        <v>275</v>
      </c>
      <c r="D43" s="188">
        <v>12</v>
      </c>
      <c r="E43" s="188"/>
      <c r="F43" s="32">
        <f>C43*D43</f>
        <v>3300</v>
      </c>
      <c r="G43" s="21"/>
      <c r="H43" s="72">
        <f t="shared" ref="H43:H44" si="2">SUM(F43:G43)</f>
        <v>3300</v>
      </c>
    </row>
    <row r="44" spans="1:8" ht="39.75" customHeight="1" x14ac:dyDescent="0.25">
      <c r="A44" s="29" t="s">
        <v>71</v>
      </c>
      <c r="B44" s="17" t="s">
        <v>37</v>
      </c>
      <c r="C44" s="33">
        <v>10000</v>
      </c>
      <c r="D44" s="188">
        <v>1</v>
      </c>
      <c r="E44" s="188"/>
      <c r="F44" s="86">
        <f>C44*D44</f>
        <v>10000</v>
      </c>
      <c r="G44" s="30"/>
      <c r="H44" s="72">
        <f t="shared" si="2"/>
        <v>10000</v>
      </c>
    </row>
    <row r="45" spans="1:8" ht="21" customHeight="1" x14ac:dyDescent="0.25">
      <c r="A45" s="180" t="s">
        <v>38</v>
      </c>
      <c r="B45" s="181"/>
      <c r="C45" s="181"/>
      <c r="D45" s="181"/>
      <c r="E45" s="182"/>
      <c r="F45" s="225">
        <f>SUM(F42:F44)</f>
        <v>17500</v>
      </c>
      <c r="G45" s="226"/>
      <c r="H45" s="73">
        <f>SUM(H42:H44)</f>
        <v>17500</v>
      </c>
    </row>
    <row r="46" spans="1:8" ht="51" customHeight="1" thickBot="1" x14ac:dyDescent="0.3">
      <c r="A46" s="183" t="s">
        <v>76</v>
      </c>
      <c r="B46" s="184"/>
      <c r="C46" s="184"/>
      <c r="D46" s="184"/>
      <c r="E46" s="184"/>
      <c r="F46" s="184"/>
      <c r="G46" s="184"/>
      <c r="H46" s="185"/>
    </row>
    <row r="47" spans="1:8" ht="25.15" customHeight="1" thickBot="1" x14ac:dyDescent="0.3">
      <c r="A47" s="74"/>
      <c r="B47" s="74"/>
      <c r="C47" s="74"/>
      <c r="D47" s="74"/>
      <c r="E47" s="74"/>
      <c r="H47" s="75"/>
    </row>
    <row r="48" spans="1:8" s="16" customFormat="1" ht="31.5" customHeight="1" x14ac:dyDescent="0.25">
      <c r="A48" s="129" t="s">
        <v>39</v>
      </c>
      <c r="B48" s="130"/>
      <c r="C48" s="130"/>
      <c r="D48" s="130"/>
      <c r="E48" s="130"/>
      <c r="F48" s="131"/>
      <c r="G48" s="131"/>
      <c r="H48" s="132"/>
    </row>
    <row r="49" spans="1:9" ht="15.75" x14ac:dyDescent="0.25">
      <c r="A49" s="133" t="s">
        <v>40</v>
      </c>
      <c r="B49" s="134"/>
      <c r="C49" s="134"/>
      <c r="D49" s="134"/>
      <c r="E49" s="134"/>
      <c r="F49" s="134"/>
      <c r="G49" s="134"/>
      <c r="H49" s="135"/>
    </row>
    <row r="50" spans="1:9" ht="25.15" customHeight="1" thickBot="1" x14ac:dyDescent="0.3">
      <c r="A50" s="34"/>
      <c r="B50" s="34"/>
      <c r="C50" s="34"/>
      <c r="D50" s="34"/>
      <c r="E50" s="34"/>
      <c r="H50"/>
    </row>
    <row r="51" spans="1:9" ht="57.75" customHeight="1" x14ac:dyDescent="0.25">
      <c r="A51" s="166" t="s">
        <v>77</v>
      </c>
      <c r="B51" s="167"/>
      <c r="C51" s="167"/>
      <c r="D51" s="167"/>
      <c r="E51" s="167"/>
      <c r="F51" s="167"/>
      <c r="G51" s="167"/>
      <c r="H51" s="168"/>
    </row>
    <row r="52" spans="1:9" ht="48" customHeight="1" x14ac:dyDescent="0.25">
      <c r="A52" s="35" t="s">
        <v>17</v>
      </c>
      <c r="B52" s="15" t="s">
        <v>18</v>
      </c>
      <c r="C52" s="15" t="s">
        <v>30</v>
      </c>
      <c r="D52" s="164" t="s">
        <v>20</v>
      </c>
      <c r="E52" s="164"/>
      <c r="F52" s="80" t="s">
        <v>78</v>
      </c>
      <c r="G52" s="21" t="s">
        <v>49</v>
      </c>
      <c r="H52" s="81" t="s">
        <v>63</v>
      </c>
    </row>
    <row r="53" spans="1:9" ht="36.75" customHeight="1" x14ac:dyDescent="0.25">
      <c r="A53" s="36" t="s">
        <v>41</v>
      </c>
      <c r="B53" s="37" t="s">
        <v>34</v>
      </c>
      <c r="C53" s="38">
        <v>100</v>
      </c>
      <c r="D53" s="186">
        <v>12</v>
      </c>
      <c r="E53" s="186"/>
      <c r="F53" s="87">
        <f>C53*D53</f>
        <v>1200</v>
      </c>
      <c r="G53" s="88"/>
      <c r="H53" s="89">
        <f>F53</f>
        <v>1200</v>
      </c>
    </row>
    <row r="54" spans="1:9" ht="36.75" customHeight="1" x14ac:dyDescent="0.25">
      <c r="A54" s="36" t="s">
        <v>42</v>
      </c>
      <c r="B54" s="37" t="s">
        <v>25</v>
      </c>
      <c r="C54" s="38">
        <v>800</v>
      </c>
      <c r="D54" s="186">
        <v>3</v>
      </c>
      <c r="E54" s="186"/>
      <c r="F54" s="87">
        <f>C54*D54</f>
        <v>2400</v>
      </c>
      <c r="G54" s="88"/>
      <c r="H54" s="89">
        <f t="shared" ref="H54" si="3">F54+G54</f>
        <v>2400</v>
      </c>
    </row>
    <row r="55" spans="1:9" ht="15.75" customHeight="1" x14ac:dyDescent="0.25">
      <c r="A55" s="178" t="s">
        <v>43</v>
      </c>
      <c r="B55" s="179"/>
      <c r="C55" s="179"/>
      <c r="D55" s="179"/>
      <c r="E55" s="179"/>
      <c r="F55" s="220">
        <f>SUM(F53:F54)</f>
        <v>3600</v>
      </c>
      <c r="G55" s="221">
        <f>SUM(G53:G54)</f>
        <v>0</v>
      </c>
      <c r="H55" s="222">
        <f>F55</f>
        <v>3600</v>
      </c>
    </row>
    <row r="56" spans="1:9" ht="75.75" customHeight="1" x14ac:dyDescent="0.25">
      <c r="A56" s="143" t="s">
        <v>79</v>
      </c>
      <c r="B56" s="144"/>
      <c r="C56" s="144"/>
      <c r="D56" s="144"/>
      <c r="E56" s="144"/>
      <c r="F56" s="144"/>
      <c r="G56" s="144"/>
      <c r="H56" s="145"/>
    </row>
    <row r="57" spans="1:9" ht="25.5" customHeight="1" thickBot="1" x14ac:dyDescent="0.3">
      <c r="A57" s="31"/>
      <c r="B57" s="112"/>
      <c r="C57" s="112"/>
      <c r="D57" s="112"/>
      <c r="E57" s="112"/>
      <c r="F57" s="112"/>
      <c r="G57" s="112"/>
      <c r="H57" s="112"/>
    </row>
    <row r="58" spans="1:9" ht="25.5" customHeight="1" thickBot="1" x14ac:dyDescent="0.3">
      <c r="A58" s="111"/>
      <c r="B58" s="114"/>
      <c r="C58" s="115"/>
      <c r="D58" s="115"/>
      <c r="E58" s="115"/>
      <c r="F58" s="116" t="s">
        <v>89</v>
      </c>
      <c r="G58" s="116" t="s">
        <v>90</v>
      </c>
      <c r="H58" s="117" t="s">
        <v>88</v>
      </c>
    </row>
    <row r="59" spans="1:9" ht="64.5" customHeight="1" thickBot="1" x14ac:dyDescent="0.3">
      <c r="A59" s="39" t="s">
        <v>44</v>
      </c>
      <c r="B59" s="113"/>
      <c r="C59" s="113"/>
      <c r="D59" s="113"/>
      <c r="E59" s="113"/>
      <c r="F59" s="223">
        <f>SUM(F55,F45,F37,F30,F24,F15,F7)</f>
        <v>123404.77249999999</v>
      </c>
      <c r="G59" s="223">
        <f>G7+G15+G24+G30+G37+G55</f>
        <v>0</v>
      </c>
      <c r="H59" s="224">
        <f>SUM(H55,H45,H37,H30,H24,H15,H7)</f>
        <v>123404.77249999999</v>
      </c>
    </row>
    <row r="60" spans="1:9" ht="16.5" thickBot="1" x14ac:dyDescent="0.3">
      <c r="A60" s="40"/>
      <c r="B60" s="41"/>
      <c r="C60" s="40"/>
      <c r="D60" s="40"/>
      <c r="E60" s="40"/>
      <c r="F60" s="40"/>
      <c r="G60" s="40"/>
      <c r="H60" s="42"/>
    </row>
    <row r="61" spans="1:9" ht="69" customHeight="1" x14ac:dyDescent="0.25">
      <c r="A61" s="166" t="s">
        <v>80</v>
      </c>
      <c r="B61" s="167"/>
      <c r="C61" s="167"/>
      <c r="D61" s="167"/>
      <c r="E61" s="167"/>
      <c r="F61" s="167"/>
      <c r="G61" s="167"/>
      <c r="H61" s="168"/>
    </row>
    <row r="62" spans="1:9" ht="39.75" customHeight="1" x14ac:dyDescent="0.25">
      <c r="A62" s="91" t="s">
        <v>81</v>
      </c>
      <c r="B62" s="92" t="s">
        <v>82</v>
      </c>
      <c r="C62" s="58" t="s">
        <v>83</v>
      </c>
      <c r="D62" s="172" t="s">
        <v>87</v>
      </c>
      <c r="E62" s="173"/>
      <c r="F62" s="173"/>
      <c r="G62" s="173"/>
      <c r="H62" s="174"/>
    </row>
    <row r="63" spans="1:9" ht="39.4" customHeight="1" x14ac:dyDescent="0.25">
      <c r="A63" s="118" t="s">
        <v>95</v>
      </c>
      <c r="B63" s="119">
        <v>0.13750000000000001</v>
      </c>
      <c r="C63" s="120" t="s">
        <v>84</v>
      </c>
      <c r="D63" s="175">
        <f>(F59*B63)</f>
        <v>16968.156218749999</v>
      </c>
      <c r="E63" s="176"/>
      <c r="F63" s="176"/>
      <c r="G63" s="176"/>
      <c r="H63" s="177"/>
      <c r="I63" s="79"/>
    </row>
    <row r="64" spans="1:9" ht="39.4" customHeight="1" x14ac:dyDescent="0.25">
      <c r="A64" s="121" t="s">
        <v>97</v>
      </c>
      <c r="B64" s="123">
        <v>0.1</v>
      </c>
      <c r="C64" s="122" t="s">
        <v>96</v>
      </c>
      <c r="D64" s="148"/>
      <c r="E64" s="149"/>
      <c r="F64" s="149"/>
      <c r="G64" s="149"/>
      <c r="H64" s="149"/>
      <c r="I64" s="79"/>
    </row>
    <row r="65" spans="1:9" ht="15.75" customHeight="1" thickBot="1" x14ac:dyDescent="0.3">
      <c r="A65" s="59"/>
      <c r="B65" s="59"/>
      <c r="C65" s="59"/>
      <c r="D65" s="59"/>
      <c r="E65" s="59"/>
      <c r="F65" s="59"/>
      <c r="G65" s="59"/>
      <c r="H65" s="60"/>
    </row>
    <row r="66" spans="1:9" ht="44.25" customHeight="1" thickBot="1" x14ac:dyDescent="0.3">
      <c r="A66" s="43" t="s">
        <v>45</v>
      </c>
      <c r="B66" s="44"/>
      <c r="C66" s="44"/>
      <c r="D66" s="44"/>
      <c r="E66" s="44"/>
      <c r="F66" s="206">
        <f>SUM(F59,D63)</f>
        <v>140372.92871874999</v>
      </c>
      <c r="G66" s="206">
        <f>G59+G63</f>
        <v>0</v>
      </c>
      <c r="H66" s="207">
        <f>SUM(F66:G66)</f>
        <v>140372.92871874999</v>
      </c>
    </row>
    <row r="67" spans="1:9" ht="24.75" customHeight="1" thickBot="1" x14ac:dyDescent="0.3">
      <c r="A67" s="45"/>
      <c r="B67" s="46"/>
      <c r="C67" s="47"/>
      <c r="D67" s="48"/>
      <c r="E67" s="46"/>
      <c r="F67" s="46"/>
      <c r="G67" s="46"/>
      <c r="H67" s="47"/>
      <c r="I67" s="2"/>
    </row>
    <row r="68" spans="1:9" ht="30.4" customHeight="1" thickBot="1" x14ac:dyDescent="0.3">
      <c r="A68" s="150" t="s">
        <v>46</v>
      </c>
      <c r="B68" s="151"/>
      <c r="C68" s="151"/>
      <c r="D68" s="151"/>
      <c r="E68" s="151"/>
      <c r="F68" s="151"/>
      <c r="G68" s="151"/>
      <c r="H68" s="152"/>
      <c r="I68" s="2"/>
    </row>
    <row r="69" spans="1:9" ht="18.75" customHeight="1" x14ac:dyDescent="0.3">
      <c r="A69" s="49"/>
      <c r="B69" s="50"/>
      <c r="C69" s="51"/>
      <c r="D69" s="52"/>
      <c r="E69" s="50"/>
      <c r="F69" s="50"/>
      <c r="G69" s="50"/>
      <c r="H69" s="51"/>
      <c r="I69" s="2"/>
    </row>
    <row r="70" spans="1:9" ht="34.5" customHeight="1" x14ac:dyDescent="0.25">
      <c r="A70" s="124" t="s">
        <v>47</v>
      </c>
      <c r="B70" s="146"/>
      <c r="C70" s="137"/>
      <c r="D70" s="147"/>
      <c r="E70" s="137"/>
      <c r="F70" s="219" t="s">
        <v>48</v>
      </c>
      <c r="G70" s="217" t="s">
        <v>66</v>
      </c>
      <c r="H70" s="218" t="s">
        <v>50</v>
      </c>
      <c r="I70" s="2"/>
    </row>
    <row r="71" spans="1:9" ht="21" customHeight="1" x14ac:dyDescent="0.25">
      <c r="A71" s="125" t="s">
        <v>51</v>
      </c>
      <c r="B71" s="136"/>
      <c r="C71" s="137"/>
      <c r="D71" s="139"/>
      <c r="E71" s="136"/>
      <c r="F71" s="208">
        <f>(F7)</f>
        <v>62765</v>
      </c>
      <c r="G71" s="209">
        <f>G7</f>
        <v>0</v>
      </c>
      <c r="H71" s="210">
        <f>F71+G71</f>
        <v>62765</v>
      </c>
      <c r="I71" s="2"/>
    </row>
    <row r="72" spans="1:9" ht="24.75" customHeight="1" x14ac:dyDescent="0.25">
      <c r="A72" s="125" t="s">
        <v>52</v>
      </c>
      <c r="B72" s="136"/>
      <c r="C72" s="137"/>
      <c r="D72" s="140"/>
      <c r="E72" s="138"/>
      <c r="F72" s="208">
        <f>(F15)</f>
        <v>7939.7725</v>
      </c>
      <c r="G72" s="209">
        <f>G15</f>
        <v>0</v>
      </c>
      <c r="H72" s="210">
        <f>F72+G72</f>
        <v>7939.7725</v>
      </c>
      <c r="I72" s="2"/>
    </row>
    <row r="73" spans="1:9" ht="37.5" customHeight="1" x14ac:dyDescent="0.25">
      <c r="A73" s="125" t="s">
        <v>53</v>
      </c>
      <c r="B73" s="136"/>
      <c r="C73" s="137"/>
      <c r="D73" s="138"/>
      <c r="E73" s="138"/>
      <c r="F73" s="208">
        <f>(F24)</f>
        <v>30100</v>
      </c>
      <c r="G73" s="209">
        <f>SUMIF(B21:B66,"Travel",G21:G66)</f>
        <v>0</v>
      </c>
      <c r="H73" s="210">
        <f>F73+G73</f>
        <v>30100</v>
      </c>
      <c r="I73" s="2"/>
    </row>
    <row r="74" spans="1:9" ht="33.75" customHeight="1" x14ac:dyDescent="0.25">
      <c r="A74" s="125" t="s">
        <v>54</v>
      </c>
      <c r="B74" s="170"/>
      <c r="C74" s="171"/>
      <c r="D74" s="142"/>
      <c r="E74" s="142"/>
      <c r="F74" s="208">
        <f>(F30)</f>
        <v>0</v>
      </c>
      <c r="G74" s="209">
        <f>SUMIF(B21:B66,"Equipment",G21:G66)</f>
        <v>0</v>
      </c>
      <c r="H74" s="210">
        <f t="shared" ref="H74:H78" si="4">F74+G74</f>
        <v>0</v>
      </c>
      <c r="I74" s="2"/>
    </row>
    <row r="75" spans="1:9" ht="15.75" customHeight="1" x14ac:dyDescent="0.25">
      <c r="A75" s="125" t="s">
        <v>55</v>
      </c>
      <c r="B75" s="136"/>
      <c r="C75" s="137"/>
      <c r="D75" s="138"/>
      <c r="E75" s="138"/>
      <c r="F75" s="208">
        <f>(F37)</f>
        <v>1500</v>
      </c>
      <c r="G75" s="209">
        <f>SUMIF(B21:B66,"Supplies",G21:G66)</f>
        <v>0</v>
      </c>
      <c r="H75" s="210">
        <f t="shared" si="4"/>
        <v>1500</v>
      </c>
      <c r="I75" s="2"/>
    </row>
    <row r="76" spans="1:9" ht="57.75" customHeight="1" x14ac:dyDescent="0.25">
      <c r="A76" s="125" t="s">
        <v>56</v>
      </c>
      <c r="B76" s="136"/>
      <c r="C76" s="137"/>
      <c r="D76" s="138"/>
      <c r="E76" s="138"/>
      <c r="F76" s="208">
        <f>(F45)</f>
        <v>17500</v>
      </c>
      <c r="G76" s="209">
        <f>SUMIF(B21:B66,"Contractual",G21:G66)</f>
        <v>0</v>
      </c>
      <c r="H76" s="210">
        <f t="shared" si="4"/>
        <v>17500</v>
      </c>
      <c r="I76" s="53"/>
    </row>
    <row r="77" spans="1:9" ht="47.25" customHeight="1" x14ac:dyDescent="0.25">
      <c r="A77" s="125" t="s">
        <v>57</v>
      </c>
      <c r="B77" s="136"/>
      <c r="C77" s="136"/>
      <c r="D77" s="138"/>
      <c r="E77" s="138"/>
      <c r="F77" s="126" t="s">
        <v>67</v>
      </c>
      <c r="G77" s="127" t="s">
        <v>67</v>
      </c>
      <c r="H77" s="128" t="s">
        <v>67</v>
      </c>
      <c r="I77" s="2"/>
    </row>
    <row r="78" spans="1:9" ht="47.25" customHeight="1" x14ac:dyDescent="0.25">
      <c r="A78" s="125" t="s">
        <v>58</v>
      </c>
      <c r="B78" s="136"/>
      <c r="C78" s="137"/>
      <c r="D78" s="169"/>
      <c r="E78" s="138"/>
      <c r="F78" s="208">
        <f>(F55)</f>
        <v>3600</v>
      </c>
      <c r="G78" s="209">
        <f>SUMIF(B21:B66,"Other direct costs ",G21:G66)+G55</f>
        <v>0</v>
      </c>
      <c r="H78" s="210">
        <f t="shared" si="4"/>
        <v>3600</v>
      </c>
      <c r="I78" s="2"/>
    </row>
    <row r="79" spans="1:9" ht="15.75" customHeight="1" x14ac:dyDescent="0.25">
      <c r="A79" s="125" t="s">
        <v>59</v>
      </c>
      <c r="B79" s="136"/>
      <c r="C79" s="137"/>
      <c r="D79" s="139"/>
      <c r="E79" s="137"/>
      <c r="F79" s="208">
        <f>F59</f>
        <v>123404.77249999999</v>
      </c>
      <c r="G79" s="209">
        <f>SUM(G71:G78)</f>
        <v>0</v>
      </c>
      <c r="H79" s="210">
        <f>F79+G79</f>
        <v>123404.77249999999</v>
      </c>
      <c r="I79" s="2"/>
    </row>
    <row r="80" spans="1:9" ht="32.25" customHeight="1" x14ac:dyDescent="0.25">
      <c r="A80" s="125" t="s">
        <v>60</v>
      </c>
      <c r="B80" s="140"/>
      <c r="C80" s="141"/>
      <c r="D80" s="140"/>
      <c r="E80" s="140"/>
      <c r="F80" s="208">
        <f>(D63)</f>
        <v>16968.156218749999</v>
      </c>
      <c r="G80" s="209"/>
      <c r="H80" s="211">
        <f>SUM(F80:G80)</f>
        <v>16968.156218749999</v>
      </c>
      <c r="I80" s="2"/>
    </row>
    <row r="81" spans="1:8" ht="17.25" x14ac:dyDescent="0.25">
      <c r="A81" s="125" t="s">
        <v>61</v>
      </c>
      <c r="B81" s="136"/>
      <c r="C81" s="137"/>
      <c r="D81" s="138"/>
      <c r="E81" s="138"/>
      <c r="F81" s="212">
        <f>F79+F80</f>
        <v>140372.92871874999</v>
      </c>
      <c r="G81" s="213">
        <f t="shared" ref="G81" si="5">G79+G80</f>
        <v>0</v>
      </c>
      <c r="H81" s="214">
        <f>H79+H80</f>
        <v>140372.92871874999</v>
      </c>
    </row>
    <row r="82" spans="1:8" ht="15.75" x14ac:dyDescent="0.25">
      <c r="A82" s="2"/>
      <c r="B82" s="2"/>
      <c r="C82" s="54"/>
      <c r="D82" s="55"/>
      <c r="E82" s="2"/>
      <c r="F82" s="215"/>
      <c r="G82" s="215"/>
      <c r="H82" s="216"/>
    </row>
  </sheetData>
  <mergeCells count="78">
    <mergeCell ref="A14:B14"/>
    <mergeCell ref="D14:E14"/>
    <mergeCell ref="A2:H2"/>
    <mergeCell ref="A3:H3"/>
    <mergeCell ref="D4:E4"/>
    <mergeCell ref="D5:E5"/>
    <mergeCell ref="D6:E6"/>
    <mergeCell ref="A7:E7"/>
    <mergeCell ref="D34:E34"/>
    <mergeCell ref="A15:E15"/>
    <mergeCell ref="A16:H16"/>
    <mergeCell ref="A17:H17"/>
    <mergeCell ref="A18:H18"/>
    <mergeCell ref="A24:E24"/>
    <mergeCell ref="A25:H25"/>
    <mergeCell ref="A26:H26"/>
    <mergeCell ref="A27:H27"/>
    <mergeCell ref="A30:E30"/>
    <mergeCell ref="A31:H31"/>
    <mergeCell ref="A33:H33"/>
    <mergeCell ref="A61:H61"/>
    <mergeCell ref="D62:H62"/>
    <mergeCell ref="D63:H63"/>
    <mergeCell ref="A55:E55"/>
    <mergeCell ref="D36:E36"/>
    <mergeCell ref="A37:E37"/>
    <mergeCell ref="A38:H38"/>
    <mergeCell ref="D52:E52"/>
    <mergeCell ref="D53:E53"/>
    <mergeCell ref="D54:E54"/>
    <mergeCell ref="D41:E41"/>
    <mergeCell ref="D42:E42"/>
    <mergeCell ref="D44:E44"/>
    <mergeCell ref="A45:E45"/>
    <mergeCell ref="A46:H46"/>
    <mergeCell ref="D43:E43"/>
    <mergeCell ref="D35:E35"/>
    <mergeCell ref="A51:H51"/>
    <mergeCell ref="A40:H40"/>
    <mergeCell ref="B78:C78"/>
    <mergeCell ref="D78:E78"/>
    <mergeCell ref="B75:C75"/>
    <mergeCell ref="D75:E75"/>
    <mergeCell ref="B76:C76"/>
    <mergeCell ref="D76:E76"/>
    <mergeCell ref="B77:C77"/>
    <mergeCell ref="D77:E77"/>
    <mergeCell ref="B72:C72"/>
    <mergeCell ref="D72:E72"/>
    <mergeCell ref="B73:C73"/>
    <mergeCell ref="D73:E73"/>
    <mergeCell ref="B74:C74"/>
    <mergeCell ref="A1:H1"/>
    <mergeCell ref="A13:B13"/>
    <mergeCell ref="D13:E13"/>
    <mergeCell ref="A12:B12"/>
    <mergeCell ref="D12:E12"/>
    <mergeCell ref="A8:H8"/>
    <mergeCell ref="A9:H9"/>
    <mergeCell ref="A10:H10"/>
    <mergeCell ref="A11:B11"/>
    <mergeCell ref="D11:E11"/>
    <mergeCell ref="A48:H48"/>
    <mergeCell ref="A49:H49"/>
    <mergeCell ref="B81:C81"/>
    <mergeCell ref="D81:E81"/>
    <mergeCell ref="B79:C79"/>
    <mergeCell ref="D79:E79"/>
    <mergeCell ref="B80:C80"/>
    <mergeCell ref="D80:E80"/>
    <mergeCell ref="D74:E74"/>
    <mergeCell ref="A56:H56"/>
    <mergeCell ref="B70:C70"/>
    <mergeCell ref="D70:E70"/>
    <mergeCell ref="B71:C71"/>
    <mergeCell ref="D71:E71"/>
    <mergeCell ref="D64:H64"/>
    <mergeCell ref="A68:H6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SharedWithUsers xmlns="07ec5350-018a-426b-a219-1af8a67355b8">
      <UserInfo>
        <DisplayName>Toktarova, Zhanna</DisplayName>
        <AccountId>4032</AccountId>
        <AccountType/>
      </UserInfo>
    </SharedWithUsers>
    <lcf76f155ced4ddcb4097134ff3c332f xmlns="52807a40-b012-47b2-9183-e82edbe07adb">
      <Terms xmlns="http://schemas.microsoft.com/office/infopath/2007/PartnerControls"/>
    </lcf76f155ced4ddcb4097134ff3c332f>
    <TaxCatchAll xmlns="c2cb7318-7d49-4004-a22c-46846f1b189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4599B64DF110429F39DE7BC4AD40D9" ma:contentTypeVersion="16" ma:contentTypeDescription="Create a new document." ma:contentTypeScope="" ma:versionID="9a104f17436b18d5635766ce9a3de1c9">
  <xsd:schema xmlns:xsd="http://www.w3.org/2001/XMLSchema" xmlns:xs="http://www.w3.org/2001/XMLSchema" xmlns:p="http://schemas.microsoft.com/office/2006/metadata/properties" xmlns:ns2="52807a40-b012-47b2-9183-e82edbe07adb" xmlns:ns3="07ec5350-018a-426b-a219-1af8a67355b8" xmlns:ns4="c2cb7318-7d49-4004-a22c-46846f1b189e" targetNamespace="http://schemas.microsoft.com/office/2006/metadata/properties" ma:root="true" ma:fieldsID="e96923ca8d9d279e4b92cb9f1750ed58" ns2:_="" ns3:_="" ns4:_="">
    <xsd:import namespace="52807a40-b012-47b2-9183-e82edbe07adb"/>
    <xsd:import namespace="07ec5350-018a-426b-a219-1af8a67355b8"/>
    <xsd:import namespace="c2cb7318-7d49-4004-a22c-46846f1b18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807a40-b012-47b2-9183-e82edbe07a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ec5350-018a-426b-a219-1af8a67355b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cb7318-7d49-4004-a22c-46846f1b189e"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03eee4-2c3a-4232-a70c-9622da05a1c0}" ma:internalName="TaxCatchAll" ma:showField="CatchAllData" ma:web="c2cb7318-7d49-4004-a22c-46846f1b18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73E026-ACB4-433D-85D1-7D6F07362E5C}">
  <ds:schemaRefs>
    <ds:schemaRef ds:uri="http://schemas.microsoft.com/office/2006/metadata/properties"/>
    <ds:schemaRef ds:uri="61892a30-2f2e-46fe-837b-f9ea4b69f3d9"/>
    <ds:schemaRef ds:uri="5aa5b4b8-3d8e-4bde-8c16-a557d563b24d"/>
    <ds:schemaRef ds:uri="89328f5f-093b-453a-9ca1-fbbf4ca4eb48"/>
  </ds:schemaRefs>
</ds:datastoreItem>
</file>

<file path=customXml/itemProps2.xml><?xml version="1.0" encoding="utf-8"?>
<ds:datastoreItem xmlns:ds="http://schemas.openxmlformats.org/officeDocument/2006/customXml" ds:itemID="{3FFA4A31-995E-4E20-829D-B3A1CD12EC9F}">
  <ds:schemaRefs>
    <ds:schemaRef ds:uri="http://schemas.microsoft.com/sharepoint/v3/contenttype/forms"/>
  </ds:schemaRefs>
</ds:datastoreItem>
</file>

<file path=customXml/itemProps3.xml><?xml version="1.0" encoding="utf-8"?>
<ds:datastoreItem xmlns:ds="http://schemas.openxmlformats.org/officeDocument/2006/customXml" ds:itemID="{58FCB358-3785-4D68-B7D8-11A86311E4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Sheet5</vt:lpstr>
      <vt:lpstr>Sheet3</vt:lpstr>
      <vt:lpstr>Sheet4</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Gabidullina, Razaliya I</cp:lastModifiedBy>
  <cp:revision/>
  <dcterms:created xsi:type="dcterms:W3CDTF">2009-07-31T14:20:14Z</dcterms:created>
  <dcterms:modified xsi:type="dcterms:W3CDTF">2023-04-04T21:47:49Z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0x010100194599B64DF110429F39DE7BC4AD40D9</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etDate">
    <vt:lpwstr>2023-02-14T16:34:06Z</vt:lpwstr>
  </property>
  <property fmtid="{D5CDD505-2E9C-101B-9397-08002B2CF9AE}" pid="10" name="MSIP_Label_1665d9ee-429a-4d5f-97cc-cfb56e044a6e_Method">
    <vt:lpwstr>Privileged</vt:lpwstr>
  </property>
  <property fmtid="{D5CDD505-2E9C-101B-9397-08002B2CF9AE}" pid="11" name="MSIP_Label_1665d9ee-429a-4d5f-97cc-cfb56e044a6e_Name">
    <vt:lpwstr>1665d9ee-429a-4d5f-97cc-cfb56e044a6e</vt:lpwstr>
  </property>
  <property fmtid="{D5CDD505-2E9C-101B-9397-08002B2CF9AE}" pid="12" name="MSIP_Label_1665d9ee-429a-4d5f-97cc-cfb56e044a6e_SiteId">
    <vt:lpwstr>66cf5074-5afe-48d1-a691-a12b2121f44b</vt:lpwstr>
  </property>
  <property fmtid="{D5CDD505-2E9C-101B-9397-08002B2CF9AE}" pid="13" name="MSIP_Label_1665d9ee-429a-4d5f-97cc-cfb56e044a6e_ActionId">
    <vt:lpwstr>132816cf-d1d8-4a71-8ad4-0e5146c6a041</vt:lpwstr>
  </property>
  <property fmtid="{D5CDD505-2E9C-101B-9397-08002B2CF9AE}" pid="14" name="MSIP_Label_1665d9ee-429a-4d5f-97cc-cfb56e044a6e_ContentBits">
    <vt:lpwstr>0</vt:lpwstr>
  </property>
</Properties>
</file>