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filer1\DSO 99\BAA\2023 BAAs\HR001123SXXXX Office-wide BAA FY23\Attachments\"/>
    </mc:Choice>
  </mc:AlternateContent>
  <xr:revisionPtr revIDLastSave="0" documentId="8_{44E859A8-B9BE-41D9-A249-F81AA4F2AE5D}" xr6:coauthVersionLast="47" xr6:coauthVersionMax="47" xr10:uidLastSave="{00000000-0000-0000-0000-000000000000}"/>
  <bookViews>
    <workbookView xWindow="-120" yWindow="90" windowWidth="25440" windowHeight="1518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I13" i="47"/>
  <c r="P13" i="47" s="1"/>
  <c r="R13" i="47" s="1"/>
  <c r="H13" i="47"/>
  <c r="U13" i="47" s="1"/>
  <c r="Y12" i="47"/>
  <c r="L12" i="47"/>
  <c r="J12" i="47"/>
  <c r="Q12" i="47" s="1"/>
  <c r="I12" i="47"/>
  <c r="P12" i="47" s="1"/>
  <c r="R12" i="47" s="1"/>
  <c r="H12" i="47"/>
  <c r="U12" i="47" s="1"/>
  <c r="Y11" i="47"/>
  <c r="L11" i="47"/>
  <c r="J11" i="47"/>
  <c r="Q11" i="47" s="1"/>
  <c r="I11" i="47"/>
  <c r="P11" i="47" s="1"/>
  <c r="R11" i="47" s="1"/>
  <c r="H11" i="47"/>
  <c r="U11" i="47" s="1"/>
  <c r="Y10" i="47"/>
  <c r="U10" i="47"/>
  <c r="L10" i="47"/>
  <c r="J10" i="47"/>
  <c r="Q10" i="47" s="1"/>
  <c r="R10" i="47" s="1"/>
  <c r="I10" i="47"/>
  <c r="P10" i="47" s="1"/>
  <c r="H10" i="47"/>
  <c r="N10" i="47" s="1"/>
  <c r="Y8" i="47"/>
  <c r="L8" i="47"/>
  <c r="J8" i="47"/>
  <c r="Q8" i="47" s="1"/>
  <c r="I8" i="47"/>
  <c r="P8" i="47" s="1"/>
  <c r="H8" i="47"/>
  <c r="N8" i="47" s="1"/>
  <c r="Y7" i="47"/>
  <c r="L7" i="47"/>
  <c r="I7" i="47"/>
  <c r="P7" i="47" s="1"/>
  <c r="H7" i="47"/>
  <c r="N7" i="47" s="1"/>
  <c r="Y6" i="47"/>
  <c r="L6" i="47"/>
  <c r="I6" i="47"/>
  <c r="P6" i="47" s="1"/>
  <c r="H6" i="47"/>
  <c r="N6" i="47" s="1"/>
  <c r="Y5" i="47"/>
  <c r="L5" i="47"/>
  <c r="I5" i="47"/>
  <c r="P5" i="47" s="1"/>
  <c r="H5" i="47"/>
  <c r="N5" i="47" s="1"/>
  <c r="U7" i="47" l="1"/>
  <c r="R8" i="47"/>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AB6" i="47" s="1"/>
  <c r="AC6" i="47" s="1"/>
  <c r="D1" i="43"/>
  <c r="D1" i="42"/>
  <c r="AC14" i="47" l="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l="1"/>
  <c r="N19" i="44"/>
  <c r="F19" i="43"/>
  <c r="D50" i="45"/>
  <c r="D73" i="45"/>
  <c r="D74" i="45"/>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46" i="28"/>
  <c r="AZ46" i="29"/>
  <c r="AZ46" i="22"/>
  <c r="AZ50" i="22" s="1"/>
  <c r="AZ47" i="1"/>
  <c r="AZ48" i="1"/>
  <c r="AZ49" i="1"/>
  <c r="AZ46" i="1"/>
  <c r="AZ50" i="29" l="1"/>
  <c r="AZ50" i="27"/>
  <c r="AZ50" i="28"/>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A60" i="38"/>
  <c r="AY59" i="38"/>
  <c r="AQ59" i="38"/>
  <c r="AI59" i="38"/>
  <c r="AA59" i="38"/>
  <c r="S59" i="38"/>
  <c r="K59" i="38"/>
  <c r="B59" i="38"/>
  <c r="AY58" i="38"/>
  <c r="AQ58" i="38"/>
  <c r="AQ60" i="38" s="1"/>
  <c r="AI58" i="38"/>
  <c r="AI60" i="38" s="1"/>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A70" i="23"/>
  <c r="AY69" i="23"/>
  <c r="AQ69" i="23"/>
  <c r="AI69" i="23"/>
  <c r="AA69" i="23"/>
  <c r="S69" i="23"/>
  <c r="K69" i="23"/>
  <c r="B69" i="23"/>
  <c r="AY68" i="23"/>
  <c r="AQ68" i="23"/>
  <c r="AI68" i="23"/>
  <c r="AI70" i="23" s="1"/>
  <c r="AA68" i="23"/>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AI50" i="23" l="1"/>
  <c r="AY60" i="38"/>
  <c r="BA47" i="23"/>
  <c r="AA60" i="23"/>
  <c r="BA64" i="23"/>
  <c r="S60" i="23"/>
  <c r="H25" i="38"/>
  <c r="K50" i="38"/>
  <c r="BA64" i="38"/>
  <c r="BA49" i="23"/>
  <c r="AQ60" i="23"/>
  <c r="K50" i="23"/>
  <c r="BA50" i="23" s="1"/>
  <c r="AY70" i="23"/>
  <c r="AQ70" i="23"/>
  <c r="S50" i="23"/>
  <c r="AA50" i="23"/>
  <c r="AI50" i="38"/>
  <c r="BA48" i="23"/>
  <c r="BA69" i="23"/>
  <c r="AQ50" i="38"/>
  <c r="AQ50" i="23"/>
  <c r="AY50" i="23"/>
  <c r="BA44" i="23"/>
  <c r="BA47" i="38"/>
  <c r="K70" i="38"/>
  <c r="BA58" i="23"/>
  <c r="AZ32" i="38"/>
  <c r="S60" i="38"/>
  <c r="S70" i="38"/>
  <c r="BA70" i="38" s="1"/>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AX10" i="38" s="1"/>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I19" i="23"/>
  <c r="AQ20" i="23"/>
  <c r="P21" i="23"/>
  <c r="AN23" i="23"/>
  <c r="AA26" i="23"/>
  <c r="S31" i="23"/>
  <c r="AA9" i="23"/>
  <c r="AF29" i="23"/>
  <c r="AL10" i="38"/>
  <c r="AN10" i="38" s="1"/>
  <c r="AP10" i="38" s="1"/>
  <c r="V14" i="38"/>
  <c r="X14" i="38" s="1"/>
  <c r="Z14" i="38" s="1"/>
  <c r="AT24" i="38"/>
  <c r="AV24" i="38" s="1"/>
  <c r="AX24" i="38" s="1"/>
  <c r="AY28" i="38"/>
  <c r="S9" i="23"/>
  <c r="AI10" i="23"/>
  <c r="AV10" i="23"/>
  <c r="S11" i="23"/>
  <c r="V11" i="23"/>
  <c r="AF15" i="23"/>
  <c r="AA16" i="23"/>
  <c r="AQ17" i="23"/>
  <c r="AF20" i="23"/>
  <c r="AH20" i="23" s="1"/>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R25" i="23" s="1"/>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V17" i="38"/>
  <c r="AI17" i="38"/>
  <c r="R18" i="38"/>
  <c r="H20" i="38"/>
  <c r="AF21" i="38"/>
  <c r="AH21" i="38" s="1"/>
  <c r="H22" i="38"/>
  <c r="AV23" i="38"/>
  <c r="AX23" i="38" s="1"/>
  <c r="AF25" i="38"/>
  <c r="AH25" i="38" s="1"/>
  <c r="R9"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Y29" i="38"/>
  <c r="AT29" i="38"/>
  <c r="AQ30" i="38"/>
  <c r="AL30" i="38"/>
  <c r="BA44" i="38"/>
  <c r="S50" i="38"/>
  <c r="BA50" i="38" s="1"/>
  <c r="AY50" i="38"/>
  <c r="BA49" i="38"/>
  <c r="BA56" i="38"/>
  <c r="BA60" i="38"/>
  <c r="BA69" i="38"/>
  <c r="X26" i="38"/>
  <c r="Z26" i="38" s="1"/>
  <c r="AH26" i="38"/>
  <c r="AQ26" i="38"/>
  <c r="AL26" i="38"/>
  <c r="AA28" i="38"/>
  <c r="V28" i="38"/>
  <c r="BA28" i="38" s="1"/>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S8" i="23"/>
  <c r="N8" i="23"/>
  <c r="H9" i="23"/>
  <c r="J9" i="23" s="1"/>
  <c r="F32" i="23"/>
  <c r="H8" i="23"/>
  <c r="X9" i="23"/>
  <c r="Z9" i="23" s="1"/>
  <c r="AA10" i="23"/>
  <c r="V10" i="23"/>
  <c r="H11" i="23"/>
  <c r="H13" i="23"/>
  <c r="J13" i="23" s="1"/>
  <c r="AP14" i="23"/>
  <c r="AN17" i="23"/>
  <c r="AP17" i="23" s="1"/>
  <c r="X19" i="23"/>
  <c r="Z19" i="23" s="1"/>
  <c r="H21" i="23"/>
  <c r="AY14" i="23"/>
  <c r="AI16" i="23"/>
  <c r="AP18" i="23"/>
  <c r="S22" i="23"/>
  <c r="AD22" i="23"/>
  <c r="AN22" i="23"/>
  <c r="AP22" i="23" s="1"/>
  <c r="AQ19" i="23"/>
  <c r="R21" i="23"/>
  <c r="AH21" i="23"/>
  <c r="R23"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S10" i="23"/>
  <c r="AD10" i="23"/>
  <c r="AX10" i="23"/>
  <c r="AY10" i="23"/>
  <c r="N12" i="23"/>
  <c r="AI12" i="23"/>
  <c r="AT12" i="23"/>
  <c r="J14" i="23"/>
  <c r="K14" i="23" s="1"/>
  <c r="P14" i="23"/>
  <c r="R14" i="23" s="1"/>
  <c r="V14" i="23"/>
  <c r="AV14" i="23"/>
  <c r="AX14" i="23" s="1"/>
  <c r="AF16" i="23"/>
  <c r="AH16" i="23" s="1"/>
  <c r="AL16" i="23"/>
  <c r="R18" i="23"/>
  <c r="S18" i="23"/>
  <c r="AD18" i="23"/>
  <c r="AY18" i="23"/>
  <c r="N20" i="23"/>
  <c r="AI20" i="23"/>
  <c r="AT20" i="23"/>
  <c r="J22" i="23"/>
  <c r="K22" i="23" s="1"/>
  <c r="P22" i="23"/>
  <c r="R22" i="23" s="1"/>
  <c r="V22" i="23"/>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R29" i="23"/>
  <c r="AT29" i="23"/>
  <c r="H30" i="23"/>
  <c r="J30" i="23" s="1"/>
  <c r="AA31" i="23"/>
  <c r="V31" i="23"/>
  <c r="BA31" i="23" s="1"/>
  <c r="AH31" i="23"/>
  <c r="BA70" i="23"/>
  <c r="AH29" i="23"/>
  <c r="AI60" i="23"/>
  <c r="BA59" i="23"/>
  <c r="BA68" i="23"/>
  <c r="T6" i="21"/>
  <c r="AY69" i="29"/>
  <c r="AQ69" i="29"/>
  <c r="AI69" i="29"/>
  <c r="AA69" i="29"/>
  <c r="S69" i="29"/>
  <c r="K69" i="29"/>
  <c r="AY68" i="29"/>
  <c r="AQ68" i="29"/>
  <c r="AI68" i="29"/>
  <c r="AA68" i="29"/>
  <c r="S68" i="29"/>
  <c r="K68" i="29"/>
  <c r="AY64" i="29"/>
  <c r="AQ64" i="29"/>
  <c r="AI64" i="29"/>
  <c r="AA64" i="29"/>
  <c r="S64" i="29"/>
  <c r="K64" i="29"/>
  <c r="AY59" i="29"/>
  <c r="AQ59" i="29"/>
  <c r="AI59" i="29"/>
  <c r="AA59" i="29"/>
  <c r="S59" i="29"/>
  <c r="K59" i="29"/>
  <c r="AY58" i="29"/>
  <c r="AQ58" i="29"/>
  <c r="AQ60" i="29" s="1"/>
  <c r="AI58" i="29"/>
  <c r="AI60" i="29" s="1"/>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S10" i="21" s="1"/>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Q6" i="21"/>
  <c r="AY69" i="28"/>
  <c r="AQ69" i="28"/>
  <c r="AI69" i="28"/>
  <c r="AA69" i="28"/>
  <c r="S69" i="28"/>
  <c r="K69" i="28"/>
  <c r="AY68" i="28"/>
  <c r="AQ68" i="28"/>
  <c r="AI68" i="28"/>
  <c r="AA68" i="28"/>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R55" i="21" s="1"/>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O52" i="21"/>
  <c r="M14" i="21"/>
  <c r="N6" i="21"/>
  <c r="E6" i="21"/>
  <c r="H6" i="21"/>
  <c r="K6" i="21"/>
  <c r="AY69" i="27"/>
  <c r="AQ69" i="27"/>
  <c r="AI69" i="27"/>
  <c r="AA69" i="27"/>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M25" i="21" s="1"/>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A48" i="29" l="1"/>
  <c r="U48" i="21" s="1"/>
  <c r="BA31" i="38"/>
  <c r="AA70" i="28"/>
  <c r="BA47" i="28"/>
  <c r="R47" i="21" s="1"/>
  <c r="AA70" i="27"/>
  <c r="AI70" i="29"/>
  <c r="AA50" i="27"/>
  <c r="AQ60" i="27"/>
  <c r="AY60" i="28"/>
  <c r="AY70" i="28"/>
  <c r="BA22" i="23"/>
  <c r="BA8" i="23"/>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R22" i="27" s="1"/>
  <c r="S31" i="27"/>
  <c r="AQ10" i="29"/>
  <c r="AI11" i="29"/>
  <c r="AQ11" i="29"/>
  <c r="AA27" i="29"/>
  <c r="H29" i="29"/>
  <c r="BA16" i="38"/>
  <c r="AA8" i="29"/>
  <c r="AA29" i="27"/>
  <c r="AA8" i="28"/>
  <c r="AI8" i="28"/>
  <c r="AA18" i="28"/>
  <c r="AI19" i="28"/>
  <c r="AF14" i="29"/>
  <c r="AH14" i="29" s="1"/>
  <c r="AV16" i="29"/>
  <c r="K30" i="23"/>
  <c r="BB30" i="23" s="1"/>
  <c r="V32" i="23"/>
  <c r="BB12" i="38"/>
  <c r="K21" i="38"/>
  <c r="BB21" i="38" s="1"/>
  <c r="AI18" i="27"/>
  <c r="X27" i="27"/>
  <c r="Z27" i="27" s="1"/>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AI13" i="27"/>
  <c r="AF17" i="27"/>
  <c r="S23" i="27"/>
  <c r="S26" i="27"/>
  <c r="AA26" i="27"/>
  <c r="AQ27" i="27"/>
  <c r="V18" i="28"/>
  <c r="X18" i="28" s="1"/>
  <c r="Z18" i="28" s="1"/>
  <c r="S19" i="28"/>
  <c r="AD19" i="28"/>
  <c r="AF19" i="28" s="1"/>
  <c r="AH19" i="28" s="1"/>
  <c r="AI24" i="28"/>
  <c r="AQ25" i="28"/>
  <c r="AV26" i="28"/>
  <c r="AQ14" i="29"/>
  <c r="X17" i="29"/>
  <c r="K19" i="23"/>
  <c r="BB19" i="23" s="1"/>
  <c r="BA21" i="38"/>
  <c r="K15" i="38"/>
  <c r="BB15" i="38" s="1"/>
  <c r="X9" i="27"/>
  <c r="S10" i="27"/>
  <c r="AV10" i="27"/>
  <c r="AX10" i="27" s="1"/>
  <c r="AF14" i="27"/>
  <c r="AH14" i="27" s="1"/>
  <c r="H15" i="27"/>
  <c r="J15" i="27" s="1"/>
  <c r="K15" i="27" s="1"/>
  <c r="AI22" i="27"/>
  <c r="AY22" i="27"/>
  <c r="X25" i="27"/>
  <c r="AF30" i="27"/>
  <c r="AN11" i="28"/>
  <c r="AV14" i="28"/>
  <c r="AX14" i="28" s="1"/>
  <c r="AA15" i="28"/>
  <c r="H16" i="28"/>
  <c r="S17" i="28"/>
  <c r="AF17" i="28"/>
  <c r="AH17" i="28" s="1"/>
  <c r="H18" i="28"/>
  <c r="J18" i="28" s="1"/>
  <c r="K18" i="28" s="1"/>
  <c r="S21" i="28"/>
  <c r="AF18" i="29"/>
  <c r="AQ18" i="29"/>
  <c r="H19" i="29"/>
  <c r="AN19" i="29"/>
  <c r="P24" i="29"/>
  <c r="X25" i="29"/>
  <c r="Z25" i="29" s="1"/>
  <c r="AF30" i="29"/>
  <c r="AH30" i="29" s="1"/>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T34" i="23"/>
  <c r="AA3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Z21" i="27" s="1"/>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J15" i="28" s="1"/>
  <c r="K15" i="28" s="1"/>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AA26" i="29"/>
  <c r="V30" i="29"/>
  <c r="AA30" i="29"/>
  <c r="S8" i="27"/>
  <c r="Z9" i="27"/>
  <c r="R10" i="27"/>
  <c r="AA10" i="27"/>
  <c r="AF10" i="27"/>
  <c r="AH10" i="27" s="1"/>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AI14" i="28"/>
  <c r="AD14" i="28"/>
  <c r="AF14" i="28" s="1"/>
  <c r="AT25" i="28"/>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AA22" i="27"/>
  <c r="AV22" i="27"/>
  <c r="AX22" i="27" s="1"/>
  <c r="AQ24" i="27"/>
  <c r="P26" i="27"/>
  <c r="R26" i="27" s="1"/>
  <c r="AI28" i="27"/>
  <c r="X29" i="27"/>
  <c r="AI29" i="27"/>
  <c r="P30" i="27"/>
  <c r="R30" i="27" s="1"/>
  <c r="AA30" i="27"/>
  <c r="AY30" i="27"/>
  <c r="O44" i="21"/>
  <c r="AF8" i="28"/>
  <c r="P10" i="28"/>
  <c r="R10" i="28" s="1"/>
  <c r="AF12" i="28"/>
  <c r="AH12" i="28" s="1"/>
  <c r="P14" i="28"/>
  <c r="R14" i="28" s="1"/>
  <c r="X16" i="28"/>
  <c r="Z16"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BA16" i="28" s="1"/>
  <c r="R16" i="21" s="1"/>
  <c r="AQ20" i="28"/>
  <c r="AQ21" i="28"/>
  <c r="AD23" i="28"/>
  <c r="AF23" i="28" s="1"/>
  <c r="AH23" i="28" s="1"/>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H15" i="29"/>
  <c r="J15" i="29" s="1"/>
  <c r="K15" i="29" s="1"/>
  <c r="H12" i="29"/>
  <c r="Z11"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BA8" i="29" s="1"/>
  <c r="U8" i="21" s="1"/>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V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Z23" i="29"/>
  <c r="R24"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s="1"/>
  <c r="X24" i="29"/>
  <c r="Z24" i="29" s="1"/>
  <c r="AA28" i="29"/>
  <c r="V28" i="29"/>
  <c r="AF28" i="29"/>
  <c r="AH28" i="29" s="1"/>
  <c r="H30" i="29"/>
  <c r="J30" i="29" s="1"/>
  <c r="P30" i="29"/>
  <c r="R30" i="29" s="1"/>
  <c r="H27" i="29"/>
  <c r="J27" i="29" s="1"/>
  <c r="P27" i="29"/>
  <c r="R27" i="29" s="1"/>
  <c r="AI27" i="29"/>
  <c r="AD27" i="29"/>
  <c r="AV27" i="29"/>
  <c r="AX27" i="29" s="1"/>
  <c r="AY29" i="29"/>
  <c r="AT29" i="29"/>
  <c r="AQ30" i="29"/>
  <c r="AL30" i="29"/>
  <c r="BA30" i="29" s="1"/>
  <c r="U30" i="21" s="1"/>
  <c r="AI50" i="29"/>
  <c r="BA49" i="29"/>
  <c r="U49" i="21" s="1"/>
  <c r="BA56" i="29"/>
  <c r="BA58" i="29"/>
  <c r="U58" i="21" s="1"/>
  <c r="U60"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H24" i="28"/>
  <c r="X24" i="28"/>
  <c r="Z24" i="28" s="1"/>
  <c r="AH14" i="28"/>
  <c r="AY18" i="28"/>
  <c r="AT18" i="28"/>
  <c r="AH8" i="28"/>
  <c r="AZ32" i="28"/>
  <c r="J11" i="28"/>
  <c r="K11" i="28" s="1"/>
  <c r="X11" i="28"/>
  <c r="Z11" i="28" s="1"/>
  <c r="P12" i="28"/>
  <c r="R12" i="28" s="1"/>
  <c r="AV12" i="28"/>
  <c r="AX12" i="28" s="1"/>
  <c r="H13" i="28"/>
  <c r="J16" i="28"/>
  <c r="K16" i="28" s="1"/>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AX26" i="28"/>
  <c r="S29" i="28"/>
  <c r="N29" i="28"/>
  <c r="AF29" i="28"/>
  <c r="AH29" i="28" s="1"/>
  <c r="H30" i="28"/>
  <c r="AQ30" i="28"/>
  <c r="AL30" i="28"/>
  <c r="BA44" i="28"/>
  <c r="AH26" i="28"/>
  <c r="AQ26" i="28"/>
  <c r="AL26" i="28"/>
  <c r="AY29" i="28"/>
  <c r="AT29" i="28"/>
  <c r="H31" i="28"/>
  <c r="J31" i="28" s="1"/>
  <c r="BA58" i="28"/>
  <c r="R58" i="21" s="1"/>
  <c r="AF25" i="28"/>
  <c r="AH25" i="28" s="1"/>
  <c r="H27" i="28"/>
  <c r="J27" i="28" s="1"/>
  <c r="P27" i="28"/>
  <c r="R27" i="28" s="1"/>
  <c r="H28" i="28"/>
  <c r="AI31" i="28"/>
  <c r="AD31" i="28"/>
  <c r="AY31" i="28"/>
  <c r="AI60" i="28"/>
  <c r="BA60" i="28" s="1"/>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R16" i="27"/>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H22" i="27"/>
  <c r="X22" i="27"/>
  <c r="Z22" i="27" s="1"/>
  <c r="AQ22" i="27"/>
  <c r="AL22" i="27"/>
  <c r="H24" i="27"/>
  <c r="J24" i="27" s="1"/>
  <c r="AA24" i="27"/>
  <c r="V24" i="27"/>
  <c r="AN24" i="27"/>
  <c r="AP24" i="27" s="1"/>
  <c r="AA28" i="27"/>
  <c r="V28" i="27"/>
  <c r="AF28" i="27"/>
  <c r="AH28" i="27" s="1"/>
  <c r="P8" i="27"/>
  <c r="AH8" i="27"/>
  <c r="AV8" i="27"/>
  <c r="AZ32" i="27"/>
  <c r="H9" i="27"/>
  <c r="J11" i="27"/>
  <c r="K11" i="27" s="1"/>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Z25" i="27"/>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59" i="27"/>
  <c r="O59" i="21" s="1"/>
  <c r="BA69" i="27"/>
  <c r="O69" i="21" s="1"/>
  <c r="Z29"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AA70" i="26" s="1"/>
  <c r="S68" i="26"/>
  <c r="S70" i="26" s="1"/>
  <c r="K68" i="26"/>
  <c r="B68" i="26"/>
  <c r="AY64" i="26"/>
  <c r="AQ64" i="26"/>
  <c r="AI64" i="26"/>
  <c r="AA64" i="26"/>
  <c r="S64" i="26"/>
  <c r="K64" i="26"/>
  <c r="B64" i="26"/>
  <c r="AY59" i="26"/>
  <c r="AQ59" i="26"/>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Q60" i="26" l="1"/>
  <c r="BA60" i="27"/>
  <c r="AP29" i="28"/>
  <c r="R50" i="21"/>
  <c r="R12" i="29"/>
  <c r="BA18" i="27"/>
  <c r="O18" i="21" s="1"/>
  <c r="AP29" i="29"/>
  <c r="AX12" i="27"/>
  <c r="BA25" i="28"/>
  <c r="R25" i="21" s="1"/>
  <c r="BA15" i="29"/>
  <c r="U15" i="21" s="1"/>
  <c r="BB11" i="27"/>
  <c r="X21" i="26"/>
  <c r="Z21" i="26" s="1"/>
  <c r="BB10" i="28"/>
  <c r="BB16" i="28"/>
  <c r="BA21" i="28"/>
  <c r="R21" i="21" s="1"/>
  <c r="AA60" i="26"/>
  <c r="AY70" i="26"/>
  <c r="BB29" i="28"/>
  <c r="AI60" i="26"/>
  <c r="U50" i="21"/>
  <c r="BA60" i="29"/>
  <c r="AF14" i="26"/>
  <c r="AH14" i="26" s="1"/>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R26" i="26" s="1"/>
  <c r="H29" i="26"/>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J27" i="26" s="1"/>
  <c r="K27" i="26" s="1"/>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AP9" i="26" s="1"/>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L34" i="28" s="1"/>
  <c r="S34" i="28" s="1"/>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Z16" i="26"/>
  <c r="AA8" i="26"/>
  <c r="S9" i="26"/>
  <c r="AY9" i="26"/>
  <c r="AQ10" i="26"/>
  <c r="AI11" i="26"/>
  <c r="R12" i="26"/>
  <c r="AA12" i="26"/>
  <c r="S13" i="26"/>
  <c r="AP13" i="26"/>
  <c r="AY13"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R22" i="26"/>
  <c r="R23" i="26"/>
  <c r="AI23" i="26"/>
  <c r="AD23" i="26"/>
  <c r="AY23" i="26"/>
  <c r="AV31" i="26"/>
  <c r="AX31" i="26" s="1"/>
  <c r="S29" i="26"/>
  <c r="N29" i="26"/>
  <c r="AF29" i="26"/>
  <c r="AH29" i="26" s="1"/>
  <c r="H30" i="26"/>
  <c r="BA58" i="26"/>
  <c r="L58" i="21" s="1"/>
  <c r="L60" i="21" s="1"/>
  <c r="N20" i="26"/>
  <c r="AT20" i="26"/>
  <c r="AL21" i="26"/>
  <c r="AD22" i="26"/>
  <c r="V23" i="26"/>
  <c r="N24" i="26"/>
  <c r="AT24" i="26"/>
  <c r="AL25" i="26"/>
  <c r="AQ26" i="26"/>
  <c r="S27"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L70"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AY50" i="22" l="1"/>
  <c r="AI70" i="22"/>
  <c r="AQ70" i="22"/>
  <c r="AP29" i="26"/>
  <c r="I56" i="21"/>
  <c r="BA27" i="26"/>
  <c r="L27" i="21" s="1"/>
  <c r="BA31" i="26"/>
  <c r="L31" i="21" s="1"/>
  <c r="BA70" i="26"/>
  <c r="AN13" i="22"/>
  <c r="AQ35" i="38"/>
  <c r="AJ37" i="38" s="1"/>
  <c r="AQ37" i="38" s="1"/>
  <c r="AQ38" i="38" s="1"/>
  <c r="AQ61" i="38" s="1"/>
  <c r="AJ63" i="38" s="1"/>
  <c r="AQ63" i="38" s="1"/>
  <c r="AQ65" i="38" s="1"/>
  <c r="AQ66" i="38" s="1"/>
  <c r="S14" i="22"/>
  <c r="AI35" i="23"/>
  <c r="AB37" i="23" s="1"/>
  <c r="AI37" i="23" s="1"/>
  <c r="AI38" i="23" s="1"/>
  <c r="AI61" i="23" s="1"/>
  <c r="K60" i="22"/>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J29" i="22" s="1"/>
  <c r="K29" i="22" s="1"/>
  <c r="P30" i="22"/>
  <c r="AV30" i="22"/>
  <c r="BB27" i="26"/>
  <c r="S35" i="38"/>
  <c r="L37" i="38" s="1"/>
  <c r="S37" i="38" s="1"/>
  <c r="S38" i="38" s="1"/>
  <c r="S61" i="38" s="1"/>
  <c r="AY14" i="22"/>
  <c r="AA38" i="38"/>
  <c r="AA61" i="38" s="1"/>
  <c r="AI13" i="22"/>
  <c r="AY28" i="22"/>
  <c r="X29" i="22"/>
  <c r="Z29" i="22" s="1"/>
  <c r="AI30" i="22"/>
  <c r="AY31" i="22"/>
  <c r="BB19" i="26"/>
  <c r="BA34" i="23"/>
  <c r="AI8" i="22"/>
  <c r="AA9" i="22"/>
  <c r="AF10" i="22"/>
  <c r="AH10" i="22" s="1"/>
  <c r="P12" i="22"/>
  <c r="AV12" i="22"/>
  <c r="X19" i="22"/>
  <c r="AY27" i="22"/>
  <c r="T63" i="38"/>
  <c r="AA63" i="38" s="1"/>
  <c r="AA65" i="38" s="1"/>
  <c r="AA66" i="38" s="1"/>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BB14" i="26" s="1"/>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BA60"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P25" i="22"/>
  <c r="R25"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V31" i="22"/>
  <c r="B69" i="21"/>
  <c r="B68" i="21"/>
  <c r="B64" i="21"/>
  <c r="B59" i="21"/>
  <c r="B58" i="21"/>
  <c r="B55" i="21"/>
  <c r="B54" i="21"/>
  <c r="B53" i="21"/>
  <c r="B52" i="21"/>
  <c r="B49" i="21"/>
  <c r="B48" i="21"/>
  <c r="B47" i="21"/>
  <c r="B46" i="21"/>
  <c r="B41" i="21"/>
  <c r="B42" i="21"/>
  <c r="B43" i="21"/>
  <c r="B40" i="21"/>
  <c r="B37" i="21"/>
  <c r="B34" i="21"/>
  <c r="AA35" i="27" l="1"/>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Q17" i="1" l="1"/>
  <c r="AI9" i="1"/>
  <c r="AR63" i="22"/>
  <c r="AY63" i="22" s="1"/>
  <c r="AY65" i="22" s="1"/>
  <c r="AY66" i="22" s="1"/>
  <c r="AA21" i="1"/>
  <c r="AQ29" i="1"/>
  <c r="AF22" i="1"/>
  <c r="AH22" i="1" s="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Y71" i="22" l="1"/>
  <c r="AR72" i="22"/>
  <c r="AY72" i="22" s="1"/>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10" i="37"/>
  <c r="G6" i="37"/>
  <c r="H16" i="37"/>
  <c r="H10" i="37"/>
  <c r="E13" i="37"/>
  <c r="I12" i="37"/>
  <c r="H12" i="37"/>
  <c r="G10" i="37"/>
  <c r="D10" i="37"/>
  <c r="E16" i="37"/>
  <c r="F12" i="37"/>
  <c r="E12" i="37"/>
  <c r="G12" i="37"/>
  <c r="I10" i="37"/>
  <c r="E6" i="37"/>
  <c r="H6" i="37"/>
  <c r="F6" i="37"/>
  <c r="F10"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D6" i="37"/>
  <c r="F16" i="37"/>
  <c r="G16" i="37"/>
  <c r="H13" i="37"/>
  <c r="G13" i="37"/>
  <c r="F13" i="37"/>
  <c r="D12" i="37"/>
  <c r="D13" i="37"/>
  <c r="G11" i="37"/>
  <c r="H11" i="37"/>
  <c r="F11" i="37"/>
  <c r="D11" i="37"/>
  <c r="E11" i="37"/>
  <c r="I16" i="37"/>
  <c r="I11" i="37"/>
  <c r="D16" i="37"/>
  <c r="I13"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I8" i="37"/>
  <c r="G8" i="37"/>
  <c r="F7" i="37"/>
  <c r="D7" i="37"/>
  <c r="F8" i="37"/>
  <c r="H7" i="37"/>
  <c r="E7" i="37"/>
  <c r="D8" i="37"/>
  <c r="I7" i="37"/>
  <c r="G9" i="37"/>
  <c r="E9" i="37"/>
  <c r="H8" i="37"/>
  <c r="E8" i="37"/>
  <c r="G7" i="37"/>
  <c r="F37" i="21" l="1"/>
  <c r="W37" i="21" s="1"/>
  <c r="W33" i="21"/>
  <c r="W30" i="21"/>
  <c r="L63" i="1"/>
  <c r="S63" i="1" s="1"/>
  <c r="J7" i="37"/>
  <c r="W32" i="21"/>
  <c r="D26" i="18" s="1"/>
  <c r="J8" i="37"/>
  <c r="BA38" i="1"/>
  <c r="AY63" i="1"/>
  <c r="W35" i="21"/>
  <c r="D27" i="18" s="1"/>
  <c r="E17" i="37"/>
  <c r="H9" i="37"/>
  <c r="F14" i="37"/>
  <c r="F15" i="37"/>
  <c r="G14" i="37"/>
  <c r="E14" i="37"/>
  <c r="I9" i="37"/>
  <c r="F38" i="21" l="1"/>
  <c r="W36" i="21"/>
  <c r="S65" i="1"/>
  <c r="S66" i="1" s="1"/>
  <c r="S71" i="1" s="1"/>
  <c r="AY65" i="1"/>
  <c r="G15" i="37"/>
  <c r="H14" i="37"/>
  <c r="I14" i="37"/>
  <c r="D9" i="37"/>
  <c r="E15" i="37"/>
  <c r="E19" i="37" l="1"/>
  <c r="AY66" i="1"/>
  <c r="AY71" i="1" s="1"/>
  <c r="J9" i="37"/>
  <c r="F61" i="21"/>
  <c r="W38" i="21"/>
  <c r="D28" i="18" s="1"/>
  <c r="L72" i="1"/>
  <c r="S72" i="1" s="1"/>
  <c r="F17" i="37"/>
  <c r="D14" i="37"/>
  <c r="I15" i="37"/>
  <c r="H15" i="37"/>
  <c r="F19" i="37" l="1"/>
  <c r="AR72" i="1"/>
  <c r="AY72" i="1" s="1"/>
  <c r="AY73" i="1" s="1"/>
  <c r="J14" i="37"/>
  <c r="W61" i="21"/>
  <c r="D33" i="18" s="1"/>
  <c r="S73" i="1"/>
  <c r="E18" i="37"/>
  <c r="I18" i="37"/>
  <c r="H17" i="37"/>
  <c r="G17" i="37"/>
  <c r="F18" i="37"/>
  <c r="G18" i="37"/>
  <c r="I17"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<sst xmlns="http://schemas.openxmlformats.org/spreadsheetml/2006/main" count="2504" uniqueCount="658">
  <si>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</si>
  <si>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</si>
  <si>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</si>
  <si>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</si>
  <si>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</si>
  <si>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</si>
  <si>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</si>
  <si>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</si>
  <si>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</si>
  <si>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</si>
  <si>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</si>
  <si>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</si>
  <si>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</si>
  <si>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</si>
  <si>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</si>
  <si>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</si>
  <si>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</si>
  <si>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</si>
  <si>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</si>
  <si>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</si>
  <si>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</si>
  <si>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</si>
  <si>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</si>
  <si>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</si>
  <si>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</si>
  <si>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</si>
  <si>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</si>
  <si>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</si>
  <si>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</si>
  <si>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</si>
  <si>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</si>
  <si>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</si>
  <si>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</si>
  <si>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</si>
  <si>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</si>
  <si>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</si>
  <si>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</si>
  <si>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</si>
  <si>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</si>
  <si>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</si>
  <si>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</si>
  <si>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</si>
  <si>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</si>
  <si>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</si>
  <si>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</si>
  <si>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</si>
  <si>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</si>
  <si>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</si>
  <si>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</si>
  <si>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</si>
  <si>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</si>
  <si>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</si>
  <si>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</si>
  <si>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</si>
  <si>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</si>
  <si>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</si>
  <si>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</si>
  <si>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</si>
  <si>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</si>
  <si>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</si>
  <si>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</si>
  <si>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</si>
  <si>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</si>
  <si>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</si>
  <si>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</si>
  <si>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</si>
  <si>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</si>
  <si>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</si>
  <si>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</si>
  <si>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</si>
  <si>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</si>
  <si>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</si>
  <si>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</si>
  <si>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</si>
  <si>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</si>
  <si>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</si>
  <si>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</si>
  <si>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</si>
  <si>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</si>
  <si>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</si>
  <si>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</si>
  <si>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</si>
  <si>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</si>
  <si>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</si>
  <si>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</si>
  <si>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</si>
  <si>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</si>
  <si>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</si>
  <si>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</si>
  <si>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</si>
  <si>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</si>
  <si>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</si>
  <si>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</si>
  <si>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</si>
  <si>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</si>
  <si>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</si>
  <si>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</si>
  <si>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</si>
  <si>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</si>
  <si>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</si>
  <si>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</si>
  <si>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</si>
  <si>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</si>
  <si>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</si>
  <si>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</si>
  <si>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</si>
  <si>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</si>
  <si>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</si>
  <si>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</si>
  <si>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</si>
  <si>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</si>
  <si>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</si>
  <si>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</si>
  <si>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</si>
  <si>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</si>
  <si>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</si>
  <si>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</si>
  <si>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</si>
  <si>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</si>
  <si>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</si>
  <si>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</si>
  <si>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</si>
  <si>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</si>
  <si>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</si>
  <si>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</si>
  <si>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</si>
  <si>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</si>
  <si>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</si>
  <si>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</si>
  <si>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</si>
  <si>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</si>
  <si>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</si>
  <si>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</si>
  <si>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</si>
  <si>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</si>
  <si>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</si>
  <si>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</si>
  <si>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</si>
  <si>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</si>
  <si>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</si>
  <si>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</si>
  <si>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</si>
  <si>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</si>
  <si>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</si>
  <si>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</si>
  <si>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</si>
  <si>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</si>
  <si>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</si>
  <si>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</si>
  <si>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</si>
  <si>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</si>
  <si>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</si>
  <si>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</si>
  <si>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</si>
  <si>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</si>
  <si>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</si>
  <si>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</si>
  <si>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</si>
  <si>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</si>
  <si>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</si>
  <si>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</si>
  <si>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</si>
  <si>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</si>
  <si>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</si>
  <si>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</si>
  <si>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</si>
  <si>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</si>
  <si>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</si>
  <si>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</si>
  <si>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</si>
  <si>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</si>
  <si>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</si>
  <si>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</si>
  <si>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</si>
  <si>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</si>
  <si>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</si>
  <si>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</si>
  <si>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</si>
  <si>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</si>
  <si>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</si>
  <si>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</si>
  <si>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</si>
  <si>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</si>
  <si>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</si>
  <si>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</si>
  <si>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</si>
  <si>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</si>
  <si>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</si>
  <si>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</si>
  <si>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</si>
  <si>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</si>
  <si>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</si>
  <si>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</si>
  <si>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</si>
  <si>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</si>
  <si>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</si>
  <si>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</si>
  <si>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</si>
  <si>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</si>
  <si>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</si>
  <si>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</si>
  <si>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</si>
  <si>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</si>
  <si>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</si>
  <si>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</si>
  <si>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</si>
  <si>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</si>
  <si>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</si>
  <si>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</si>
  <si>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</si>
  <si>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</si>
  <si>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</si>
  <si>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</si>
  <si>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</si>
  <si>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</si>
  <si>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</si>
  <si>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</si>
  <si>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</si>
  <si>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</si>
  <si>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</si>
  <si>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</si>
  <si>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</si>
  <si>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</si>
  <si>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</si>
  <si>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</si>
  <si>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</si>
  <si>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</si>
  <si>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</si>
  <si>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</si>
  <si>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</si>
  <si>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</si>
  <si>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</si>
  <si>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</si>
  <si>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</si>
  <si>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</si>
  <si>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</si>
  <si>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</si>
  <si>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</si>
  <si>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</si>
  <si>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</si>
  <si>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</si>
  <si>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</si>
  <si>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</si>
  <si>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</si>
  <si>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</si>
  <si>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</si>
  <si>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</si>
  <si>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</si>
  <si>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</si>
  <si>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</si>
  <si>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</si>
  <si>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</si>
  <si>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</si>
  <si>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</si>
  <si>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</si>
  <si>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</si>
  <si>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</si>
  <si>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</si>
  <si>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</si>
  <si>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Solicitation # (Fill-in)</t>
  </si>
  <si>
    <t>Prime Contractor (Fill-in) (if applicable)</t>
  </si>
  <si>
    <t>Indirect Rates</t>
  </si>
  <si>
    <t>Prime Contractor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</si>
  <si>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</si>
  <si>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</si>
  <si>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</si>
  <si>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</si>
  <si>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</si>
  <si>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</si>
  <si>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</si>
  <si>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</si>
  <si>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</si>
  <si>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</si>
  <si>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</si>
  <si>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</si>
  <si>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</si>
  <si>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</si>
  <si>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</si>
  <si>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</si>
  <si>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</si>
  <si>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</si>
  <si>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</si>
  <si>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</si>
  <si>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</si>
  <si>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</si>
  <si>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</si>
  <si>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</si>
  <si>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</si>
  <si>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</si>
  <si>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</si>
  <si>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</si>
  <si>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</si>
  <si>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</si>
  <si>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</si>
  <si>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</si>
  <si>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</si>
  <si>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</si>
  <si>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</si>
  <si>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</si>
  <si>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</si>
  <si>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</si>
  <si>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</si>
  <si>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</si>
  <si>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</si>
  <si>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</si>
  <si>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</si>
  <si>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</si>
  <si>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</si>
  <si>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</si>
  <si>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</si>
  <si>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</si>
  <si>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</si>
  <si>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</si>
  <si>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</si>
  <si>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</si>
  <si>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</si>
  <si>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</si>
  <si>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</si>
  <si>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</si>
  <si>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</si>
  <si>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</si>
  <si>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</si>
  <si>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</si>
  <si>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</si>
  <si>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</si>
  <si>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</si>
  <si>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</si>
  <si>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</si>
  <si>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</si>
  <si>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</si>
  <si>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</si>
  <si>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</si>
  <si>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</si>
  <si>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</si>
  <si>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</si>
  <si>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</si>
  <si>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</si>
  <si>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</si>
  <si>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</si>
  <si>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</si>
  <si>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</si>
  <si>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</si>
  <si>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</si>
  <si>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</si>
  <si>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</si>
  <si>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</si>
  <si>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</si>
  <si>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</si>
  <si>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</si>
  <si>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</si>
  <si>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</si>
  <si>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</si>
  <si>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</si>
  <si>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</si>
  <si>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</si>
  <si>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</si>
  <si>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</si>
  <si>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</si>
  <si>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</si>
  <si>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</si>
  <si>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</si>
  <si>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</si>
  <si>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</si>
  <si>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</si>
  <si>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</si>
  <si>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</si>
  <si>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</si>
  <si>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</si>
  <si>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</si>
  <si>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</si>
  <si>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</si>
  <si>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</si>
  <si>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</si>
  <si>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</si>
  <si>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</si>
  <si>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</si>
  <si>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</si>
  <si>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</si>
  <si>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</si>
  <si>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</si>
  <si>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</si>
  <si>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</si>
  <si>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</si>
  <si>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</si>
  <si>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</si>
  <si>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</si>
  <si>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</si>
  <si>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</si>
  <si>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</si>
  <si>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</si>
  <si>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</si>
  <si>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</si>
  <si>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</si>
  <si>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</si>
  <si>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</si>
  <si>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</si>
  <si>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</si>
  <si>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</si>
  <si>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</si>
  <si>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</si>
  <si>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</si>
  <si>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</si>
  <si>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</si>
  <si>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</si>
  <si>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</si>
  <si>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</si>
  <si>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</si>
  <si>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</si>
  <si>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</si>
  <si>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</si>
  <si>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</si>
  <si>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</si>
  <si>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</si>
  <si>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</si>
  <si>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</si>
  <si>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</si>
  <si>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</si>
  <si>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</si>
  <si>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</si>
  <si>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</si>
  <si>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</si>
  <si>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</si>
  <si>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</si>
  <si>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</si>
  <si>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</si>
  <si>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</si>
  <si>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</si>
  <si>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</si>
  <si>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</si>
  <si>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</si>
  <si>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</si>
  <si>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</si>
  <si>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</si>
  <si>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</si>
  <si>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</si>
  <si>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</si>
  <si>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</si>
  <si>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</si>
  <si>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</si>
  <si>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</si>
  <si>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</si>
  <si>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</si>
  <si>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</si>
  <si>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</si>
  <si>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</si>
  <si>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</si>
  <si>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</si>
  <si>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</si>
  <si>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</si>
  <si>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</si>
  <si>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</si>
  <si>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</si>
  <si>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</si>
  <si>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</si>
  <si>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</si>
  <si>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</si>
  <si>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</si>
  <si>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</si>
  <si>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</si>
  <si>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</si>
  <si>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</si>
  <si>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</si>
  <si>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</si>
  <si>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</si>
  <si>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</si>
  <si>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</si>
  <si>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</si>
  <si>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</si>
  <si>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</si>
  <si>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</si>
  <si>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</si>
  <si>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</si>
  <si>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</si>
  <si>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</si>
  <si>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</si>
  <si>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</si>
  <si>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</si>
  <si>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</si>
  <si>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</si>
  <si>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</si>
  <si>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</si>
  <si>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</si>
  <si>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</si>
  <si>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</si>
  <si>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</si>
  <si>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</si>
  <si>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</si>
  <si>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</si>
  <si>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</si>
  <si>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</si>
  <si>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</si>
  <si>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</si>
  <si>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</si>
  <si>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</si>
  <si>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</si>
  <si>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</si>
  <si>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</si>
  <si>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</si>
  <si>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</si>
  <si>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</si>
  <si>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</si>
  <si>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</si>
  <si>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</si>
  <si>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</si>
  <si>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</si>
  <si>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</si>
  <si>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</si>
  <si>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</si>
  <si>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</si>
  <si>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</si>
  <si>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</si>
  <si>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</si>
  <si>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</si>
  <si>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</si>
  <si>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</si>
  <si>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</si>
  <si>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</si>
  <si>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</si>
  <si>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</si>
  <si>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</si>
  <si>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</si>
  <si>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</si>
  <si>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</si>
  <si>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</si>
  <si>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</si>
  <si>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</si>
  <si>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</si>
  <si>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</si>
  <si>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</si>
  <si>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</si>
  <si>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</si>
  <si>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</si>
  <si>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</si>
  <si>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</si>
  <si>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</si>
  <si>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</si>
  <si>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</si>
  <si>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</si>
  <si>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</si>
  <si>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</si>
  <si>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</si>
  <si>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</si>
  <si>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</si>
  <si>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</si>
  <si>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</si>
  <si>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</si>
  <si>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</si>
  <si>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</si>
  <si>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</si>
  <si>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</si>
  <si>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</si>
  <si>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</si>
  <si>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</si>
  <si>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</si>
  <si>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</si>
  <si>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</si>
  <si>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</si>
  <si>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</si>
  <si>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</si>
  <si>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</si>
  <si>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</si>
  <si>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</si>
  <si>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</si>
  <si>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</si>
  <si>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</si>
  <si>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</si>
  <si>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</si>
  <si>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</si>
  <si>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</si>
  <si>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</si>
  <si>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</si>
  <si>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</si>
  <si>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</si>
  <si>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</si>
  <si>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</si>
  <si>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</si>
  <si>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</si>
  <si>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</si>
  <si>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</si>
  <si>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</si>
  <si>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</si>
  <si>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</si>
  <si>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</si>
  <si>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</si>
  <si>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</si>
  <si>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</si>
  <si>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</si>
  <si>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</si>
  <si>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</si>
  <si>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</si>
  <si>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</si>
  <si>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</si>
  <si>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</si>
  <si>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</si>
  <si>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</si>
  <si>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</si>
  <si>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</si>
  <si>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</si>
  <si>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</si>
  <si>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</si>
  <si>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</si>
  <si>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</si>
  <si>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</si>
  <si>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</si>
  <si>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</si>
  <si>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</si>
  <si>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</si>
  <si>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</si>
  <si>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</si>
  <si>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</si>
  <si>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</si>
  <si>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</si>
  <si>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</si>
  <si>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</si>
  <si>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</si>
  <si>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</si>
  <si>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</si>
  <si>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</si>
  <si>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</si>
  <si>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</si>
  <si>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</si>
  <si>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</si>
  <si>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</si>
  <si>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</si>
  <si>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</si>
  <si>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</si>
  <si>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</si>
  <si>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</si>
  <si>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</si>
  <si>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</si>
  <si>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</si>
  <si>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</si>
  <si>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</si>
  <si>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</si>
  <si>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</si>
  <si>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</si>
  <si>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</si>
  <si>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</si>
  <si>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</si>
  <si>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</si>
  <si>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</si>
  <si>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</si>
  <si>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</si>
  <si>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</si>
  <si>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</si>
  <si>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</si>
  <si>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DARPA Standard Cost Proposal Spreadsheet (Single Technical Area) November 2021</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</si>
  <si>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</si>
  <si>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</si>
  <si>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</si>
  <si>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</si>
  <si>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</si>
  <si>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</si>
  <si>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</si>
  <si>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</si>
  <si>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</si>
  <si>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</si>
  <si>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Fixed G&amp;A $$ calculation in Proposer Year 6 (cell AR63)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</si>
</sst>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85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4" fillId="0" borderId="0" xfId="0" applyFont="1" applyFill="1" applyBorder="1"/>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0" fontId="0" fillId="0" borderId="0" xfId="0" applyBorder="1"/>
    <xf numFmtId="16" fontId="14" fillId="0" borderId="1" xfId="0" applyNumberFormat="1" applyFont="1" applyBorder="1" applyAlignment="1">
      <alignment horizontal="center"/>
    </xf>
    <xf numFmtId="0" fontId="21" fillId="0" borderId="0" xfId="0" applyFont="1" applyBorder="1" applyAlignment="1">
      <alignment vertical="top" wrapText="1"/>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17" fillId="0" borderId="0" xfId="0" applyFont="1"/>
    <xf numFmtId="0" fontId="27" fillId="0" borderId="0" xfId="0" applyFont="1" applyBorder="1"/>
    <xf numFmtId="0" fontId="27" fillId="0" borderId="0" xfId="0" applyFont="1" applyBorder="1" applyAlignment="1">
      <alignment vertical="top" wrapText="1"/>
    </xf>
    <xf numFmtId="6" fontId="27" fillId="0" borderId="0" xfId="0" applyNumberFormat="1" applyFont="1" applyBorder="1" applyAlignment="1">
      <alignment horizontal="right" wrapText="1"/>
    </xf>
    <xf numFmtId="0" fontId="27" fillId="4" borderId="0" xfId="0" applyFont="1" applyFill="1"/>
    <xf numFmtId="0" fontId="27" fillId="0" borderId="0" xfId="0" applyFont="1" applyFill="1"/>
    <xf numFmtId="0" fontId="14" fillId="0" borderId="0" xfId="0" applyFont="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applyBorder="1"/>
    <xf numFmtId="0" fontId="27" fillId="12" borderId="37" xfId="0" applyFont="1" applyFill="1" applyBorder="1"/>
    <xf numFmtId="0" fontId="27" fillId="12" borderId="0" xfId="0" applyFont="1" applyFill="1" applyBorder="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14" fillId="0" borderId="0" xfId="0" applyFont="1"/>
    <xf numFmtId="0" fontId="28"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wrapText="1"/>
    </xf>
    <xf numFmtId="0" fontId="4" fillId="0" borderId="0" xfId="0" applyFont="1" applyAlignment="1">
      <alignment vertical="top"/>
    </xf>
    <xf numFmtId="0" fontId="4" fillId="0" borderId="0" xfId="0" applyFont="1" applyAlignment="1"/>
    <xf numFmtId="0" fontId="4" fillId="0" borderId="0" xfId="0" applyFont="1" applyFill="1" applyBorder="1"/>
    <xf numFmtId="0" fontId="4" fillId="0" borderId="0" xfId="0" applyFont="1"/>
    <xf numFmtId="0" fontId="14" fillId="0" borderId="0" xfId="0" applyFont="1" applyAlignment="1">
      <alignment wrapText="1"/>
    </xf>
    <xf numFmtId="0" fontId="14" fillId="0" borderId="0" xfId="0" applyFont="1"/>
    <xf numFmtId="0" fontId="14" fillId="0" borderId="0" xfId="0" applyFont="1"/>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xf>
    <xf numFmtId="0" fontId="4" fillId="0" borderId="0" xfId="0" applyFont="1"/>
    <xf numFmtId="0" fontId="14" fillId="0" borderId="0" xfId="0" applyFont="1"/>
    <xf numFmtId="0" fontId="40"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4" fillId="0" borderId="0" xfId="0" applyFont="1"/>
    <xf numFmtId="0" fontId="4" fillId="0" borderId="0" xfId="0" applyFont="1" applyFill="1" applyBorder="1"/>
    <xf numFmtId="0" fontId="2" fillId="10" borderId="0" xfId="0" applyFont="1" applyFill="1" applyAlignment="1">
      <alignment horizontal="center"/>
    </xf>
    <xf numFmtId="0" fontId="4" fillId="0" borderId="0" xfId="0" applyFont="1"/>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14" fillId="0" borderId="0" xfId="0" applyFont="1"/>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36" fillId="0" borderId="0" xfId="0" applyFont="1" applyAlignment="1">
      <alignment horizontal="left" vertical="top"/>
    </xf>
    <xf numFmtId="0" fontId="4" fillId="0" borderId="0" xfId="0" applyFont="1"/>
    <xf numFmtId="0" fontId="16" fillId="0" borderId="31" xfId="0" applyFont="1" applyBorder="1" applyAlignment="1">
      <alignment horizontal="center"/>
    </xf>
    <xf numFmtId="0" fontId="14" fillId="21" borderId="0" xfId="0" applyFont="1" applyFill="1"/>
    <xf numFmtId="0" fontId="27" fillId="21" borderId="0" xfId="0" applyFont="1" applyFill="1"/>
    <xf numFmtId="0" fontId="16" fillId="21" borderId="0" xfId="0" applyFont="1" applyFill="1"/>
    <xf numFmtId="0" fontId="51" fillId="0" borderId="0" xfId="0" applyFont="1" applyAlignme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4" fillId="0" borderId="0" xfId="0" applyFont="1"/>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Border="1" applyAlignment="1">
      <alignment vertical="top" wrapText="1"/>
    </xf>
    <xf numFmtId="6" fontId="27" fillId="19" borderId="0" xfId="0" applyNumberFormat="1" applyFont="1" applyFill="1" applyBorder="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Border="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4" fillId="0" borderId="0" xfId="0" applyFont="1"/>
    <xf numFmtId="0" fontId="7" fillId="16" borderId="27"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7" fillId="16" borderId="27" xfId="0" applyFont="1" applyFill="1" applyBorder="1" applyAlignment="1">
      <alignment horizontal="center"/>
    </xf>
    <xf numFmtId="0" fontId="7" fillId="15" borderId="27" xfId="0" applyFont="1" applyFill="1" applyBorder="1" applyAlignment="1">
      <alignment horizontal="center"/>
    </xf>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45"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applyAlignment="1">
      <alignment vertical="top" wrapText="1"/>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27" fillId="11" borderId="34" xfId="0" applyFont="1" applyFill="1" applyBorder="1" applyAlignment="1"/>
    <xf numFmtId="0" fontId="14" fillId="11" borderId="36" xfId="0" applyFont="1" applyFill="1" applyBorder="1" applyAlignment="1"/>
    <xf numFmtId="0" fontId="27" fillId="11" borderId="0" xfId="0" applyFont="1" applyFill="1" applyBorder="1" applyAlignment="1"/>
    <xf numFmtId="0" fontId="27" fillId="11" borderId="37" xfId="0" applyFont="1" applyFill="1" applyBorder="1" applyAlignment="1"/>
    <xf numFmtId="0" fontId="27" fillId="11" borderId="33" xfId="0" applyFont="1" applyFill="1" applyBorder="1" applyAlignment="1"/>
    <xf numFmtId="49" fontId="56" fillId="0" borderId="0" xfId="0" applyNumberFormat="1" applyFont="1" applyAlignment="1">
      <alignment wrapText="1"/>
    </xf>
    <xf numFmtId="49" fontId="47" fillId="0" borderId="0" xfId="0" applyNumberFormat="1" applyFont="1" applyAlignment="1">
      <alignment wrapText="1"/>
    </xf>
    <xf numFmtId="0" fontId="4" fillId="0" borderId="0" xfId="0" applyFont="1"/>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0" fontId="4" fillId="0" borderId="0" xfId="0"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0" fontId="14" fillId="0" borderId="0" xfId="0" applyFont="1" applyAlignment="1">
      <alignment wrapText="1"/>
    </xf>
    <xf numFmtId="0" fontId="14" fillId="0" borderId="0" xfId="0" applyFont="1"/>
    <xf numFmtId="0" fontId="16" fillId="0" borderId="0" xfId="0" applyFont="1" applyAlignment="1">
      <alignment horizontal="center"/>
    </xf>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0" fillId="0" borderId="0" xfId="0" applyFill="1" applyAlignment="1">
      <alignment horizontal="right"/>
    </xf>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Fill="1" applyAlignment="1">
      <alignment horizontal="center" vertical="center"/>
    </xf>
    <xf numFmtId="0" fontId="60" fillId="0" borderId="0" xfId="5" applyFont="1" applyFill="1" applyAlignment="1">
      <alignment vertical="center"/>
    </xf>
    <xf numFmtId="0" fontId="35" fillId="0" borderId="0" xfId="5" applyFont="1" applyFill="1" applyAlignment="1">
      <alignment vertical="center"/>
    </xf>
    <xf numFmtId="0" fontId="35" fillId="0" borderId="0" xfId="5" applyFont="1"/>
    <xf numFmtId="0" fontId="35" fillId="19" borderId="0" xfId="5" applyNumberFormat="1" applyFont="1" applyFill="1" applyAlignment="1">
      <alignment vertical="center"/>
    </xf>
    <xf numFmtId="0" fontId="35" fillId="19" borderId="0" xfId="5" applyNumberFormat="1" applyFont="1" applyFill="1" applyAlignment="1">
      <alignment horizontal="center" vertical="center"/>
    </xf>
    <xf numFmtId="0" fontId="35" fillId="0" borderId="0" xfId="5" applyNumberFormat="1" applyFont="1" applyFill="1" applyAlignment="1">
      <alignment horizontal="center" vertical="center"/>
    </xf>
    <xf numFmtId="0" fontId="35" fillId="0" borderId="0" xfId="5" applyNumberFormat="1" applyFont="1" applyFill="1" applyAlignment="1">
      <alignment vertical="center"/>
    </xf>
    <xf numFmtId="0" fontId="61" fillId="0" borderId="0" xfId="5" applyFont="1" applyAlignment="1">
      <alignment vertical="center"/>
    </xf>
    <xf numFmtId="0" fontId="35" fillId="0" borderId="0" xfId="5" applyNumberFormat="1" applyFont="1" applyAlignment="1">
      <alignment vertical="center"/>
    </xf>
    <xf numFmtId="0" fontId="35" fillId="0" borderId="0" xfId="5" applyNumberFormat="1" applyFont="1" applyAlignment="1">
      <alignment horizontal="center" vertical="center"/>
    </xf>
    <xf numFmtId="0" fontId="61" fillId="0" borderId="0" xfId="5" applyFont="1" applyFill="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NumberFormat="1" applyFont="1" applyFill="1" applyBorder="1" applyAlignment="1">
      <alignment horizontal="center" vertical="center"/>
    </xf>
    <xf numFmtId="0" fontId="33" fillId="19" borderId="1" xfId="5" applyNumberFormat="1"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Font="1"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NumberFormat="1" applyFont="1" applyAlignment="1">
      <alignment horizontal="left" vertical="center"/>
    </xf>
    <xf numFmtId="0" fontId="60" fillId="0" borderId="0" xfId="5" applyFont="1" applyAlignment="1">
      <alignment vertical="center"/>
    </xf>
    <xf numFmtId="0" fontId="35" fillId="0" borderId="0" xfId="5" applyFont="1" applyAlignment="1">
      <alignment vertical="center"/>
    </xf>
    <xf numFmtId="0" fontId="35"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Fill="1" applyBorder="1" applyAlignment="1">
      <alignment vertical="center" wrapText="1"/>
    </xf>
    <xf numFmtId="0" fontId="73" fillId="0" borderId="0" xfId="9" applyFont="1" applyBorder="1" applyAlignment="1">
      <alignment vertical="center" wrapText="1"/>
    </xf>
    <xf numFmtId="0" fontId="75"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5"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5" fillId="0" borderId="1" xfId="9" applyNumberFormat="1" applyFont="1" applyFill="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5" fillId="0" borderId="0" xfId="9" applyFont="1" applyBorder="1" applyAlignment="1">
      <alignment horizontal="center" vertical="center" wrapText="1"/>
    </xf>
    <xf numFmtId="0" fontId="72"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 fillId="0" borderId="0" xfId="0" applyFont="1" applyAlignment="1">
      <alignment horizontal="left"/>
    </xf>
    <xf numFmtId="49" fontId="4" fillId="0" borderId="0" xfId="0" applyNumberFormat="1" applyFont="1" applyAlignment="1">
      <alignment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49" fontId="16" fillId="0" borderId="0" xfId="0" applyNumberFormat="1" applyFont="1" applyFill="1" applyAlignment="1">
      <alignment horizontal="left" wrapText="1"/>
    </xf>
    <xf numFmtId="0" fontId="0" fillId="0" borderId="0" xfId="0" applyAlignment="1">
      <alignment wrapText="1"/>
    </xf>
    <xf numFmtId="0" fontId="4" fillId="0" borderId="0" xfId="0" applyFont="1" applyAlignment="1">
      <alignment wrapText="1"/>
    </xf>
    <xf numFmtId="0" fontId="4" fillId="0" borderId="0" xfId="0" applyFont="1" applyFill="1" applyBorder="1"/>
    <xf numFmtId="0" fontId="14" fillId="0" borderId="0" xfId="0" applyFont="1"/>
    <xf numFmtId="0" fontId="48" fillId="17" borderId="41" xfId="0" applyFont="1" applyFill="1" applyBorder="1"/>
    <xf numFmtId="0" fontId="0" fillId="17" borderId="41" xfId="0" applyFill="1" applyBorder="1"/>
    <xf numFmtId="0" fontId="33" fillId="0" borderId="0" xfId="0" applyFont="1" applyFill="1"/>
    <xf numFmtId="49" fontId="14" fillId="0" borderId="0" xfId="0" applyNumberFormat="1" applyFont="1" applyFill="1" applyAlignment="1">
      <alignment horizontal="left" wrapText="1"/>
    </xf>
    <xf numFmtId="0" fontId="81" fillId="0" borderId="41" xfId="0" applyFont="1" applyFill="1" applyBorder="1"/>
    <xf numFmtId="0" fontId="0" fillId="0" borderId="41" xfId="0" applyFill="1" applyBorder="1"/>
    <xf numFmtId="0" fontId="31" fillId="0" borderId="0" xfId="0" applyFont="1" applyFill="1"/>
    <xf numFmtId="49" fontId="14" fillId="0" borderId="0" xfId="0" applyNumberFormat="1" applyFont="1" applyFill="1" applyAlignment="1">
      <alignment wrapText="1"/>
    </xf>
    <xf numFmtId="49" fontId="33" fillId="0" borderId="0" xfId="0" applyNumberFormat="1" applyFont="1" applyAlignment="1">
      <alignment horizontal="left" vertical="center" wrapText="1"/>
    </xf>
    <xf numFmtId="49" fontId="33" fillId="0" borderId="0" xfId="0" applyNumberFormat="1" applyFont="1" applyFill="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0" fontId="4" fillId="0" borderId="0" xfId="0" applyFont="1" applyBorder="1"/>
    <xf numFmtId="0" fontId="36"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49" fontId="14" fillId="0" borderId="0" xfId="0" applyNumberFormat="1" applyFont="1" applyFill="1" applyAlignment="1">
      <alignment horizontal="left" wrapText="1"/>
    </xf>
    <xf numFmtId="0" fontId="0" fillId="0" borderId="31" xfId="0" applyBorder="1"/>
    <xf numFmtId="0" fontId="31" fillId="0" borderId="31" xfId="0" applyFont="1" applyBorder="1" applyAlignment="1">
      <alignment horizontal="center"/>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49" fontId="2" fillId="0" borderId="1" xfId="0" applyNumberFormat="1" applyFont="1" applyBorder="1" applyAlignment="1" applyProtection="1">
      <alignment vertical="center" wrapText="1"/>
      <protection locked="0"/>
    </xf>
    <xf numFmtId="0" fontId="2" fillId="0" borderId="1" xfId="0" applyFont="1" applyBorder="1" applyProtection="1">
      <protection locked="0"/>
    </xf>
    <xf numFmtId="0" fontId="0" fillId="0" borderId="1" xfId="0" applyBorder="1" applyProtection="1">
      <protection locked="0"/>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4" fillId="0" borderId="0" xfId="0" applyFont="1" applyFill="1" applyBorder="1"/>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applyAlignment="1"/>
    <xf numFmtId="0" fontId="0" fillId="0" borderId="31" xfId="0" applyBorder="1" applyAlignment="1"/>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xf numFmtId="0" fontId="14" fillId="0" borderId="0" xfId="0" applyFont="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0" fontId="4" fillId="0" borderId="0" xfId="0" applyFont="1" applyFill="1" applyBorder="1" applyAlignment="1"/>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sqref="A1:N1"/>
    </sheetView>
  </sheetViews>
  <sheetFormatPr defaultColWidth="8.85546875" defaultRowHeight="12.75" x14ac:dyDescent="0.2"/>
  <cols>
    <col min="1" max="1" width="8.140625" customWidth="1"/>
    <col min="2" max="2" width="12.140625" customWidth="1"/>
    <col min="3" max="3" width="38.42578125" bestFit="1" customWidth="1"/>
    <col min="4" max="4" width="14" customWidth="1"/>
    <col min="7" max="7" width="10.140625" customWidth="1"/>
    <col min="9" max="9" width="8.85546875" customWidth="1"/>
    <col min="11" max="11" width="9" bestFit="1" customWidth="1"/>
    <col min="16" max="16" width="16.140625" customWidth="1"/>
  </cols>
  <sheetData>
    <row r="1" spans="1:17" ht="23.25" x14ac:dyDescent="0.35">
      <c r="A1" s="726" t="s">
        <v>646</v>
      </c>
      <c r="B1" s="726"/>
      <c r="C1" s="726"/>
      <c r="D1" s="726"/>
      <c r="E1" s="726"/>
      <c r="F1" s="726"/>
      <c r="G1" s="726"/>
      <c r="H1" s="726"/>
      <c r="I1" s="726"/>
      <c r="J1" s="726"/>
      <c r="K1" s="726"/>
      <c r="L1" s="726"/>
      <c r="M1" s="726"/>
      <c r="N1" s="726"/>
    </row>
    <row r="2" spans="1:17" ht="20.100000000000001" customHeight="1" x14ac:dyDescent="0.25">
      <c r="A2" s="731" t="s">
        <v>407</v>
      </c>
      <c r="B2" s="731"/>
      <c r="C2" s="161" t="s">
        <v>406</v>
      </c>
      <c r="D2" s="667" t="s">
        <v>408</v>
      </c>
    </row>
    <row r="3" spans="1:17" ht="18" customHeight="1" x14ac:dyDescent="0.25">
      <c r="A3" s="732" t="s">
        <v>421</v>
      </c>
      <c r="B3" s="732"/>
      <c r="C3" s="162" t="s">
        <v>260</v>
      </c>
      <c r="D3" s="668" t="s">
        <v>381</v>
      </c>
      <c r="E3" s="97"/>
      <c r="F3" s="97"/>
      <c r="G3" s="97"/>
      <c r="H3" s="97"/>
      <c r="J3" s="97"/>
      <c r="K3" s="97"/>
      <c r="L3" s="97"/>
      <c r="M3" s="97"/>
      <c r="N3" s="97"/>
      <c r="O3" s="97"/>
      <c r="P3" s="97"/>
    </row>
    <row r="4" spans="1:17" ht="18" customHeight="1" x14ac:dyDescent="0.25">
      <c r="A4" s="732" t="s">
        <v>258</v>
      </c>
      <c r="B4" s="732"/>
      <c r="C4" s="162" t="s">
        <v>259</v>
      </c>
      <c r="D4" s="97"/>
      <c r="E4" s="97"/>
      <c r="F4" s="97"/>
      <c r="G4" s="97"/>
      <c r="H4" s="97"/>
      <c r="I4" s="97"/>
      <c r="J4" s="97"/>
      <c r="K4" s="97"/>
      <c r="L4" s="97"/>
      <c r="M4" s="97"/>
      <c r="N4" s="97"/>
      <c r="O4" s="97"/>
      <c r="P4" s="97"/>
    </row>
    <row r="5" spans="1:17" ht="18" customHeight="1" x14ac:dyDescent="0.25">
      <c r="A5" s="478" t="s">
        <v>422</v>
      </c>
      <c r="B5" s="478"/>
      <c r="C5" s="162" t="s">
        <v>445</v>
      </c>
      <c r="D5" s="97"/>
      <c r="E5" s="97"/>
      <c r="F5" s="97"/>
      <c r="G5" s="97"/>
      <c r="H5" s="97"/>
      <c r="I5" s="97"/>
      <c r="J5" s="97"/>
      <c r="K5" s="97"/>
      <c r="L5" s="97"/>
      <c r="M5" s="97"/>
      <c r="N5" s="97"/>
      <c r="O5" s="97"/>
      <c r="P5" s="97"/>
    </row>
    <row r="6" spans="1:17" ht="18" customHeight="1" x14ac:dyDescent="0.25">
      <c r="A6" s="568" t="s">
        <v>524</v>
      </c>
      <c r="B6" s="568"/>
      <c r="C6" s="162" t="s">
        <v>528</v>
      </c>
      <c r="D6" s="570" t="s">
        <v>525</v>
      </c>
      <c r="E6" s="97"/>
      <c r="F6" s="97"/>
      <c r="G6" s="97"/>
      <c r="H6" s="97"/>
      <c r="I6" s="97"/>
      <c r="J6" s="97"/>
      <c r="K6" s="97"/>
      <c r="L6" s="97"/>
      <c r="M6" s="97"/>
      <c r="N6" s="97"/>
      <c r="O6" s="97"/>
      <c r="P6" s="97"/>
    </row>
    <row r="7" spans="1:17" ht="15.75" x14ac:dyDescent="0.25">
      <c r="C7" s="97"/>
      <c r="D7" s="97"/>
      <c r="E7" s="97"/>
      <c r="F7" s="97"/>
      <c r="G7" s="97"/>
      <c r="H7" s="97"/>
      <c r="I7" s="97"/>
      <c r="J7" s="97"/>
      <c r="K7" s="97"/>
      <c r="L7" s="97"/>
      <c r="M7" s="97"/>
      <c r="N7" s="97"/>
      <c r="O7" s="97"/>
      <c r="P7" s="97"/>
    </row>
    <row r="8" spans="1:17" ht="15" customHeight="1" x14ac:dyDescent="0.25">
      <c r="B8" s="95" t="s">
        <v>26</v>
      </c>
      <c r="C8" s="97"/>
      <c r="D8" s="97"/>
      <c r="E8" s="97"/>
      <c r="F8" s="97"/>
      <c r="G8" s="97"/>
      <c r="H8" s="97"/>
      <c r="I8" s="97"/>
      <c r="J8" s="97"/>
      <c r="K8" s="97"/>
      <c r="L8" s="97"/>
      <c r="M8" s="97"/>
      <c r="N8" s="97"/>
      <c r="O8" s="97"/>
      <c r="P8" s="97"/>
    </row>
    <row r="9" spans="1:17" ht="15.75" customHeight="1" x14ac:dyDescent="0.2">
      <c r="B9" s="734" t="s">
        <v>641</v>
      </c>
      <c r="C9" s="734"/>
      <c r="D9" s="734"/>
      <c r="E9" s="734"/>
      <c r="F9" s="734"/>
      <c r="G9" s="734"/>
      <c r="H9" s="734"/>
      <c r="I9" s="734"/>
      <c r="J9" s="734"/>
      <c r="K9" s="734"/>
      <c r="L9" s="734"/>
      <c r="M9" s="734"/>
      <c r="N9" s="734"/>
      <c r="O9" s="734"/>
      <c r="P9" s="734"/>
      <c r="Q9" s="734"/>
    </row>
    <row r="10" spans="1:17" ht="81.75" customHeight="1" x14ac:dyDescent="0.2">
      <c r="B10" s="734"/>
      <c r="C10" s="734"/>
      <c r="D10" s="734"/>
      <c r="E10" s="734"/>
      <c r="F10" s="734"/>
      <c r="G10" s="734"/>
      <c r="H10" s="734"/>
      <c r="I10" s="734"/>
      <c r="J10" s="734"/>
      <c r="K10" s="734"/>
      <c r="L10" s="734"/>
      <c r="M10" s="734"/>
      <c r="N10" s="734"/>
      <c r="O10" s="734"/>
      <c r="P10" s="734"/>
      <c r="Q10" s="734"/>
    </row>
    <row r="11" spans="1:17" ht="42.75" customHeight="1" x14ac:dyDescent="0.2">
      <c r="B11" s="737" t="s">
        <v>361</v>
      </c>
      <c r="C11" s="737"/>
      <c r="D11" s="737"/>
      <c r="E11" s="737"/>
      <c r="F11" s="737"/>
      <c r="G11" s="737"/>
      <c r="H11" s="737"/>
      <c r="I11" s="737"/>
      <c r="J11" s="737"/>
      <c r="K11" s="737"/>
      <c r="L11" s="737"/>
      <c r="M11" s="737"/>
      <c r="N11" s="737"/>
      <c r="O11" s="737"/>
      <c r="P11" s="737"/>
      <c r="Q11" s="737"/>
    </row>
    <row r="12" spans="1:17" ht="34.5" customHeight="1" x14ac:dyDescent="0.2">
      <c r="B12" s="735" t="s">
        <v>328</v>
      </c>
      <c r="C12" s="735"/>
      <c r="D12" s="735"/>
      <c r="E12" s="735"/>
      <c r="F12" s="735"/>
      <c r="G12" s="735"/>
      <c r="H12" s="735"/>
      <c r="I12" s="735"/>
      <c r="J12" s="735"/>
      <c r="K12" s="735"/>
      <c r="L12" s="735"/>
      <c r="M12" s="735"/>
      <c r="N12" s="735"/>
      <c r="O12" s="735"/>
      <c r="P12" s="735"/>
      <c r="Q12" s="735"/>
    </row>
    <row r="13" spans="1:17" ht="11.25" customHeight="1" x14ac:dyDescent="0.25">
      <c r="B13" s="96"/>
      <c r="C13" s="96"/>
      <c r="D13" s="96"/>
      <c r="E13" s="96"/>
      <c r="F13" s="96"/>
      <c r="G13" s="96"/>
      <c r="H13" s="96"/>
      <c r="I13" s="96"/>
      <c r="J13" s="96"/>
      <c r="K13" s="96"/>
      <c r="L13" s="96"/>
      <c r="M13" s="96"/>
      <c r="N13" s="96"/>
      <c r="O13" s="96"/>
      <c r="P13" s="97"/>
    </row>
    <row r="14" spans="1:17" ht="18" customHeight="1" x14ac:dyDescent="0.25">
      <c r="B14" s="736" t="s">
        <v>329</v>
      </c>
      <c r="C14" s="736"/>
      <c r="D14" s="736"/>
      <c r="E14" s="736"/>
      <c r="F14" s="736"/>
      <c r="G14" s="736"/>
      <c r="H14" s="736"/>
      <c r="I14" s="736"/>
      <c r="J14" s="736"/>
      <c r="K14" s="736"/>
      <c r="L14" s="736"/>
      <c r="M14" s="736"/>
      <c r="N14" s="736"/>
      <c r="O14" s="736"/>
      <c r="P14" s="736"/>
      <c r="Q14" s="736"/>
    </row>
    <row r="15" spans="1:17" ht="15.95" customHeight="1" x14ac:dyDescent="0.25">
      <c r="B15" s="96"/>
      <c r="C15" s="96"/>
      <c r="D15" s="96"/>
      <c r="E15" s="96"/>
      <c r="F15" s="96"/>
      <c r="G15" s="96"/>
      <c r="H15" s="96"/>
      <c r="I15" s="96"/>
      <c r="J15" s="96"/>
      <c r="K15" s="96"/>
      <c r="L15" s="96"/>
      <c r="M15" s="96"/>
      <c r="N15" s="96"/>
      <c r="O15" s="96"/>
      <c r="P15" s="97"/>
    </row>
    <row r="16" spans="1:17" ht="18" customHeight="1" x14ac:dyDescent="0.2">
      <c r="B16" s="723" t="s">
        <v>124</v>
      </c>
      <c r="C16" s="723"/>
      <c r="D16" s="723"/>
      <c r="E16" s="723"/>
      <c r="F16" s="723"/>
      <c r="G16" s="723"/>
      <c r="H16" s="723"/>
      <c r="I16" s="723"/>
      <c r="J16" s="723"/>
      <c r="K16" s="723"/>
      <c r="L16" s="723"/>
      <c r="M16" s="723"/>
      <c r="N16" s="723"/>
      <c r="O16" s="723"/>
      <c r="P16" s="723"/>
      <c r="Q16" s="723"/>
    </row>
    <row r="17" spans="1:29" ht="18" customHeight="1" x14ac:dyDescent="0.25">
      <c r="A17" s="97"/>
      <c r="B17" s="723"/>
      <c r="C17" s="723"/>
      <c r="D17" s="723"/>
      <c r="E17" s="723"/>
      <c r="F17" s="723"/>
      <c r="G17" s="723"/>
      <c r="H17" s="723"/>
      <c r="I17" s="723"/>
      <c r="J17" s="723"/>
      <c r="K17" s="723"/>
      <c r="L17" s="723"/>
      <c r="M17" s="723"/>
      <c r="N17" s="723"/>
      <c r="O17" s="723"/>
      <c r="P17" s="723"/>
      <c r="Q17" s="723"/>
    </row>
    <row r="18" spans="1:29" s="103" customFormat="1" ht="33.950000000000003" customHeight="1" thickBot="1" x14ac:dyDescent="0.3">
      <c r="A18" s="134"/>
      <c r="B18" s="733" t="s">
        <v>446</v>
      </c>
      <c r="C18" s="733"/>
      <c r="D18" s="733"/>
      <c r="E18" s="733"/>
      <c r="F18" s="733"/>
      <c r="G18" s="733"/>
      <c r="H18" s="733"/>
      <c r="I18" s="733"/>
      <c r="J18" s="733"/>
      <c r="K18" s="733"/>
      <c r="L18" s="733"/>
      <c r="M18" s="733"/>
      <c r="N18" s="733"/>
      <c r="O18" s="733"/>
      <c r="P18" s="134"/>
    </row>
    <row r="19" spans="1:29" s="103" customFormat="1" ht="30.95" customHeight="1" x14ac:dyDescent="0.25">
      <c r="A19" s="134"/>
      <c r="B19" s="730" t="s">
        <v>447</v>
      </c>
      <c r="C19" s="730"/>
      <c r="D19" s="730"/>
      <c r="E19" s="730"/>
      <c r="F19" s="730"/>
      <c r="G19" s="730"/>
      <c r="H19" s="730"/>
      <c r="I19" s="730"/>
      <c r="J19" s="730"/>
      <c r="K19" s="730"/>
      <c r="L19" s="730"/>
      <c r="M19" s="730"/>
      <c r="N19" s="730"/>
      <c r="O19" s="730"/>
      <c r="P19" s="738" t="s">
        <v>362</v>
      </c>
      <c r="Q19" s="739"/>
      <c r="R19" s="739"/>
      <c r="S19" s="739"/>
      <c r="T19" s="740"/>
    </row>
    <row r="20" spans="1:29" s="103" customFormat="1" ht="30" customHeight="1" x14ac:dyDescent="0.25">
      <c r="A20" s="134"/>
      <c r="B20" s="724" t="s">
        <v>395</v>
      </c>
      <c r="C20" s="725"/>
      <c r="D20" s="725"/>
      <c r="E20" s="725"/>
      <c r="F20" s="725"/>
      <c r="G20" s="725"/>
      <c r="H20" s="725"/>
      <c r="I20" s="725"/>
      <c r="J20" s="725"/>
      <c r="K20" s="725"/>
      <c r="L20" s="725"/>
      <c r="M20" s="725"/>
      <c r="N20" s="725"/>
      <c r="O20" s="725"/>
      <c r="P20" s="741"/>
      <c r="Q20" s="742"/>
      <c r="R20" s="742"/>
      <c r="S20" s="742"/>
      <c r="T20" s="743"/>
    </row>
    <row r="21" spans="1:29" s="103" customFormat="1" ht="18" customHeight="1" x14ac:dyDescent="0.25">
      <c r="A21" s="134"/>
      <c r="B21" s="724" t="s">
        <v>150</v>
      </c>
      <c r="C21" s="725"/>
      <c r="D21" s="725"/>
      <c r="E21" s="725"/>
      <c r="F21" s="725"/>
      <c r="G21" s="725"/>
      <c r="H21" s="725"/>
      <c r="I21" s="725"/>
      <c r="J21" s="725"/>
      <c r="K21" s="725"/>
      <c r="L21" s="725"/>
      <c r="M21" s="725"/>
      <c r="N21" s="725"/>
      <c r="O21" s="725"/>
      <c r="P21" s="741"/>
      <c r="Q21" s="742"/>
      <c r="R21" s="742"/>
      <c r="S21" s="742"/>
      <c r="T21" s="743"/>
    </row>
    <row r="22" spans="1:29" s="103" customFormat="1" ht="18" customHeight="1" x14ac:dyDescent="0.25">
      <c r="A22" s="134"/>
      <c r="B22" s="724" t="s">
        <v>360</v>
      </c>
      <c r="C22" s="725"/>
      <c r="D22" s="725"/>
      <c r="E22" s="725"/>
      <c r="F22" s="725"/>
      <c r="G22" s="725"/>
      <c r="H22" s="725"/>
      <c r="I22" s="725"/>
      <c r="J22" s="725"/>
      <c r="K22" s="725"/>
      <c r="L22" s="725"/>
      <c r="M22" s="725"/>
      <c r="N22" s="725"/>
      <c r="O22" s="725"/>
      <c r="P22" s="741"/>
      <c r="Q22" s="742"/>
      <c r="R22" s="742"/>
      <c r="S22" s="742"/>
      <c r="T22" s="743"/>
    </row>
    <row r="23" spans="1:29" s="103" customFormat="1" ht="18" customHeight="1" thickBot="1" x14ac:dyDescent="0.3">
      <c r="A23" s="134"/>
      <c r="B23" s="724"/>
      <c r="C23" s="724"/>
      <c r="D23" s="724"/>
      <c r="E23" s="724"/>
      <c r="F23" s="457"/>
      <c r="G23" s="457"/>
      <c r="H23" s="457"/>
      <c r="I23" s="457"/>
      <c r="J23" s="457"/>
      <c r="K23" s="457"/>
      <c r="L23" s="457"/>
      <c r="M23" s="457"/>
      <c r="N23" s="457"/>
      <c r="O23" s="457"/>
      <c r="P23" s="744"/>
      <c r="Q23" s="745"/>
      <c r="R23" s="745"/>
      <c r="S23" s="745"/>
      <c r="T23" s="746"/>
    </row>
    <row r="24" spans="1:29" s="97" customFormat="1" ht="20.45" customHeight="1" x14ac:dyDescent="0.25"/>
    <row r="25" spans="1:29" s="133" customFormat="1" ht="16.5" thickBot="1" x14ac:dyDescent="0.3">
      <c r="A25" s="134"/>
      <c r="B25" s="225" t="s">
        <v>104</v>
      </c>
      <c r="C25" s="226"/>
      <c r="D25" s="226"/>
      <c r="E25" s="226"/>
      <c r="F25" s="226"/>
      <c r="G25" s="226"/>
      <c r="H25" s="226"/>
      <c r="I25" s="226"/>
      <c r="J25" s="227" t="s">
        <v>100</v>
      </c>
      <c r="K25" s="226"/>
      <c r="L25" s="226"/>
      <c r="M25" s="226"/>
      <c r="N25" s="226"/>
      <c r="O25" s="226"/>
      <c r="P25" s="226"/>
      <c r="Q25" s="226"/>
      <c r="R25" s="226"/>
      <c r="S25" s="226"/>
      <c r="T25" s="226"/>
      <c r="U25" s="226"/>
      <c r="V25" s="226"/>
      <c r="W25" s="226"/>
      <c r="X25" s="226"/>
      <c r="Y25" s="226"/>
      <c r="Z25" s="226"/>
      <c r="AA25" s="226"/>
      <c r="AB25" s="226"/>
      <c r="AC25" s="226"/>
    </row>
    <row r="26" spans="1:29" s="97" customFormat="1" ht="15.75" x14ac:dyDescent="0.25">
      <c r="B26" s="281"/>
      <c r="C26" s="282" t="str">
        <f>'Total Amount'!B32</f>
        <v>Total Direct Labor Costs</v>
      </c>
      <c r="D26" s="283">
        <f>'Total Amount'!W32</f>
        <v>0</v>
      </c>
      <c r="E26" s="284"/>
      <c r="J26" s="151" t="s">
        <v>101</v>
      </c>
      <c r="K26" s="149"/>
      <c r="L26" s="149"/>
      <c r="M26" s="149"/>
      <c r="N26" s="149"/>
      <c r="O26" s="149"/>
      <c r="P26" s="142"/>
    </row>
    <row r="27" spans="1:29" s="97" customFormat="1" ht="33" customHeight="1" x14ac:dyDescent="0.25">
      <c r="B27" s="285"/>
      <c r="C27" s="286" t="str">
        <f>'Total Amount'!B35</f>
        <v>Total Fringe Benefit Costs</v>
      </c>
      <c r="D27" s="287">
        <f>'Total Amount'!W35</f>
        <v>0</v>
      </c>
      <c r="E27" s="288"/>
      <c r="J27" s="727" t="str">
        <f>IF(COUNTIF(Subcontractor!B16:O24,"&lt;&gt;"&amp;"")&gt;0, "Prime Contractor's Cost Analysis and Source Selection documentationfor each Subcontractor", "")</f>
        <v/>
      </c>
      <c r="K27" s="728"/>
      <c r="L27" s="728"/>
      <c r="M27" s="728"/>
      <c r="N27" s="728"/>
      <c r="O27" s="728"/>
      <c r="P27" s="729"/>
    </row>
    <row r="28" spans="1:29" s="97" customFormat="1" ht="15.75" x14ac:dyDescent="0.25">
      <c r="B28" s="285"/>
      <c r="C28" s="286" t="str">
        <f>'Total Amount'!B38</f>
        <v>Total Labor Overhead Costs</v>
      </c>
      <c r="D28" s="287">
        <f>'Total Amount'!W38</f>
        <v>0</v>
      </c>
      <c r="E28" s="288"/>
      <c r="J28" s="143" t="str">
        <f>IF(COUNTIF(Consultants!B4:D12,"&lt;&gt;"&amp;"")&gt;0, "Consulting Agreement for each Consultant", "")</f>
        <v/>
      </c>
      <c r="K28" s="144"/>
      <c r="L28" s="144"/>
      <c r="M28" s="144"/>
      <c r="N28" s="144"/>
      <c r="O28" s="144"/>
      <c r="P28" s="145"/>
    </row>
    <row r="29" spans="1:29" s="97" customFormat="1" ht="15.75" x14ac:dyDescent="0.25">
      <c r="B29" s="285"/>
      <c r="C29" s="286" t="str">
        <f>'Total Amount'!B44</f>
        <v>Total Subcontract Costs</v>
      </c>
      <c r="D29" s="287">
        <f>'Total Amount'!W44</f>
        <v>0</v>
      </c>
      <c r="E29" s="288"/>
      <c r="J29" s="143" t="str">
        <f>IF(COUNTIF('Materials-Supplies'!B4:D12,"&lt;&gt;"&amp;"")&gt;0, "Supporting documentation for Materials/Supplies", "")</f>
        <v/>
      </c>
      <c r="K29" s="144"/>
      <c r="L29" s="144"/>
      <c r="M29" s="144"/>
      <c r="N29" s="144"/>
      <c r="O29" s="144"/>
      <c r="P29" s="145"/>
    </row>
    <row r="30" spans="1:29" s="97" customFormat="1" ht="15.75" x14ac:dyDescent="0.25">
      <c r="B30" s="285"/>
      <c r="C30" s="286" t="str">
        <f>'Total Amount'!B50</f>
        <v>Total Consultant Costs</v>
      </c>
      <c r="D30" s="287">
        <f>'Total Amount'!W50</f>
        <v>0</v>
      </c>
      <c r="E30" s="288"/>
      <c r="J30" s="143" t="str">
        <f>IF(COUNTIF(Equipment!B4:H8,"&lt;&gt;"&amp;"")&gt;0, "Supporting documentation for Equipment", "")</f>
        <v/>
      </c>
      <c r="K30" s="144"/>
      <c r="L30" s="144"/>
      <c r="M30" s="144"/>
      <c r="N30" s="144"/>
      <c r="O30" s="144"/>
      <c r="P30" s="145"/>
    </row>
    <row r="31" spans="1:29" s="97" customFormat="1" ht="15.75" x14ac:dyDescent="0.25">
      <c r="B31" s="285"/>
      <c r="C31" s="286" t="str">
        <f>'Total Amount'!B56</f>
        <v>Total Other Direct Costs</v>
      </c>
      <c r="D31" s="287">
        <f>'Total Amount'!W56</f>
        <v>0</v>
      </c>
      <c r="E31" s="288"/>
      <c r="J31" s="143" t="str">
        <f>IF(COUNTIF('ODC Details'!B4:D10,"&lt;&gt;"&amp;"")&gt;0, "Supporting documentation for Other ODC", "")</f>
        <v/>
      </c>
      <c r="K31" s="144"/>
      <c r="L31" s="144"/>
      <c r="M31" s="144"/>
      <c r="N31" s="144"/>
      <c r="O31" s="144"/>
      <c r="P31" s="145"/>
    </row>
    <row r="32" spans="1:29" s="97" customFormat="1" ht="15.75" x14ac:dyDescent="0.25">
      <c r="B32" s="285"/>
      <c r="C32" s="286" t="str">
        <f>'Total Amount'!B60</f>
        <v>Total Material Handling Costs</v>
      </c>
      <c r="D32" s="287">
        <f>'Total Amount'!W60</f>
        <v>0</v>
      </c>
      <c r="E32" s="288"/>
      <c r="J32" s="143" t="str">
        <f>IF(COUNTIF('Labor Rates'!C8:C30,"&lt;&gt;"&amp;"")&gt;0, "Basis of Indirect Rate for each Indirect Rate", "")</f>
        <v/>
      </c>
      <c r="K32" s="146"/>
      <c r="L32" s="144"/>
      <c r="M32" s="144"/>
      <c r="N32" s="144"/>
      <c r="O32" s="144"/>
      <c r="P32" s="145"/>
    </row>
    <row r="33" spans="1:17" s="97" customFormat="1" ht="15.75" x14ac:dyDescent="0.25">
      <c r="B33" s="285"/>
      <c r="C33" s="286" t="str">
        <f>'Total Amount'!A61</f>
        <v>Subtotal Costs</v>
      </c>
      <c r="D33" s="287">
        <f>'Total Amount'!W61</f>
        <v>0</v>
      </c>
      <c r="E33" s="288"/>
      <c r="J33" s="143"/>
      <c r="K33" s="146"/>
      <c r="L33" s="144"/>
      <c r="M33" s="144"/>
      <c r="N33" s="144"/>
      <c r="O33" s="144"/>
      <c r="P33" s="145"/>
    </row>
    <row r="34" spans="1:17" s="97" customFormat="1" ht="16.5" thickBot="1" x14ac:dyDescent="0.3">
      <c r="B34" s="285"/>
      <c r="C34" s="286" t="str">
        <f>'Total Amount'!B65</f>
        <v>Total G&amp;A Costs</v>
      </c>
      <c r="D34" s="287">
        <f>'Total Amount'!W65</f>
        <v>0</v>
      </c>
      <c r="E34" s="288"/>
      <c r="J34" s="154"/>
      <c r="K34" s="147"/>
      <c r="L34" s="147"/>
      <c r="M34" s="147"/>
      <c r="N34" s="147"/>
      <c r="O34" s="147"/>
      <c r="P34" s="148"/>
    </row>
    <row r="35" spans="1:17" s="97" customFormat="1" ht="16.5" thickBot="1" x14ac:dyDescent="0.3">
      <c r="B35" s="285"/>
      <c r="C35" s="286" t="str">
        <f>'Total Amount'!A66</f>
        <v>Subtotal Costs</v>
      </c>
      <c r="D35" s="287">
        <f>'Total Amount'!W66</f>
        <v>0</v>
      </c>
      <c r="E35" s="288"/>
    </row>
    <row r="36" spans="1:17" s="97" customFormat="1" ht="15.75" x14ac:dyDescent="0.25">
      <c r="B36" s="285"/>
      <c r="C36" s="286" t="str">
        <f>'Total Amount'!B70</f>
        <v>Total Cost of Money</v>
      </c>
      <c r="D36" s="287">
        <f>'Total Amount'!W70</f>
        <v>0</v>
      </c>
      <c r="E36" s="288"/>
      <c r="J36" s="152" t="s">
        <v>102</v>
      </c>
      <c r="K36" s="150"/>
      <c r="L36" s="150"/>
      <c r="M36" s="150"/>
      <c r="N36" s="150"/>
      <c r="O36" s="150"/>
      <c r="P36" s="468"/>
      <c r="Q36" s="464"/>
    </row>
    <row r="37" spans="1:17" s="97" customFormat="1" ht="15.75" x14ac:dyDescent="0.25">
      <c r="B37" s="285"/>
      <c r="C37" s="286" t="str">
        <f>'Total Amount'!A71</f>
        <v>Total Estimated Costs</v>
      </c>
      <c r="D37" s="287">
        <f>'Total Amount'!W71</f>
        <v>0</v>
      </c>
      <c r="E37" s="288"/>
      <c r="J37" s="465" t="s">
        <v>148</v>
      </c>
      <c r="K37" s="466"/>
      <c r="L37" s="466"/>
      <c r="M37" s="466"/>
      <c r="N37" s="466"/>
      <c r="O37" s="466"/>
      <c r="P37" s="466"/>
      <c r="Q37" s="467"/>
    </row>
    <row r="38" spans="1:17" s="97" customFormat="1" ht="15.75" customHeight="1" x14ac:dyDescent="0.25">
      <c r="B38" s="289"/>
      <c r="C38" s="286" t="str">
        <f>'Total Amount'!A72</f>
        <v>Fixed Fee (If proposing a CPFF contract) or Profit</v>
      </c>
      <c r="D38" s="290">
        <f>'Total Amount'!W72</f>
        <v>0</v>
      </c>
      <c r="E38" s="291"/>
      <c r="F38" s="155"/>
      <c r="J38" s="465" t="s">
        <v>149</v>
      </c>
      <c r="K38" s="466"/>
      <c r="L38" s="466"/>
      <c r="M38" s="466"/>
      <c r="N38" s="466"/>
      <c r="O38" s="466"/>
      <c r="P38" s="466"/>
      <c r="Q38" s="467"/>
    </row>
    <row r="39" spans="1:17" s="155" customFormat="1" ht="17.25" customHeight="1" thickBot="1" x14ac:dyDescent="0.3">
      <c r="B39" s="292"/>
      <c r="C39" s="293" t="str">
        <f>'Total Amount'!A73</f>
        <v>Total Estimated Costs Plus Fixed Fee</v>
      </c>
      <c r="D39" s="294">
        <f>'Total Amount'!W73</f>
        <v>0</v>
      </c>
      <c r="E39" s="295"/>
      <c r="F39" s="97"/>
      <c r="J39" s="717" t="s">
        <v>363</v>
      </c>
      <c r="K39" s="718"/>
      <c r="L39" s="718"/>
      <c r="M39" s="718"/>
      <c r="N39" s="718"/>
      <c r="O39" s="718"/>
      <c r="P39" s="718"/>
      <c r="Q39" s="719"/>
    </row>
    <row r="40" spans="1:17" s="97" customFormat="1" ht="16.5" thickBot="1" x14ac:dyDescent="0.3">
      <c r="B40" s="130"/>
      <c r="C40" s="131"/>
      <c r="D40" s="132"/>
      <c r="E40" s="130"/>
      <c r="J40" s="720"/>
      <c r="K40" s="721"/>
      <c r="L40" s="721"/>
      <c r="M40" s="721"/>
      <c r="N40" s="721"/>
      <c r="O40" s="721"/>
      <c r="P40" s="721"/>
      <c r="Q40" s="722"/>
    </row>
    <row r="41" spans="1:17" s="97" customFormat="1" ht="15.75" x14ac:dyDescent="0.25">
      <c r="B41" s="130"/>
      <c r="C41" s="130"/>
      <c r="D41" s="130"/>
      <c r="E41" s="130"/>
    </row>
    <row r="42" spans="1:17" s="97" customFormat="1" ht="15.75" x14ac:dyDescent="0.25"/>
    <row r="43" spans="1:17" s="97" customFormat="1" ht="15.75" x14ac:dyDescent="0.25">
      <c r="B43"/>
      <c r="C43"/>
      <c r="D43"/>
      <c r="E43"/>
      <c r="F43"/>
    </row>
    <row r="44" spans="1:17" s="97" customFormat="1" ht="15.75" x14ac:dyDescent="0.25">
      <c r="A44"/>
      <c r="B44" s="245"/>
      <c r="C44" s="245"/>
      <c r="D44" s="245"/>
      <c r="E44" s="245"/>
      <c r="F44" s="245"/>
      <c r="G44"/>
      <c r="H44"/>
      <c r="I44"/>
      <c r="J44"/>
      <c r="K44"/>
      <c r="L44"/>
      <c r="M44"/>
      <c r="N44"/>
      <c r="O44"/>
      <c r="P44"/>
    </row>
    <row r="45" spans="1:17" ht="24" customHeight="1" x14ac:dyDescent="0.2">
      <c r="G45" s="245"/>
      <c r="H45" s="245"/>
      <c r="I45" s="245"/>
      <c r="J45" s="245"/>
      <c r="K45" s="245"/>
      <c r="L45" s="245"/>
      <c r="M45" s="245"/>
      <c r="N45" s="245"/>
      <c r="O45" s="245"/>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2.75" x14ac:dyDescent="0.2"/>
  <cols>
    <col min="1" max="1" width="12.42578125" customWidth="1"/>
    <col min="2" max="2" width="157.42578125" customWidth="1"/>
    <col min="3" max="3" width="148.85546875" customWidth="1"/>
  </cols>
  <sheetData>
    <row r="1" spans="1:21" ht="18.75" thickBot="1" x14ac:dyDescent="0.3">
      <c r="A1" s="580" t="s">
        <v>555</v>
      </c>
      <c r="B1" s="581"/>
      <c r="C1" s="249"/>
      <c r="D1" s="249"/>
      <c r="E1" s="249"/>
      <c r="F1" s="249"/>
      <c r="G1" s="249"/>
      <c r="H1" s="249"/>
      <c r="I1" s="249"/>
      <c r="J1" s="249"/>
      <c r="K1" s="249"/>
      <c r="L1" s="249"/>
      <c r="M1" s="249"/>
      <c r="N1" s="249"/>
      <c r="O1" s="249"/>
      <c r="P1" s="249"/>
      <c r="Q1" s="249"/>
      <c r="R1" s="249"/>
      <c r="S1" s="249"/>
      <c r="T1" s="249"/>
      <c r="U1" s="249"/>
    </row>
    <row r="3" spans="1:21" s="103" customFormat="1" ht="30.6" customHeight="1" x14ac:dyDescent="0.25">
      <c r="A3" s="747" t="s">
        <v>556</v>
      </c>
      <c r="B3" s="747"/>
    </row>
    <row r="4" spans="1:21" s="103" customFormat="1" ht="15.75" x14ac:dyDescent="0.25">
      <c r="A4" s="747" t="s">
        <v>557</v>
      </c>
      <c r="B4" s="747"/>
    </row>
    <row r="5" spans="1:21" s="103" customFormat="1" ht="47.45" customHeight="1" x14ac:dyDescent="0.25">
      <c r="A5" s="748" t="s">
        <v>590</v>
      </c>
      <c r="B5" s="748"/>
    </row>
    <row r="6" spans="1:21" s="103" customFormat="1" ht="15.75" x14ac:dyDescent="0.25">
      <c r="A6" s="747" t="s">
        <v>591</v>
      </c>
      <c r="B6" s="747"/>
    </row>
    <row r="7" spans="1:21" s="103" customFormat="1" ht="15.75" x14ac:dyDescent="0.25">
      <c r="A7" s="582"/>
      <c r="B7" s="583"/>
    </row>
    <row r="8" spans="1:21" s="103" customFormat="1" ht="24" customHeight="1" thickBot="1" x14ac:dyDescent="0.35">
      <c r="A8" s="584" t="s">
        <v>558</v>
      </c>
      <c r="B8" s="585"/>
    </row>
    <row r="9" spans="1:21" s="103" customFormat="1" ht="15.75" x14ac:dyDescent="0.25">
      <c r="A9" s="586" t="s">
        <v>559</v>
      </c>
      <c r="C9" s="587"/>
    </row>
    <row r="10" spans="1:21" s="103" customFormat="1" ht="31.5" x14ac:dyDescent="0.25">
      <c r="A10" s="582"/>
      <c r="B10" s="587" t="s">
        <v>592</v>
      </c>
      <c r="C10" s="583"/>
    </row>
    <row r="11" spans="1:21" s="103" customFormat="1" ht="31.5" x14ac:dyDescent="0.25">
      <c r="A11" s="582"/>
      <c r="B11" s="583" t="s">
        <v>560</v>
      </c>
      <c r="C11" s="583"/>
    </row>
    <row r="12" spans="1:21" s="103" customFormat="1" ht="31.5" x14ac:dyDescent="0.25">
      <c r="A12" s="582"/>
      <c r="B12" s="588" t="s">
        <v>395</v>
      </c>
      <c r="C12" s="583"/>
    </row>
    <row r="13" spans="1:21" s="103" customFormat="1" ht="15.75" x14ac:dyDescent="0.25">
      <c r="A13" s="582"/>
      <c r="B13" s="588" t="s">
        <v>561</v>
      </c>
      <c r="C13" s="583"/>
    </row>
    <row r="14" spans="1:21" s="103" customFormat="1" ht="15.75" x14ac:dyDescent="0.25">
      <c r="A14" s="582"/>
      <c r="B14" s="588" t="s">
        <v>562</v>
      </c>
      <c r="C14" s="583"/>
    </row>
    <row r="15" spans="1:21" s="103" customFormat="1" ht="15.75" x14ac:dyDescent="0.25">
      <c r="A15" s="586"/>
    </row>
    <row r="16" spans="1:21" s="103" customFormat="1" ht="15.75" x14ac:dyDescent="0.25">
      <c r="A16" s="586" t="s">
        <v>596</v>
      </c>
    </row>
    <row r="17" spans="1:15" s="103" customFormat="1" ht="15.75" x14ac:dyDescent="0.25">
      <c r="A17" s="582"/>
      <c r="B17" s="589" t="s">
        <v>563</v>
      </c>
    </row>
    <row r="18" spans="1:15" s="103" customFormat="1" ht="15.75" x14ac:dyDescent="0.25">
      <c r="A18" s="582"/>
      <c r="B18" s="589" t="s">
        <v>564</v>
      </c>
    </row>
    <row r="19" spans="1:15" s="103" customFormat="1" ht="15.75" x14ac:dyDescent="0.25">
      <c r="A19" s="582"/>
    </row>
    <row r="20" spans="1:15" s="103" customFormat="1" ht="15.75" x14ac:dyDescent="0.25">
      <c r="A20" s="586" t="s">
        <v>597</v>
      </c>
    </row>
    <row r="21" spans="1:15" s="103" customFormat="1" ht="31.5" x14ac:dyDescent="0.25">
      <c r="A21" s="582"/>
      <c r="B21" s="588" t="s">
        <v>565</v>
      </c>
    </row>
    <row r="22" spans="1:15" s="103" customFormat="1" ht="31.5" x14ac:dyDescent="0.25">
      <c r="A22" s="582"/>
      <c r="B22" s="588" t="s">
        <v>566</v>
      </c>
    </row>
    <row r="23" spans="1:15" s="241" customFormat="1" ht="38.450000000000003" customHeight="1" x14ac:dyDescent="0.25">
      <c r="B23" s="588" t="s">
        <v>567</v>
      </c>
      <c r="C23" s="583"/>
      <c r="D23" s="575"/>
      <c r="E23" s="575"/>
      <c r="F23" s="575"/>
      <c r="G23" s="575"/>
      <c r="H23" s="575"/>
      <c r="I23" s="575"/>
      <c r="J23" s="575"/>
      <c r="K23" s="575"/>
      <c r="L23" s="575"/>
      <c r="M23" s="575"/>
      <c r="N23" s="575"/>
      <c r="O23" s="575"/>
    </row>
    <row r="24" spans="1:15" s="241" customFormat="1" ht="15.75" x14ac:dyDescent="0.25">
      <c r="B24" s="588" t="s">
        <v>568</v>
      </c>
      <c r="C24" s="583"/>
      <c r="D24" s="575"/>
      <c r="E24" s="575"/>
      <c r="F24" s="575"/>
      <c r="G24" s="575"/>
      <c r="H24" s="575"/>
      <c r="I24" s="575"/>
      <c r="J24" s="575"/>
      <c r="K24" s="575"/>
      <c r="L24" s="575"/>
      <c r="M24" s="575"/>
      <c r="N24" s="575"/>
      <c r="O24" s="575"/>
    </row>
    <row r="25" spans="1:15" s="241" customFormat="1" ht="31.5" x14ac:dyDescent="0.25">
      <c r="B25" s="588" t="s">
        <v>569</v>
      </c>
      <c r="C25" s="583"/>
      <c r="D25" s="575"/>
      <c r="E25" s="575"/>
      <c r="F25" s="575"/>
      <c r="G25" s="575"/>
      <c r="H25" s="575"/>
      <c r="I25" s="575"/>
      <c r="J25" s="575"/>
      <c r="K25" s="575"/>
      <c r="L25" s="575"/>
      <c r="M25" s="575"/>
      <c r="N25" s="575"/>
      <c r="O25" s="575"/>
    </row>
    <row r="26" spans="1:15" s="241" customFormat="1" ht="15.75" x14ac:dyDescent="0.25">
      <c r="B26" s="588"/>
      <c r="C26" s="583"/>
      <c r="D26" s="575"/>
      <c r="E26" s="575"/>
      <c r="F26" s="575"/>
      <c r="G26" s="575"/>
      <c r="H26" s="575"/>
      <c r="I26" s="575"/>
      <c r="J26" s="575"/>
      <c r="K26" s="575"/>
      <c r="L26" s="575"/>
      <c r="M26" s="575"/>
      <c r="N26" s="575"/>
      <c r="O26" s="575"/>
    </row>
    <row r="27" spans="1:15" s="241" customFormat="1" ht="15.75" x14ac:dyDescent="0.25">
      <c r="A27" s="586" t="s">
        <v>598</v>
      </c>
      <c r="C27" s="588"/>
      <c r="D27" s="590"/>
      <c r="E27" s="590"/>
      <c r="F27" s="590"/>
      <c r="G27" s="590"/>
      <c r="H27" s="590"/>
      <c r="I27" s="590"/>
      <c r="J27" s="590"/>
      <c r="K27" s="590"/>
      <c r="L27" s="590"/>
      <c r="M27" s="590"/>
      <c r="N27" s="590"/>
      <c r="O27" s="590"/>
    </row>
    <row r="28" spans="1:15" s="241" customFormat="1" ht="31.5" x14ac:dyDescent="0.25">
      <c r="A28" s="582"/>
      <c r="B28" s="588" t="s">
        <v>571</v>
      </c>
      <c r="C28" s="588"/>
      <c r="D28" s="590"/>
      <c r="E28" s="590"/>
      <c r="F28" s="590"/>
      <c r="G28" s="590"/>
      <c r="H28" s="590"/>
      <c r="I28" s="590"/>
      <c r="J28" s="590"/>
      <c r="K28" s="590"/>
      <c r="L28" s="590"/>
      <c r="M28" s="590"/>
      <c r="N28" s="590"/>
      <c r="O28" s="590"/>
    </row>
    <row r="29" spans="1:15" s="241" customFormat="1" ht="31.5" x14ac:dyDescent="0.25">
      <c r="A29" s="582"/>
      <c r="B29" s="588" t="s">
        <v>572</v>
      </c>
      <c r="C29" s="588"/>
      <c r="D29" s="590"/>
      <c r="E29" s="590"/>
      <c r="F29" s="590"/>
      <c r="G29" s="590"/>
      <c r="H29" s="590"/>
      <c r="I29" s="590"/>
      <c r="J29" s="590"/>
      <c r="K29" s="590"/>
      <c r="L29" s="590"/>
      <c r="M29" s="590"/>
      <c r="N29" s="590"/>
      <c r="O29" s="590"/>
    </row>
    <row r="30" spans="1:15" s="241" customFormat="1" ht="31.5" x14ac:dyDescent="0.25">
      <c r="A30" s="582"/>
      <c r="B30" s="588" t="s">
        <v>573</v>
      </c>
      <c r="C30" s="588"/>
      <c r="D30" s="590"/>
      <c r="E30" s="590"/>
      <c r="F30" s="590"/>
      <c r="G30" s="590"/>
      <c r="H30" s="590"/>
      <c r="I30" s="590"/>
      <c r="J30" s="590"/>
      <c r="K30" s="590"/>
      <c r="L30" s="590"/>
      <c r="M30" s="590"/>
      <c r="N30" s="590"/>
      <c r="O30" s="590"/>
    </row>
    <row r="31" spans="1:15" s="241" customFormat="1" ht="34.35" customHeight="1" x14ac:dyDescent="0.25">
      <c r="B31" s="588" t="s">
        <v>570</v>
      </c>
      <c r="C31" s="583"/>
      <c r="D31" s="575"/>
      <c r="E31" s="575"/>
      <c r="F31" s="575"/>
      <c r="G31" s="575"/>
      <c r="H31" s="575"/>
      <c r="I31" s="575"/>
      <c r="J31" s="575"/>
      <c r="K31" s="575"/>
      <c r="L31" s="575"/>
      <c r="M31" s="575"/>
      <c r="N31" s="575"/>
      <c r="O31" s="575"/>
    </row>
    <row r="32" spans="1:15" s="241" customFormat="1" ht="15.75" x14ac:dyDescent="0.25">
      <c r="A32" s="582"/>
      <c r="B32" s="588" t="s">
        <v>574</v>
      </c>
      <c r="C32" s="588"/>
      <c r="D32" s="590"/>
      <c r="E32" s="590"/>
      <c r="F32" s="590"/>
      <c r="G32" s="590"/>
      <c r="H32" s="590"/>
      <c r="I32" s="590"/>
      <c r="J32" s="590"/>
      <c r="K32" s="590"/>
      <c r="L32" s="590"/>
      <c r="M32" s="590"/>
      <c r="N32" s="590"/>
      <c r="O32" s="590"/>
    </row>
    <row r="33" spans="1:15" s="241" customFormat="1" ht="18.600000000000001" customHeight="1" x14ac:dyDescent="0.2">
      <c r="B33" s="588" t="s">
        <v>575</v>
      </c>
      <c r="C33" s="588"/>
      <c r="D33" s="590"/>
      <c r="E33" s="590"/>
      <c r="F33" s="590"/>
      <c r="G33" s="590"/>
      <c r="H33" s="590"/>
      <c r="I33" s="590"/>
      <c r="J33" s="590"/>
      <c r="K33" s="590"/>
      <c r="L33" s="590"/>
      <c r="M33" s="590"/>
      <c r="N33" s="590"/>
      <c r="O33" s="590"/>
    </row>
    <row r="34" spans="1:15" s="241" customFormat="1" ht="18.600000000000001" customHeight="1" x14ac:dyDescent="0.2">
      <c r="B34" s="588"/>
      <c r="C34" s="588"/>
      <c r="D34" s="590"/>
      <c r="E34" s="590"/>
      <c r="F34" s="590"/>
      <c r="G34" s="590"/>
      <c r="H34" s="590"/>
      <c r="I34" s="590"/>
      <c r="J34" s="590"/>
      <c r="K34" s="590"/>
      <c r="L34" s="590"/>
      <c r="M34" s="590"/>
      <c r="N34" s="590"/>
      <c r="O34" s="590"/>
    </row>
    <row r="35" spans="1:15" s="241" customFormat="1" ht="18.600000000000001" customHeight="1" x14ac:dyDescent="0.25">
      <c r="A35" s="586" t="s">
        <v>599</v>
      </c>
      <c r="B35" s="588"/>
      <c r="C35" s="588"/>
      <c r="D35" s="590"/>
      <c r="E35" s="590"/>
      <c r="F35" s="590"/>
      <c r="G35" s="590"/>
      <c r="H35" s="590"/>
      <c r="I35" s="590"/>
      <c r="J35" s="590"/>
      <c r="K35" s="590"/>
      <c r="L35" s="590"/>
      <c r="M35" s="590"/>
      <c r="N35" s="590"/>
      <c r="O35" s="590"/>
    </row>
    <row r="36" spans="1:15" s="241" customFormat="1" ht="31.5" x14ac:dyDescent="0.2">
      <c r="B36" s="588" t="s">
        <v>576</v>
      </c>
      <c r="C36" s="588"/>
      <c r="D36" s="590"/>
      <c r="E36" s="590"/>
      <c r="F36" s="590"/>
      <c r="G36" s="590"/>
      <c r="H36" s="590"/>
      <c r="I36" s="590"/>
      <c r="J36" s="590"/>
      <c r="K36" s="590"/>
      <c r="L36" s="590"/>
      <c r="M36" s="590"/>
      <c r="N36" s="590"/>
      <c r="O36" s="590"/>
    </row>
    <row r="37" spans="1:15" s="241" customFormat="1" ht="47.25" x14ac:dyDescent="0.2">
      <c r="B37" s="589" t="s">
        <v>647</v>
      </c>
      <c r="C37" s="588"/>
      <c r="D37" s="590"/>
      <c r="E37" s="590"/>
      <c r="F37" s="590"/>
      <c r="G37" s="590"/>
      <c r="H37" s="590"/>
      <c r="I37" s="590"/>
      <c r="J37" s="590"/>
      <c r="K37" s="590"/>
      <c r="L37" s="590"/>
      <c r="M37" s="590"/>
      <c r="N37" s="590"/>
      <c r="O37" s="590"/>
    </row>
    <row r="38" spans="1:15" s="241" customFormat="1" ht="15.75" x14ac:dyDescent="0.2">
      <c r="B38" s="588"/>
      <c r="C38" s="588"/>
      <c r="D38" s="590"/>
      <c r="E38" s="590"/>
      <c r="F38" s="590"/>
      <c r="G38" s="590"/>
      <c r="H38" s="590"/>
      <c r="I38" s="590"/>
      <c r="J38" s="590"/>
      <c r="K38" s="590"/>
      <c r="L38" s="590"/>
      <c r="M38" s="590"/>
      <c r="N38" s="590"/>
      <c r="O38" s="590"/>
    </row>
    <row r="39" spans="1:15" s="241" customFormat="1" ht="22.35" customHeight="1" x14ac:dyDescent="0.25">
      <c r="A39" s="586" t="s">
        <v>600</v>
      </c>
      <c r="B39" s="591"/>
      <c r="C39" s="588"/>
      <c r="D39" s="590"/>
      <c r="E39" s="590"/>
      <c r="F39" s="590"/>
      <c r="G39" s="590"/>
      <c r="H39" s="590"/>
      <c r="I39" s="590"/>
      <c r="J39" s="590"/>
      <c r="K39" s="590"/>
      <c r="L39" s="590"/>
      <c r="M39" s="590"/>
      <c r="N39" s="590"/>
      <c r="O39" s="590"/>
    </row>
    <row r="40" spans="1:15" ht="17.45" customHeight="1" x14ac:dyDescent="0.2">
      <c r="B40" s="588" t="s">
        <v>577</v>
      </c>
    </row>
    <row r="41" spans="1:15" ht="31.5" x14ac:dyDescent="0.2">
      <c r="B41" s="588" t="s">
        <v>595</v>
      </c>
    </row>
    <row r="42" spans="1:15" ht="61.35" customHeight="1" x14ac:dyDescent="0.2">
      <c r="B42" s="588" t="s">
        <v>593</v>
      </c>
    </row>
    <row r="43" spans="1:15" ht="31.5" x14ac:dyDescent="0.25">
      <c r="B43" s="583" t="s">
        <v>594</v>
      </c>
    </row>
    <row r="44" spans="1:15" ht="63" x14ac:dyDescent="0.25">
      <c r="B44" s="714" t="s">
        <v>648</v>
      </c>
    </row>
    <row r="45" spans="1:15" ht="18" customHeight="1" x14ac:dyDescent="0.2"/>
    <row r="46" spans="1:15" ht="18.75" thickBot="1" x14ac:dyDescent="0.3">
      <c r="A46" s="592" t="s">
        <v>578</v>
      </c>
      <c r="B46" s="213"/>
    </row>
    <row r="47" spans="1:15" ht="31.5" x14ac:dyDescent="0.2">
      <c r="B47" s="588" t="s">
        <v>601</v>
      </c>
    </row>
    <row r="48" spans="1:15" ht="31.5" x14ac:dyDescent="0.2">
      <c r="B48" s="588" t="s">
        <v>602</v>
      </c>
    </row>
    <row r="50" spans="1:2" ht="17.45" customHeight="1" x14ac:dyDescent="0.2">
      <c r="A50" s="593" t="s">
        <v>579</v>
      </c>
    </row>
    <row r="51" spans="1:2" ht="31.5" x14ac:dyDescent="0.2">
      <c r="B51" s="588" t="s">
        <v>580</v>
      </c>
    </row>
    <row r="52" spans="1:2" ht="15.75" x14ac:dyDescent="0.2">
      <c r="B52" s="588" t="s">
        <v>581</v>
      </c>
    </row>
    <row r="53" spans="1:2" ht="15.75" x14ac:dyDescent="0.2">
      <c r="B53" s="588" t="s">
        <v>603</v>
      </c>
    </row>
    <row r="54" spans="1:2" ht="31.5" x14ac:dyDescent="0.2">
      <c r="B54" s="588" t="s">
        <v>582</v>
      </c>
    </row>
    <row r="55" spans="1:2" ht="31.5" x14ac:dyDescent="0.2">
      <c r="B55" s="588" t="s">
        <v>583</v>
      </c>
    </row>
    <row r="56" spans="1:2" ht="15.75" x14ac:dyDescent="0.2">
      <c r="B56" s="588" t="s">
        <v>584</v>
      </c>
    </row>
    <row r="57" spans="1:2" ht="15.75" x14ac:dyDescent="0.2">
      <c r="B57" s="588" t="s">
        <v>585</v>
      </c>
    </row>
    <row r="59" spans="1:2" ht="15.75" x14ac:dyDescent="0.2">
      <c r="A59" s="593" t="s">
        <v>586</v>
      </c>
    </row>
    <row r="60" spans="1:2" ht="31.5" x14ac:dyDescent="0.2">
      <c r="B60" s="588" t="s">
        <v>587</v>
      </c>
    </row>
    <row r="61" spans="1:2" ht="15.75" x14ac:dyDescent="0.2">
      <c r="B61" s="588" t="s">
        <v>581</v>
      </c>
    </row>
    <row r="62" spans="1:2" ht="15.75" x14ac:dyDescent="0.2">
      <c r="B62" s="588" t="s">
        <v>603</v>
      </c>
    </row>
    <row r="63" spans="1:2" ht="31.5" x14ac:dyDescent="0.2">
      <c r="B63" s="588" t="s">
        <v>588</v>
      </c>
    </row>
    <row r="64" spans="1:2" ht="31.5" x14ac:dyDescent="0.2">
      <c r="B64" s="588" t="s">
        <v>583</v>
      </c>
    </row>
    <row r="65" spans="2:2" ht="15.75" x14ac:dyDescent="0.2">
      <c r="B65" s="588" t="s">
        <v>584</v>
      </c>
    </row>
    <row r="66" spans="2:2" ht="15.75" x14ac:dyDescent="0.2">
      <c r="B66" s="588" t="s">
        <v>589</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4.25" x14ac:dyDescent="0.2"/>
  <cols>
    <col min="1" max="1" width="16.85546875" style="469" customWidth="1"/>
    <col min="2" max="2" width="27.42578125" style="469" customWidth="1"/>
    <col min="3" max="3" width="128.85546875" style="469" customWidth="1"/>
  </cols>
  <sheetData>
    <row r="1" spans="1:3" s="463" customFormat="1" ht="15" x14ac:dyDescent="0.25">
      <c r="A1" s="470" t="s">
        <v>371</v>
      </c>
      <c r="B1" s="470" t="s">
        <v>385</v>
      </c>
      <c r="C1" s="470" t="s">
        <v>372</v>
      </c>
    </row>
    <row r="2" spans="1:3" x14ac:dyDescent="0.2">
      <c r="A2" s="469" t="s">
        <v>373</v>
      </c>
      <c r="C2" s="469" t="s">
        <v>374</v>
      </c>
    </row>
    <row r="3" spans="1:3" ht="42.75" x14ac:dyDescent="0.2">
      <c r="A3" s="469" t="s">
        <v>375</v>
      </c>
      <c r="B3" s="469" t="s">
        <v>386</v>
      </c>
      <c r="C3" s="469" t="s">
        <v>376</v>
      </c>
    </row>
    <row r="4" spans="1:3" x14ac:dyDescent="0.2">
      <c r="A4" s="469" t="s">
        <v>375</v>
      </c>
      <c r="B4" s="469" t="s">
        <v>386</v>
      </c>
      <c r="C4" s="469" t="s">
        <v>377</v>
      </c>
    </row>
    <row r="5" spans="1:3" x14ac:dyDescent="0.2">
      <c r="A5" s="469" t="s">
        <v>375</v>
      </c>
      <c r="B5" s="469" t="s">
        <v>387</v>
      </c>
      <c r="C5" s="469" t="s">
        <v>388</v>
      </c>
    </row>
    <row r="6" spans="1:3" x14ac:dyDescent="0.2">
      <c r="A6" s="469" t="s">
        <v>378</v>
      </c>
      <c r="B6" s="469" t="s">
        <v>386</v>
      </c>
      <c r="C6" s="469" t="s">
        <v>379</v>
      </c>
    </row>
    <row r="7" spans="1:3" x14ac:dyDescent="0.2">
      <c r="A7" s="469" t="s">
        <v>378</v>
      </c>
      <c r="B7" s="469" t="s">
        <v>389</v>
      </c>
      <c r="C7" s="469" t="s">
        <v>390</v>
      </c>
    </row>
    <row r="8" spans="1:3" x14ac:dyDescent="0.2">
      <c r="A8" s="469" t="s">
        <v>378</v>
      </c>
      <c r="B8" s="469" t="s">
        <v>71</v>
      </c>
      <c r="C8" s="469" t="s">
        <v>391</v>
      </c>
    </row>
    <row r="9" spans="1:3" x14ac:dyDescent="0.2">
      <c r="A9" s="469" t="s">
        <v>382</v>
      </c>
      <c r="B9" s="469" t="s">
        <v>392</v>
      </c>
      <c r="C9" s="469" t="s">
        <v>393</v>
      </c>
    </row>
    <row r="10" spans="1:3" x14ac:dyDescent="0.2">
      <c r="A10" s="469" t="s">
        <v>414</v>
      </c>
      <c r="B10" s="469" t="s">
        <v>389</v>
      </c>
      <c r="C10" s="469" t="s">
        <v>448</v>
      </c>
    </row>
    <row r="11" spans="1:3" x14ac:dyDescent="0.2">
      <c r="A11" s="469" t="s">
        <v>414</v>
      </c>
      <c r="B11" s="469" t="s">
        <v>392</v>
      </c>
      <c r="C11" s="469" t="s">
        <v>394</v>
      </c>
    </row>
    <row r="12" spans="1:3" x14ac:dyDescent="0.2">
      <c r="A12" s="469" t="s">
        <v>414</v>
      </c>
      <c r="B12" s="469" t="s">
        <v>389</v>
      </c>
      <c r="C12" s="469" t="s">
        <v>396</v>
      </c>
    </row>
    <row r="13" spans="1:3" x14ac:dyDescent="0.2">
      <c r="A13" s="469" t="s">
        <v>414</v>
      </c>
      <c r="B13" s="469" t="s">
        <v>257</v>
      </c>
      <c r="C13" s="469" t="s">
        <v>399</v>
      </c>
    </row>
    <row r="14" spans="1:3" ht="28.5" x14ac:dyDescent="0.2">
      <c r="A14" s="469" t="s">
        <v>414</v>
      </c>
      <c r="B14" s="469" t="s">
        <v>401</v>
      </c>
      <c r="C14" s="469" t="s">
        <v>402</v>
      </c>
    </row>
    <row r="15" spans="1:3" x14ac:dyDescent="0.2">
      <c r="A15" s="469" t="s">
        <v>414</v>
      </c>
      <c r="B15" s="469" t="s">
        <v>387</v>
      </c>
      <c r="C15" s="469" t="s">
        <v>415</v>
      </c>
    </row>
    <row r="16" spans="1:3" x14ac:dyDescent="0.2">
      <c r="A16" s="480" t="s">
        <v>414</v>
      </c>
      <c r="B16" s="469" t="s">
        <v>261</v>
      </c>
      <c r="C16" s="469" t="s">
        <v>419</v>
      </c>
    </row>
    <row r="17" spans="1:3" x14ac:dyDescent="0.2">
      <c r="A17" s="480" t="s">
        <v>414</v>
      </c>
      <c r="B17" s="469" t="s">
        <v>257</v>
      </c>
      <c r="C17" s="469" t="s">
        <v>520</v>
      </c>
    </row>
    <row r="18" spans="1:3" x14ac:dyDescent="0.2">
      <c r="A18" s="469" t="s">
        <v>414</v>
      </c>
      <c r="B18" s="469" t="s">
        <v>521</v>
      </c>
      <c r="C18" s="469" t="s">
        <v>522</v>
      </c>
    </row>
    <row r="19" spans="1:3" x14ac:dyDescent="0.2">
      <c r="A19" s="469" t="s">
        <v>526</v>
      </c>
      <c r="B19" s="469" t="s">
        <v>389</v>
      </c>
      <c r="C19" s="469" t="s">
        <v>536</v>
      </c>
    </row>
    <row r="20" spans="1:3" x14ac:dyDescent="0.2">
      <c r="A20" s="469" t="s">
        <v>526</v>
      </c>
      <c r="B20" s="469" t="s">
        <v>537</v>
      </c>
      <c r="C20" s="469" t="s">
        <v>538</v>
      </c>
    </row>
    <row r="21" spans="1:3" ht="28.5" x14ac:dyDescent="0.2">
      <c r="A21" s="469" t="s">
        <v>526</v>
      </c>
      <c r="B21" s="469" t="s">
        <v>542</v>
      </c>
      <c r="C21" s="469" t="s">
        <v>541</v>
      </c>
    </row>
    <row r="22" spans="1:3" x14ac:dyDescent="0.2">
      <c r="A22" s="469" t="s">
        <v>543</v>
      </c>
      <c r="B22" s="469" t="s">
        <v>392</v>
      </c>
      <c r="C22" s="469" t="s">
        <v>545</v>
      </c>
    </row>
    <row r="23" spans="1:3" x14ac:dyDescent="0.2">
      <c r="A23" s="469" t="s">
        <v>547</v>
      </c>
      <c r="B23" s="469" t="s">
        <v>392</v>
      </c>
      <c r="C23" s="469" t="s">
        <v>550</v>
      </c>
    </row>
    <row r="24" spans="1:3" x14ac:dyDescent="0.2">
      <c r="A24" s="469" t="s">
        <v>552</v>
      </c>
      <c r="B24" s="469" t="s">
        <v>392</v>
      </c>
      <c r="C24" s="469" t="s">
        <v>551</v>
      </c>
    </row>
    <row r="25" spans="1:3" x14ac:dyDescent="0.2">
      <c r="A25" s="469" t="s">
        <v>552</v>
      </c>
      <c r="B25" s="469" t="s">
        <v>553</v>
      </c>
      <c r="C25" s="469" t="s">
        <v>554</v>
      </c>
    </row>
    <row r="26" spans="1:3" x14ac:dyDescent="0.2">
      <c r="A26" s="469" t="s">
        <v>552</v>
      </c>
      <c r="B26" s="469" t="s">
        <v>43</v>
      </c>
      <c r="C26" s="469" t="s">
        <v>639</v>
      </c>
    </row>
    <row r="27" spans="1:3" ht="28.5" x14ac:dyDescent="0.2">
      <c r="A27" s="469" t="s">
        <v>552</v>
      </c>
      <c r="B27" s="469" t="s">
        <v>542</v>
      </c>
      <c r="C27" s="469" t="s">
        <v>640</v>
      </c>
    </row>
    <row r="28" spans="1:3" x14ac:dyDescent="0.2">
      <c r="A28" s="480" t="s">
        <v>649</v>
      </c>
      <c r="B28" s="469" t="s">
        <v>650</v>
      </c>
      <c r="C28" s="469" t="s">
        <v>651</v>
      </c>
    </row>
    <row r="29" spans="1:3" x14ac:dyDescent="0.2">
      <c r="A29" s="480" t="s">
        <v>649</v>
      </c>
      <c r="B29" s="469" t="s">
        <v>257</v>
      </c>
      <c r="C29" s="469" t="s">
        <v>652</v>
      </c>
    </row>
    <row r="30" spans="1:3" x14ac:dyDescent="0.2">
      <c r="A30" s="480" t="s">
        <v>649</v>
      </c>
      <c r="B30" s="469" t="s">
        <v>257</v>
      </c>
      <c r="C30" s="469" t="s">
        <v>653</v>
      </c>
    </row>
    <row r="31" spans="1:3" x14ac:dyDescent="0.2">
      <c r="A31" s="480" t="s">
        <v>649</v>
      </c>
      <c r="B31" s="469" t="s">
        <v>257</v>
      </c>
      <c r="C31" s="469" t="s">
        <v>654</v>
      </c>
    </row>
    <row r="32" spans="1:3" x14ac:dyDescent="0.2">
      <c r="A32" s="480" t="s">
        <v>656</v>
      </c>
      <c r="B32" s="469" t="s">
        <v>386</v>
      </c>
      <c r="C32" s="469" t="s">
        <v>657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2.75" x14ac:dyDescent="0.2"/>
  <cols>
    <col min="1" max="1" width="33.42578125" customWidth="1"/>
    <col min="2" max="2" width="24.42578125" customWidth="1"/>
    <col min="4" max="4" width="29" bestFit="1" customWidth="1"/>
    <col min="5" max="5" width="23.140625" bestFit="1" customWidth="1"/>
  </cols>
  <sheetData>
    <row r="1" spans="1:4" x14ac:dyDescent="0.2">
      <c r="A1" s="296" t="s">
        <v>338</v>
      </c>
    </row>
    <row r="2" spans="1:4" x14ac:dyDescent="0.2">
      <c r="A2" s="479" t="s">
        <v>656</v>
      </c>
      <c r="B2" t="s">
        <v>420</v>
      </c>
    </row>
    <row r="4" spans="1:4" x14ac:dyDescent="0.2">
      <c r="A4" s="458" t="s">
        <v>359</v>
      </c>
    </row>
    <row r="5" spans="1:4" x14ac:dyDescent="0.2">
      <c r="A5" s="141"/>
    </row>
    <row r="7" spans="1:4" x14ac:dyDescent="0.2">
      <c r="A7" s="200" t="s">
        <v>159</v>
      </c>
      <c r="D7" s="223" t="s">
        <v>255</v>
      </c>
    </row>
    <row r="8" spans="1:4" x14ac:dyDescent="0.2">
      <c r="A8" s="141" t="s">
        <v>160</v>
      </c>
      <c r="D8" s="156" t="s">
        <v>256</v>
      </c>
    </row>
    <row r="9" spans="1:4" x14ac:dyDescent="0.2">
      <c r="A9" s="141" t="s">
        <v>161</v>
      </c>
      <c r="D9" s="156" t="s">
        <v>452</v>
      </c>
    </row>
    <row r="10" spans="1:4" x14ac:dyDescent="0.2">
      <c r="A10" s="141" t="s">
        <v>162</v>
      </c>
    </row>
    <row r="11" spans="1:4" x14ac:dyDescent="0.2">
      <c r="A11" s="141" t="s">
        <v>163</v>
      </c>
    </row>
    <row r="12" spans="1:4" x14ac:dyDescent="0.2">
      <c r="A12" s="141" t="s">
        <v>175</v>
      </c>
      <c r="D12" s="280" t="s">
        <v>254</v>
      </c>
    </row>
    <row r="14" spans="1:4" x14ac:dyDescent="0.2">
      <c r="A14" s="208" t="s">
        <v>209</v>
      </c>
      <c r="C14" s="250" t="str">
        <f>CONCATENATE("Offeror.Bus.Type is ",Offeror.Bus.Type)</f>
        <v xml:space="preserve">Offeror.Bus.Type is </v>
      </c>
    </row>
    <row r="15" spans="1:4" ht="14.25" x14ac:dyDescent="0.2">
      <c r="A15" s="218" t="str">
        <f>IF(Offeror.Bus.Type = "", "",IF(Offeror.Bus.Type = "Academia","Academia","General"))</f>
        <v/>
      </c>
      <c r="B15" s="156" t="s">
        <v>195</v>
      </c>
      <c r="D15" s="231" t="s">
        <v>253</v>
      </c>
    </row>
    <row r="16" spans="1:4" x14ac:dyDescent="0.2">
      <c r="A16" s="208"/>
      <c r="B16" s="156"/>
    </row>
    <row r="17" spans="1:4" x14ac:dyDescent="0.2">
      <c r="A17" s="208" t="s">
        <v>323</v>
      </c>
      <c r="B17" s="156" t="s">
        <v>324</v>
      </c>
    </row>
    <row r="18" spans="1:4" x14ac:dyDescent="0.2">
      <c r="A18" s="209" t="s">
        <v>325</v>
      </c>
      <c r="B18" s="156" t="s">
        <v>326</v>
      </c>
    </row>
    <row r="19" spans="1:4" x14ac:dyDescent="0.2">
      <c r="A19" s="208"/>
      <c r="B19" s="156"/>
    </row>
    <row r="20" spans="1:4" ht="14.25" x14ac:dyDescent="0.2">
      <c r="A20" s="230" t="s">
        <v>196</v>
      </c>
      <c r="B20" s="156"/>
      <c r="D20" s="231" t="s">
        <v>252</v>
      </c>
    </row>
    <row r="21" spans="1:4" x14ac:dyDescent="0.2">
      <c r="A21" s="209" t="s">
        <v>164</v>
      </c>
      <c r="B21" s="156"/>
    </row>
    <row r="22" spans="1:4" x14ac:dyDescent="0.2">
      <c r="A22" s="209" t="s">
        <v>193</v>
      </c>
      <c r="B22" s="156"/>
    </row>
    <row r="23" spans="1:4" x14ac:dyDescent="0.2">
      <c r="A23" s="209" t="s">
        <v>201</v>
      </c>
      <c r="B23" s="156"/>
    </row>
    <row r="24" spans="1:4" x14ac:dyDescent="0.2">
      <c r="A24" s="209" t="s">
        <v>242</v>
      </c>
      <c r="B24" s="156"/>
    </row>
    <row r="25" spans="1:4" x14ac:dyDescent="0.2">
      <c r="A25" s="217"/>
      <c r="B25" s="156"/>
    </row>
    <row r="26" spans="1:4" x14ac:dyDescent="0.2">
      <c r="A26" s="230" t="s">
        <v>197</v>
      </c>
      <c r="B26" s="156"/>
    </row>
    <row r="27" spans="1:4" x14ac:dyDescent="0.2">
      <c r="A27" s="209" t="s">
        <v>164</v>
      </c>
      <c r="B27" s="156"/>
    </row>
    <row r="28" spans="1:4" x14ac:dyDescent="0.2">
      <c r="A28" s="209" t="s">
        <v>198</v>
      </c>
      <c r="B28" s="156"/>
    </row>
    <row r="29" spans="1:4" x14ac:dyDescent="0.2">
      <c r="A29" s="209" t="s">
        <v>167</v>
      </c>
      <c r="B29" s="156"/>
    </row>
    <row r="30" spans="1:4" x14ac:dyDescent="0.2">
      <c r="A30" s="209" t="s">
        <v>244</v>
      </c>
      <c r="B30" s="156"/>
    </row>
    <row r="31" spans="1:4" x14ac:dyDescent="0.2">
      <c r="A31" s="209" t="s">
        <v>201</v>
      </c>
      <c r="B31" s="156"/>
    </row>
    <row r="32" spans="1:4" x14ac:dyDescent="0.2">
      <c r="A32" s="209" t="s">
        <v>194</v>
      </c>
      <c r="B32" s="156"/>
    </row>
    <row r="33" spans="1:2" x14ac:dyDescent="0.2">
      <c r="A33" s="217"/>
      <c r="B33" s="156"/>
    </row>
    <row r="34" spans="1:2" x14ac:dyDescent="0.2">
      <c r="A34" s="208" t="s">
        <v>200</v>
      </c>
      <c r="B34" s="156"/>
    </row>
    <row r="35" spans="1:2" x14ac:dyDescent="0.2">
      <c r="A35" s="209" t="s">
        <v>176</v>
      </c>
      <c r="B35" s="156"/>
    </row>
    <row r="36" spans="1:2" x14ac:dyDescent="0.2">
      <c r="A36" s="209" t="s">
        <v>177</v>
      </c>
      <c r="B36" s="156"/>
    </row>
    <row r="37" spans="1:2" x14ac:dyDescent="0.2">
      <c r="A37" s="209" t="s">
        <v>178</v>
      </c>
      <c r="B37" s="156"/>
    </row>
    <row r="38" spans="1:2" x14ac:dyDescent="0.2">
      <c r="A38" s="209" t="s">
        <v>166</v>
      </c>
      <c r="B38" s="156"/>
    </row>
    <row r="39" spans="1:2" x14ac:dyDescent="0.2">
      <c r="A39" s="217"/>
      <c r="B39" s="156"/>
    </row>
    <row r="40" spans="1:2" x14ac:dyDescent="0.2">
      <c r="A40" s="208" t="s">
        <v>199</v>
      </c>
      <c r="B40" s="156"/>
    </row>
    <row r="41" spans="1:2" x14ac:dyDescent="0.2">
      <c r="A41" s="209" t="s">
        <v>548</v>
      </c>
      <c r="B41" s="156"/>
    </row>
    <row r="42" spans="1:2" x14ac:dyDescent="0.2">
      <c r="A42" s="209" t="s">
        <v>179</v>
      </c>
      <c r="B42" s="156"/>
    </row>
    <row r="43" spans="1:2" x14ac:dyDescent="0.2">
      <c r="A43" s="209" t="s">
        <v>180</v>
      </c>
      <c r="B43" s="156"/>
    </row>
    <row r="44" spans="1:2" x14ac:dyDescent="0.2">
      <c r="A44" s="209" t="s">
        <v>184</v>
      </c>
      <c r="B44" s="156"/>
    </row>
    <row r="45" spans="1:2" x14ac:dyDescent="0.2">
      <c r="A45" s="209" t="s">
        <v>189</v>
      </c>
      <c r="B45" s="156"/>
    </row>
    <row r="46" spans="1:2" x14ac:dyDescent="0.2">
      <c r="A46" s="209" t="s">
        <v>181</v>
      </c>
      <c r="B46" s="156"/>
    </row>
    <row r="47" spans="1:2" x14ac:dyDescent="0.2">
      <c r="A47" s="209" t="s">
        <v>182</v>
      </c>
      <c r="B47" s="156"/>
    </row>
    <row r="48" spans="1:2" x14ac:dyDescent="0.2">
      <c r="A48" s="209" t="s">
        <v>183</v>
      </c>
      <c r="B48" s="156"/>
    </row>
    <row r="49" spans="1:2" x14ac:dyDescent="0.2">
      <c r="A49" s="209" t="s">
        <v>185</v>
      </c>
      <c r="B49" s="156"/>
    </row>
    <row r="50" spans="1:2" x14ac:dyDescent="0.2">
      <c r="A50" s="209" t="s">
        <v>186</v>
      </c>
      <c r="B50" s="156"/>
    </row>
    <row r="51" spans="1:2" x14ac:dyDescent="0.2">
      <c r="A51" s="209" t="s">
        <v>187</v>
      </c>
      <c r="B51" s="156"/>
    </row>
    <row r="52" spans="1:2" x14ac:dyDescent="0.2">
      <c r="A52" s="209" t="s">
        <v>201</v>
      </c>
      <c r="B52" s="156"/>
    </row>
    <row r="53" spans="1:2" x14ac:dyDescent="0.2">
      <c r="A53" s="217"/>
      <c r="B53" s="156"/>
    </row>
    <row r="54" spans="1:2" x14ac:dyDescent="0.2">
      <c r="A54" s="208" t="s">
        <v>243</v>
      </c>
      <c r="B54" s="156"/>
    </row>
    <row r="55" spans="1:2" x14ac:dyDescent="0.2">
      <c r="A55" s="209" t="s">
        <v>201</v>
      </c>
      <c r="B55" s="156"/>
    </row>
    <row r="56" spans="1:2" x14ac:dyDescent="0.2">
      <c r="A56" s="217"/>
      <c r="B56" s="156"/>
    </row>
    <row r="57" spans="1:2" x14ac:dyDescent="0.2">
      <c r="A57" s="208" t="s">
        <v>241</v>
      </c>
      <c r="B57" s="156"/>
    </row>
    <row r="58" spans="1:2" x14ac:dyDescent="0.2">
      <c r="A58" s="209" t="s">
        <v>238</v>
      </c>
      <c r="B58" s="156"/>
    </row>
    <row r="59" spans="1:2" x14ac:dyDescent="0.2">
      <c r="A59" s="209" t="s">
        <v>188</v>
      </c>
    </row>
    <row r="60" spans="1:2" x14ac:dyDescent="0.2">
      <c r="A60" s="217"/>
      <c r="B60" s="156"/>
    </row>
    <row r="61" spans="1:2" x14ac:dyDescent="0.2">
      <c r="A61" s="208" t="s">
        <v>202</v>
      </c>
      <c r="B61" s="156"/>
    </row>
    <row r="62" spans="1:2" x14ac:dyDescent="0.2">
      <c r="A62" s="209" t="s">
        <v>165</v>
      </c>
      <c r="B62" s="156"/>
    </row>
    <row r="63" spans="1:2" x14ac:dyDescent="0.2">
      <c r="A63" s="209" t="s">
        <v>192</v>
      </c>
      <c r="B63" s="156"/>
    </row>
    <row r="64" spans="1:2" x14ac:dyDescent="0.2">
      <c r="A64" s="209" t="s">
        <v>210</v>
      </c>
      <c r="B64" s="156"/>
    </row>
    <row r="65" spans="1:2" x14ac:dyDescent="0.2">
      <c r="A65" s="209" t="s">
        <v>211</v>
      </c>
      <c r="B65" s="156"/>
    </row>
    <row r="66" spans="1:2" x14ac:dyDescent="0.2">
      <c r="A66" s="217"/>
      <c r="B66" s="156"/>
    </row>
    <row r="67" spans="1:2" x14ac:dyDescent="0.2">
      <c r="A67" s="208" t="s">
        <v>203</v>
      </c>
      <c r="B67" s="156"/>
    </row>
    <row r="68" spans="1:2" x14ac:dyDescent="0.2">
      <c r="A68" s="209" t="s">
        <v>204</v>
      </c>
      <c r="B68" s="156"/>
    </row>
    <row r="69" spans="1:2" x14ac:dyDescent="0.2">
      <c r="A69" s="209" t="s">
        <v>205</v>
      </c>
      <c r="B69" s="156"/>
    </row>
    <row r="70" spans="1:2" x14ac:dyDescent="0.2">
      <c r="A70" s="209" t="s">
        <v>206</v>
      </c>
      <c r="B70" s="156"/>
    </row>
    <row r="71" spans="1:2" x14ac:dyDescent="0.2">
      <c r="A71" s="209" t="s">
        <v>207</v>
      </c>
      <c r="B71" s="156"/>
    </row>
    <row r="72" spans="1:2" x14ac:dyDescent="0.2">
      <c r="A72" s="209" t="s">
        <v>380</v>
      </c>
      <c r="B72" s="156"/>
    </row>
    <row r="73" spans="1:2" x14ac:dyDescent="0.2">
      <c r="A73" s="209" t="s">
        <v>208</v>
      </c>
      <c r="B73" s="156"/>
    </row>
    <row r="74" spans="1:2" x14ac:dyDescent="0.2">
      <c r="A74" s="217"/>
      <c r="B74" s="156"/>
    </row>
    <row r="75" spans="1:2" x14ac:dyDescent="0.2">
      <c r="A75" s="208" t="s">
        <v>212</v>
      </c>
      <c r="B75" s="156"/>
    </row>
    <row r="76" spans="1:2" x14ac:dyDescent="0.2">
      <c r="A76" s="209" t="s">
        <v>191</v>
      </c>
      <c r="B76" s="156"/>
    </row>
    <row r="77" spans="1:2" x14ac:dyDescent="0.2">
      <c r="A77" s="209" t="s">
        <v>213</v>
      </c>
      <c r="B77" s="156"/>
    </row>
    <row r="78" spans="1:2" x14ac:dyDescent="0.2">
      <c r="A78" s="209" t="s">
        <v>214</v>
      </c>
      <c r="B78" s="156"/>
    </row>
    <row r="79" spans="1:2" x14ac:dyDescent="0.2">
      <c r="A79" s="209" t="s">
        <v>215</v>
      </c>
      <c r="B79" s="156"/>
    </row>
    <row r="80" spans="1:2" x14ac:dyDescent="0.2">
      <c r="A80" s="209" t="s">
        <v>216</v>
      </c>
      <c r="B80" s="156"/>
    </row>
    <row r="81" spans="1:2" x14ac:dyDescent="0.2">
      <c r="A81" s="209" t="s">
        <v>217</v>
      </c>
      <c r="B81" s="156"/>
    </row>
    <row r="82" spans="1:2" x14ac:dyDescent="0.2">
      <c r="A82" s="217"/>
      <c r="B82" s="156"/>
    </row>
    <row r="83" spans="1:2" x14ac:dyDescent="0.2">
      <c r="A83" s="208" t="s">
        <v>218</v>
      </c>
      <c r="B83" s="156"/>
    </row>
    <row r="84" spans="1:2" x14ac:dyDescent="0.2">
      <c r="A84" s="209" t="s">
        <v>219</v>
      </c>
      <c r="B84" s="156"/>
    </row>
    <row r="85" spans="1:2" x14ac:dyDescent="0.2">
      <c r="A85" s="209" t="s">
        <v>220</v>
      </c>
      <c r="B85" s="156"/>
    </row>
    <row r="86" spans="1:2" x14ac:dyDescent="0.2">
      <c r="A86" s="209" t="s">
        <v>221</v>
      </c>
      <c r="B86" s="156"/>
    </row>
    <row r="87" spans="1:2" x14ac:dyDescent="0.2">
      <c r="A87" s="209" t="s">
        <v>222</v>
      </c>
      <c r="B87" s="156"/>
    </row>
    <row r="88" spans="1:2" x14ac:dyDescent="0.2">
      <c r="A88" s="209" t="s">
        <v>223</v>
      </c>
      <c r="B88" s="156"/>
    </row>
    <row r="89" spans="1:2" x14ac:dyDescent="0.2">
      <c r="A89" s="209" t="s">
        <v>224</v>
      </c>
      <c r="B89" s="156"/>
    </row>
    <row r="90" spans="1:2" x14ac:dyDescent="0.2">
      <c r="A90" s="217"/>
      <c r="B90" s="156"/>
    </row>
    <row r="91" spans="1:2" x14ac:dyDescent="0.2">
      <c r="A91" s="208" t="s">
        <v>245</v>
      </c>
      <c r="B91" s="156"/>
    </row>
    <row r="92" spans="1:2" x14ac:dyDescent="0.2">
      <c r="A92" s="209" t="s">
        <v>321</v>
      </c>
      <c r="B92" s="156"/>
    </row>
    <row r="93" spans="1:2" x14ac:dyDescent="0.2">
      <c r="A93" s="209" t="s">
        <v>246</v>
      </c>
      <c r="B93" s="156"/>
    </row>
    <row r="94" spans="1:2" x14ac:dyDescent="0.2">
      <c r="A94" s="209" t="s">
        <v>247</v>
      </c>
      <c r="B94" s="156"/>
    </row>
    <row r="95" spans="1:2" x14ac:dyDescent="0.2">
      <c r="A95" s="209" t="s">
        <v>248</v>
      </c>
      <c r="B95" s="156"/>
    </row>
    <row r="96" spans="1:2" x14ac:dyDescent="0.2">
      <c r="A96" s="209" t="s">
        <v>249</v>
      </c>
      <c r="B96" s="156"/>
    </row>
    <row r="97" spans="1:2" x14ac:dyDescent="0.2">
      <c r="A97" s="209" t="s">
        <v>250</v>
      </c>
      <c r="B97" s="156"/>
    </row>
    <row r="98" spans="1:2" x14ac:dyDescent="0.2">
      <c r="A98" s="209" t="s">
        <v>322</v>
      </c>
      <c r="B98" s="156"/>
    </row>
    <row r="99" spans="1:2" x14ac:dyDescent="0.2">
      <c r="A99" s="209" t="s">
        <v>271</v>
      </c>
      <c r="B99" s="156"/>
    </row>
    <row r="100" spans="1:2" x14ac:dyDescent="0.2">
      <c r="A100" s="209" t="s">
        <v>272</v>
      </c>
      <c r="B100" s="156"/>
    </row>
    <row r="101" spans="1:2" x14ac:dyDescent="0.2">
      <c r="A101" s="209" t="s">
        <v>273</v>
      </c>
      <c r="B101" s="156"/>
    </row>
    <row r="102" spans="1:2" x14ac:dyDescent="0.2">
      <c r="A102" s="209" t="s">
        <v>274</v>
      </c>
      <c r="B102" s="156"/>
    </row>
    <row r="103" spans="1:2" x14ac:dyDescent="0.2">
      <c r="A103" s="209" t="s">
        <v>275</v>
      </c>
      <c r="B103" s="156"/>
    </row>
    <row r="104" spans="1:2" x14ac:dyDescent="0.2">
      <c r="B104" s="156"/>
    </row>
    <row r="105" spans="1:2" x14ac:dyDescent="0.2">
      <c r="A105" s="217"/>
      <c r="B105" s="156"/>
    </row>
    <row r="106" spans="1:2" x14ac:dyDescent="0.2">
      <c r="A106" s="208" t="s">
        <v>251</v>
      </c>
      <c r="B106" s="156"/>
    </row>
    <row r="107" spans="1:2" x14ac:dyDescent="0.2">
      <c r="A107" s="209" t="s">
        <v>201</v>
      </c>
      <c r="B107" s="156"/>
    </row>
    <row r="108" spans="1:2" x14ac:dyDescent="0.2">
      <c r="A108" s="217"/>
      <c r="B108" s="156"/>
    </row>
    <row r="110" spans="1:2" s="220" customFormat="1" x14ac:dyDescent="0.2">
      <c r="A110" s="219"/>
    </row>
    <row r="111" spans="1:2" x14ac:dyDescent="0.2">
      <c r="A111" s="217"/>
    </row>
    <row r="112" spans="1:2" x14ac:dyDescent="0.2">
      <c r="A112" s="208" t="s">
        <v>225</v>
      </c>
    </row>
    <row r="113" spans="1:1" x14ac:dyDescent="0.2">
      <c r="A113" s="209" t="s">
        <v>383</v>
      </c>
    </row>
    <row r="114" spans="1:1" x14ac:dyDescent="0.2">
      <c r="A114" s="209" t="s">
        <v>549</v>
      </c>
    </row>
    <row r="115" spans="1:1" x14ac:dyDescent="0.2">
      <c r="A115" s="209" t="s">
        <v>384</v>
      </c>
    </row>
    <row r="116" spans="1:1" x14ac:dyDescent="0.2">
      <c r="A116" s="209" t="s">
        <v>544</v>
      </c>
    </row>
    <row r="117" spans="1:1" x14ac:dyDescent="0.2">
      <c r="A117" s="209" t="s">
        <v>546</v>
      </c>
    </row>
    <row r="118" spans="1:1" x14ac:dyDescent="0.2">
      <c r="A118" s="209" t="s">
        <v>82</v>
      </c>
    </row>
    <row r="119" spans="1:1" x14ac:dyDescent="0.2">
      <c r="A119" s="141" t="s">
        <v>230</v>
      </c>
    </row>
    <row r="120" spans="1:1" x14ac:dyDescent="0.2">
      <c r="A120" s="141" t="s">
        <v>231</v>
      </c>
    </row>
    <row r="121" spans="1:1" x14ac:dyDescent="0.2">
      <c r="A121" s="141" t="s">
        <v>232</v>
      </c>
    </row>
    <row r="122" spans="1:1" x14ac:dyDescent="0.2">
      <c r="A122" s="141" t="s">
        <v>233</v>
      </c>
    </row>
    <row r="123" spans="1:1" x14ac:dyDescent="0.2">
      <c r="A123" s="141" t="s">
        <v>234</v>
      </c>
    </row>
    <row r="124" spans="1:1" x14ac:dyDescent="0.2">
      <c r="A124" s="209" t="s">
        <v>227</v>
      </c>
    </row>
    <row r="125" spans="1:1" x14ac:dyDescent="0.2">
      <c r="A125" s="209" t="s">
        <v>228</v>
      </c>
    </row>
    <row r="126" spans="1:1" x14ac:dyDescent="0.2">
      <c r="A126" s="209" t="s">
        <v>229</v>
      </c>
    </row>
    <row r="127" spans="1:1" x14ac:dyDescent="0.2">
      <c r="A127" s="209" t="s">
        <v>235</v>
      </c>
    </row>
    <row r="128" spans="1:1" x14ac:dyDescent="0.2">
      <c r="A128" s="209" t="s">
        <v>417</v>
      </c>
    </row>
    <row r="129" spans="1:1" x14ac:dyDescent="0.2">
      <c r="A129" s="209" t="s">
        <v>418</v>
      </c>
    </row>
    <row r="130" spans="1:1" x14ac:dyDescent="0.2">
      <c r="A130" s="217"/>
    </row>
    <row r="131" spans="1:1" x14ac:dyDescent="0.2">
      <c r="A131" s="217"/>
    </row>
    <row r="132" spans="1:1" x14ac:dyDescent="0.2">
      <c r="A132" s="219"/>
    </row>
    <row r="133" spans="1:1" s="220" customFormat="1" x14ac:dyDescent="0.2">
      <c r="A133" s="571"/>
    </row>
    <row r="134" spans="1:1" x14ac:dyDescent="0.2">
      <c r="A134" s="572" t="s">
        <v>527</v>
      </c>
    </row>
    <row r="135" spans="1:1" x14ac:dyDescent="0.2">
      <c r="A135" s="573" t="s">
        <v>528</v>
      </c>
    </row>
    <row r="136" spans="1:1" x14ac:dyDescent="0.2">
      <c r="A136" s="573" t="s">
        <v>529</v>
      </c>
    </row>
    <row r="137" spans="1:1" x14ac:dyDescent="0.2">
      <c r="A137" s="573" t="s">
        <v>530</v>
      </c>
    </row>
    <row r="138" spans="1:1" x14ac:dyDescent="0.2">
      <c r="A138" s="573" t="s">
        <v>531</v>
      </c>
    </row>
    <row r="139" spans="1:1" x14ac:dyDescent="0.2">
      <c r="A139" s="571"/>
    </row>
    <row r="140" spans="1:1" x14ac:dyDescent="0.2">
      <c r="A140" s="574"/>
    </row>
    <row r="141" spans="1:1" s="220" customFormat="1" x14ac:dyDescent="0.2">
      <c r="A141" s="571"/>
    </row>
    <row r="142" spans="1:1" x14ac:dyDescent="0.2">
      <c r="A142" s="572" t="s">
        <v>532</v>
      </c>
    </row>
    <row r="143" spans="1:1" x14ac:dyDescent="0.2">
      <c r="A143" s="573" t="s">
        <v>528</v>
      </c>
    </row>
    <row r="144" spans="1:1" x14ac:dyDescent="0.2">
      <c r="A144" s="573" t="s">
        <v>533</v>
      </c>
    </row>
    <row r="145" spans="1:1" x14ac:dyDescent="0.2">
      <c r="A145" s="573" t="s">
        <v>534</v>
      </c>
    </row>
    <row r="146" spans="1:1" x14ac:dyDescent="0.2">
      <c r="A146" s="573" t="s">
        <v>535</v>
      </c>
    </row>
    <row r="147" spans="1:1" x14ac:dyDescent="0.2">
      <c r="A147" s="483"/>
    </row>
    <row r="148" spans="1:1" x14ac:dyDescent="0.2">
      <c r="A148" s="217"/>
    </row>
    <row r="149" spans="1:1" x14ac:dyDescent="0.2">
      <c r="A149" s="217"/>
    </row>
    <row r="150" spans="1:1" x14ac:dyDescent="0.2">
      <c r="A150" s="217"/>
    </row>
    <row r="151" spans="1:1" x14ac:dyDescent="0.2">
      <c r="A151" s="217"/>
    </row>
    <row r="152" spans="1:1" x14ac:dyDescent="0.2">
      <c r="A152" s="217"/>
    </row>
    <row r="153" spans="1:1" x14ac:dyDescent="0.2">
      <c r="A153" s="217"/>
    </row>
    <row r="154" spans="1:1" x14ac:dyDescent="0.2">
      <c r="A154" s="217"/>
    </row>
    <row r="155" spans="1:1" x14ac:dyDescent="0.2">
      <c r="A155" s="217"/>
    </row>
    <row r="156" spans="1:1" x14ac:dyDescent="0.2">
      <c r="A156" s="217"/>
    </row>
    <row r="178" spans="1:1" x14ac:dyDescent="0.2">
      <c r="A178" s="156" t="s">
        <v>190</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2.75" x14ac:dyDescent="0.2"/>
  <cols>
    <col min="1" max="1" width="35.140625" customWidth="1"/>
    <col min="2" max="7" width="16.85546875" customWidth="1"/>
  </cols>
  <sheetData>
    <row r="1" spans="1:7" s="249" customFormat="1" ht="18" x14ac:dyDescent="0.25">
      <c r="A1" s="248" t="s">
        <v>432</v>
      </c>
    </row>
    <row r="3" spans="1:7" ht="18.75" x14ac:dyDescent="0.3">
      <c r="A3" s="228" t="s">
        <v>158</v>
      </c>
      <c r="C3" s="228" t="s">
        <v>539</v>
      </c>
    </row>
    <row r="4" spans="1:7" ht="15.75" x14ac:dyDescent="0.25">
      <c r="A4" s="210"/>
      <c r="B4" s="247" t="s">
        <v>239</v>
      </c>
      <c r="C4" s="103" t="s">
        <v>528</v>
      </c>
      <c r="D4" s="247" t="s">
        <v>239</v>
      </c>
    </row>
    <row r="7" spans="1:7" ht="23.25" x14ac:dyDescent="0.35">
      <c r="A7" s="158" t="s">
        <v>423</v>
      </c>
    </row>
    <row r="8" spans="1:7" ht="15.75" x14ac:dyDescent="0.25">
      <c r="A8" s="207" t="s">
        <v>424</v>
      </c>
    </row>
    <row r="9" spans="1:7" x14ac:dyDescent="0.2">
      <c r="A9" s="203" t="s">
        <v>425</v>
      </c>
      <c r="B9" s="202" t="s">
        <v>426</v>
      </c>
      <c r="C9" s="202" t="s">
        <v>427</v>
      </c>
      <c r="D9" s="202" t="s">
        <v>428</v>
      </c>
      <c r="E9" s="202" t="s">
        <v>429</v>
      </c>
      <c r="F9" s="202" t="s">
        <v>430</v>
      </c>
      <c r="G9" s="202" t="s">
        <v>431</v>
      </c>
    </row>
    <row r="10" spans="1:7" x14ac:dyDescent="0.2">
      <c r="A10" s="203" t="s">
        <v>237</v>
      </c>
      <c r="B10" s="212">
        <v>44348</v>
      </c>
      <c r="C10" s="482">
        <f>EDATE(B10,12)</f>
        <v>44713</v>
      </c>
      <c r="D10" s="482">
        <f t="shared" ref="D10:G10" si="0">EDATE(C10,12)</f>
        <v>45078</v>
      </c>
      <c r="E10" s="482">
        <f t="shared" si="0"/>
        <v>45444</v>
      </c>
      <c r="F10" s="482">
        <f t="shared" si="0"/>
        <v>45809</v>
      </c>
      <c r="G10" s="482">
        <f t="shared" si="0"/>
        <v>46174</v>
      </c>
    </row>
    <row r="11" spans="1:7" x14ac:dyDescent="0.2">
      <c r="A11" s="203" t="s">
        <v>236</v>
      </c>
      <c r="B11" s="212">
        <v>44712</v>
      </c>
      <c r="C11" s="482">
        <f>EDATE(B11,12)</f>
        <v>45077</v>
      </c>
      <c r="D11" s="482">
        <f t="shared" ref="D11:G11" si="1">EDATE(C11,12)</f>
        <v>45443</v>
      </c>
      <c r="E11" s="482">
        <f t="shared" si="1"/>
        <v>45808</v>
      </c>
      <c r="F11" s="482">
        <f t="shared" si="1"/>
        <v>46173</v>
      </c>
      <c r="G11" s="482">
        <f t="shared" si="1"/>
        <v>46538</v>
      </c>
    </row>
    <row r="13" spans="1:7" x14ac:dyDescent="0.2">
      <c r="A13" s="471" t="s">
        <v>404</v>
      </c>
    </row>
    <row r="15" spans="1:7" x14ac:dyDescent="0.2">
      <c r="A15" s="481" t="s">
        <v>403</v>
      </c>
    </row>
  </sheetData>
  <conditionalFormatting sqref="C10:G10">
    <cfRule type="expression" dxfId="10" priority="3">
      <formula>C10&lt;&gt;B11+1</formula>
    </cfRule>
  </conditionalFormatting>
  <conditionalFormatting sqref="C4">
    <cfRule type="expression" dxfId="9" priority="2">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7109375" defaultRowHeight="12.75" x14ac:dyDescent="0.2"/>
  <cols>
    <col min="1" max="1" width="24.42578125" style="672" customWidth="1"/>
    <col min="2" max="2" width="26.42578125" style="672" customWidth="1"/>
    <col min="3" max="3" width="24.42578125" style="672" customWidth="1"/>
    <col min="4" max="4" width="20.85546875" style="672" customWidth="1"/>
    <col min="5" max="5" width="12.140625" style="672" customWidth="1"/>
    <col min="6" max="6" width="12.140625" style="672" hidden="1" customWidth="1"/>
    <col min="7" max="7" width="8.7109375" style="672"/>
    <col min="8" max="8" width="10.140625" style="672" customWidth="1"/>
    <col min="9" max="9" width="9.140625" style="672" customWidth="1"/>
    <col min="10" max="10" width="11.140625" style="672" customWidth="1"/>
    <col min="11" max="11" width="12.140625" style="672" customWidth="1"/>
    <col min="12" max="13" width="11.42578125" style="672" customWidth="1"/>
    <col min="14" max="14" width="10.140625" style="672" customWidth="1"/>
    <col min="15" max="15" width="9.140625" style="672" customWidth="1"/>
    <col min="16" max="16" width="11.5703125" style="672" customWidth="1"/>
    <col min="17" max="17" width="12.140625" style="672" customWidth="1"/>
    <col min="18" max="18" width="12" style="672" customWidth="1"/>
    <col min="19" max="20" width="10.140625" style="672" customWidth="1"/>
    <col min="21" max="21" width="8.7109375" style="672"/>
    <col min="22" max="22" width="11.5703125" style="672" customWidth="1"/>
    <col min="23" max="23" width="12.140625" style="672" customWidth="1"/>
    <col min="24" max="25" width="11.42578125" style="672" customWidth="1"/>
    <col min="26" max="26" width="10.140625" style="672" customWidth="1"/>
    <col min="27" max="27" width="9.140625" style="672" customWidth="1"/>
    <col min="28" max="28" width="11.5703125" style="672" customWidth="1"/>
    <col min="29" max="29" width="12.140625" style="672" customWidth="1"/>
    <col min="30" max="30" width="12" style="672" customWidth="1"/>
    <col min="31" max="32" width="10.140625" style="672" customWidth="1"/>
    <col min="33" max="33" width="8.7109375" style="672"/>
    <col min="34" max="34" width="11.5703125" style="672" customWidth="1"/>
    <col min="35" max="35" width="12.140625" style="672" customWidth="1"/>
    <col min="36" max="37" width="11.42578125" style="672" customWidth="1"/>
    <col min="38" max="38" width="10.140625" style="672" customWidth="1"/>
    <col min="39" max="39" width="9.140625" style="672" customWidth="1"/>
    <col min="40" max="40" width="11.5703125" style="672" customWidth="1"/>
    <col min="41" max="41" width="28.5703125" style="672" bestFit="1" customWidth="1"/>
    <col min="42" max="16384" width="8.7109375" style="672"/>
  </cols>
  <sheetData>
    <row r="1" spans="1:41" s="670" customFormat="1" ht="18" x14ac:dyDescent="0.25">
      <c r="A1" s="669" t="s">
        <v>257</v>
      </c>
    </row>
    <row r="2" spans="1:41" x14ac:dyDescent="0.2">
      <c r="A2" s="671" t="str">
        <f>General!C2</f>
        <v>Proposer's Name (Prime or Subcontractor)</v>
      </c>
    </row>
    <row r="3" spans="1:41" hidden="1" x14ac:dyDescent="0.2">
      <c r="A3" s="673" t="s">
        <v>339</v>
      </c>
    </row>
    <row r="4" spans="1:41" hidden="1" x14ac:dyDescent="0.2">
      <c r="A4" s="673" t="s">
        <v>339</v>
      </c>
    </row>
    <row r="5" spans="1:41" s="674" customFormat="1" ht="16.5" thickBot="1" x14ac:dyDescent="0.3">
      <c r="E5" s="752" t="str">
        <f>Period1_Label</f>
        <v>Proposer FY 1</v>
      </c>
      <c r="F5" s="752"/>
      <c r="G5" s="752"/>
      <c r="H5" s="752"/>
      <c r="I5" s="752"/>
      <c r="J5" s="752"/>
      <c r="K5" s="754" t="str">
        <f>Period2_Label</f>
        <v>Proposer FY 2</v>
      </c>
      <c r="L5" s="754"/>
      <c r="M5" s="754"/>
      <c r="N5" s="754"/>
      <c r="O5" s="754"/>
      <c r="P5" s="754"/>
      <c r="Q5" s="752" t="str">
        <f>Period3_Label</f>
        <v>Proposer FY 3</v>
      </c>
      <c r="R5" s="752"/>
      <c r="S5" s="752"/>
      <c r="T5" s="752"/>
      <c r="U5" s="752"/>
      <c r="V5" s="753"/>
      <c r="W5" s="754" t="str">
        <f>Period4_Label</f>
        <v>Proposer FY 4</v>
      </c>
      <c r="X5" s="754"/>
      <c r="Y5" s="754"/>
      <c r="Z5" s="754"/>
      <c r="AA5" s="754"/>
      <c r="AB5" s="754"/>
      <c r="AC5" s="752" t="str">
        <f>Period5_Label</f>
        <v>Proposer FY 5</v>
      </c>
      <c r="AD5" s="752"/>
      <c r="AE5" s="752"/>
      <c r="AF5" s="752"/>
      <c r="AG5" s="752"/>
      <c r="AH5" s="753"/>
      <c r="AI5" s="754" t="str">
        <f>Period6_Label</f>
        <v>Proposer FY 6</v>
      </c>
      <c r="AJ5" s="754"/>
      <c r="AK5" s="754"/>
      <c r="AL5" s="754"/>
      <c r="AM5" s="754"/>
      <c r="AN5" s="754"/>
      <c r="AO5" s="675" t="s">
        <v>276</v>
      </c>
    </row>
    <row r="6" spans="1:41" s="676" customFormat="1" ht="14.25" x14ac:dyDescent="0.2">
      <c r="A6" s="676" t="s">
        <v>171</v>
      </c>
      <c r="B6" s="676" t="s">
        <v>171</v>
      </c>
      <c r="C6" s="676" t="s">
        <v>172</v>
      </c>
      <c r="D6" s="676" t="s">
        <v>172</v>
      </c>
      <c r="E6" s="677" t="s">
        <v>173</v>
      </c>
      <c r="F6" s="677"/>
      <c r="G6" s="677" t="s">
        <v>174</v>
      </c>
      <c r="H6" s="677" t="s">
        <v>174</v>
      </c>
      <c r="I6" s="677" t="s">
        <v>174</v>
      </c>
      <c r="J6" s="678" t="s">
        <v>170</v>
      </c>
      <c r="K6" s="679" t="s">
        <v>173</v>
      </c>
      <c r="L6" s="680" t="s">
        <v>170</v>
      </c>
      <c r="M6" s="679" t="s">
        <v>174</v>
      </c>
      <c r="N6" s="679" t="s">
        <v>174</v>
      </c>
      <c r="O6" s="679" t="s">
        <v>174</v>
      </c>
      <c r="P6" s="680" t="s">
        <v>170</v>
      </c>
      <c r="Q6" s="677" t="s">
        <v>173</v>
      </c>
      <c r="R6" s="678" t="s">
        <v>170</v>
      </c>
      <c r="S6" s="677" t="s">
        <v>174</v>
      </c>
      <c r="T6" s="677" t="s">
        <v>174</v>
      </c>
      <c r="U6" s="677" t="s">
        <v>174</v>
      </c>
      <c r="V6" s="678" t="s">
        <v>170</v>
      </c>
      <c r="W6" s="679" t="s">
        <v>173</v>
      </c>
      <c r="X6" s="680" t="s">
        <v>170</v>
      </c>
      <c r="Y6" s="679" t="s">
        <v>174</v>
      </c>
      <c r="Z6" s="679" t="s">
        <v>174</v>
      </c>
      <c r="AA6" s="679" t="s">
        <v>174</v>
      </c>
      <c r="AB6" s="680" t="s">
        <v>170</v>
      </c>
      <c r="AC6" s="677" t="s">
        <v>173</v>
      </c>
      <c r="AD6" s="678" t="s">
        <v>170</v>
      </c>
      <c r="AE6" s="677" t="s">
        <v>174</v>
      </c>
      <c r="AF6" s="677" t="s">
        <v>174</v>
      </c>
      <c r="AG6" s="677" t="s">
        <v>174</v>
      </c>
      <c r="AH6" s="678" t="s">
        <v>170</v>
      </c>
      <c r="AI6" s="679" t="s">
        <v>173</v>
      </c>
      <c r="AJ6" s="680" t="s">
        <v>170</v>
      </c>
      <c r="AK6" s="679" t="s">
        <v>174</v>
      </c>
      <c r="AL6" s="679" t="s">
        <v>174</v>
      </c>
      <c r="AM6" s="679" t="s">
        <v>174</v>
      </c>
      <c r="AN6" s="680" t="s">
        <v>170</v>
      </c>
      <c r="AO6" s="681"/>
    </row>
    <row r="7" spans="1:41" ht="39" thickBot="1" x14ac:dyDescent="0.25">
      <c r="A7" s="682" t="s">
        <v>397</v>
      </c>
      <c r="B7" s="682" t="s">
        <v>398</v>
      </c>
      <c r="C7" s="682" t="s">
        <v>435</v>
      </c>
      <c r="D7" s="682" t="s">
        <v>154</v>
      </c>
      <c r="E7" s="683" t="s">
        <v>157</v>
      </c>
      <c r="F7" s="683"/>
      <c r="G7" s="683" t="s">
        <v>155</v>
      </c>
      <c r="H7" s="683" t="s">
        <v>156</v>
      </c>
      <c r="I7" s="683" t="str">
        <f>IF(LaborCollection="Academia","F&amp;A Rate","G&amp;A Rate")</f>
        <v>G&amp;A Rate</v>
      </c>
      <c r="J7" s="683" t="s">
        <v>642</v>
      </c>
      <c r="K7" s="684" t="s">
        <v>157</v>
      </c>
      <c r="L7" s="684" t="s">
        <v>168</v>
      </c>
      <c r="M7" s="684" t="s">
        <v>155</v>
      </c>
      <c r="N7" s="684" t="s">
        <v>156</v>
      </c>
      <c r="O7" s="684" t="str">
        <f>IF(LaborCollection="Academia","F&amp;A Rate","G&amp;A Rate")</f>
        <v>G&amp;A Rate</v>
      </c>
      <c r="P7" s="684" t="s">
        <v>642</v>
      </c>
      <c r="Q7" s="683" t="s">
        <v>157</v>
      </c>
      <c r="R7" s="683" t="s">
        <v>169</v>
      </c>
      <c r="S7" s="683" t="s">
        <v>155</v>
      </c>
      <c r="T7" s="683" t="s">
        <v>156</v>
      </c>
      <c r="U7" s="683" t="str">
        <f>IF(LaborCollection="Academia","F&amp;A Rate","G&amp;A Rate")</f>
        <v>G&amp;A Rate</v>
      </c>
      <c r="V7" s="683" t="s">
        <v>642</v>
      </c>
      <c r="W7" s="684" t="s">
        <v>157</v>
      </c>
      <c r="X7" s="684" t="s">
        <v>168</v>
      </c>
      <c r="Y7" s="684" t="s">
        <v>155</v>
      </c>
      <c r="Z7" s="684" t="s">
        <v>156</v>
      </c>
      <c r="AA7" s="684" t="str">
        <f>IF(LaborCollection="Academia","F&amp;A Rate","G&amp;A Rate")</f>
        <v>G&amp;A Rate</v>
      </c>
      <c r="AB7" s="684" t="s">
        <v>642</v>
      </c>
      <c r="AC7" s="683" t="s">
        <v>157</v>
      </c>
      <c r="AD7" s="683" t="s">
        <v>169</v>
      </c>
      <c r="AE7" s="683" t="s">
        <v>155</v>
      </c>
      <c r="AF7" s="683" t="s">
        <v>156</v>
      </c>
      <c r="AG7" s="683" t="str">
        <f>IF(LaborCollection="Academia","F&amp;A Rate","G&amp;A Rate")</f>
        <v>G&amp;A Rate</v>
      </c>
      <c r="AH7" s="683" t="s">
        <v>642</v>
      </c>
      <c r="AI7" s="684" t="s">
        <v>157</v>
      </c>
      <c r="AJ7" s="684" t="s">
        <v>168</v>
      </c>
      <c r="AK7" s="684" t="s">
        <v>155</v>
      </c>
      <c r="AL7" s="684" t="s">
        <v>156</v>
      </c>
      <c r="AM7" s="684" t="str">
        <f>IF(LaborCollection="Academia","F&amp;A Rate","G&amp;A Rate")</f>
        <v>G&amp;A Rate</v>
      </c>
      <c r="AN7" s="684" t="s">
        <v>642</v>
      </c>
      <c r="AO7" s="685" t="s">
        <v>267</v>
      </c>
    </row>
    <row r="8" spans="1:41" x14ac:dyDescent="0.2">
      <c r="A8" s="686"/>
      <c r="B8" s="687" t="str">
        <f>IF(ISBLANK(C8),"","Select a DARPA Labor Cat.")</f>
        <v/>
      </c>
      <c r="C8" s="688"/>
      <c r="D8" s="688"/>
      <c r="E8" s="689">
        <v>0</v>
      </c>
      <c r="F8" s="690" t="s">
        <v>523</v>
      </c>
      <c r="G8" s="691">
        <f>'Indirect Rates and Profit_Fee'!$D$5</f>
        <v>0</v>
      </c>
      <c r="H8" s="691">
        <f>'Indirect Rates and Profit_Fee'!$D$6</f>
        <v>0</v>
      </c>
      <c r="I8" s="691">
        <f>'Indirect Rates and Profit_Fee'!$D$7</f>
        <v>0</v>
      </c>
      <c r="J8" s="692">
        <f t="shared" ref="J8:J13" si="0">E8*(1+G8)*(1+H8)*(1+I8)</f>
        <v>0</v>
      </c>
      <c r="K8" s="693"/>
      <c r="L8" s="694" t="str">
        <f>IF(E8=0,"N/A",((K8-E8)/E8))</f>
        <v>N/A</v>
      </c>
      <c r="M8" s="695">
        <f>'Indirect Rates and Profit_Fee'!$E$5</f>
        <v>0</v>
      </c>
      <c r="N8" s="695">
        <f>'Indirect Rates and Profit_Fee'!$E$6</f>
        <v>0</v>
      </c>
      <c r="O8" s="695">
        <f>'Indirect Rates and Profit_Fee'!$E$7</f>
        <v>0</v>
      </c>
      <c r="P8" s="692">
        <f t="shared" ref="P8:P13" si="1">K8*(1+M8)*(1+N8)*(1+O8)</f>
        <v>0</v>
      </c>
      <c r="Q8" s="689"/>
      <c r="R8" s="694" t="str">
        <f>IF(K8=0,"N/A",((Q8-K8)/K8))</f>
        <v>N/A</v>
      </c>
      <c r="S8" s="691">
        <f>'Indirect Rates and Profit_Fee'!$F$5</f>
        <v>0</v>
      </c>
      <c r="T8" s="691">
        <f>'Indirect Rates and Profit_Fee'!$F$6</f>
        <v>0</v>
      </c>
      <c r="U8" s="691">
        <f>'Indirect Rates and Profit_Fee'!$F$7</f>
        <v>0</v>
      </c>
      <c r="V8" s="692">
        <f t="shared" ref="V8:V13" si="2">Q8*(1+S8)*(1+T8)*(1+U8)</f>
        <v>0</v>
      </c>
      <c r="W8" s="693"/>
      <c r="X8" s="694" t="str">
        <f>IF(Q8=0,"N/A",((W8-Q8)/Q8))</f>
        <v>N/A</v>
      </c>
      <c r="Y8" s="695">
        <f>'Indirect Rates and Profit_Fee'!$G$5</f>
        <v>0</v>
      </c>
      <c r="Z8" s="695">
        <f>'Indirect Rates and Profit_Fee'!$G$6</f>
        <v>0</v>
      </c>
      <c r="AA8" s="695">
        <f>'Indirect Rates and Profit_Fee'!$G$7</f>
        <v>0</v>
      </c>
      <c r="AB8" s="692">
        <f t="shared" ref="AB8:AB13" si="3">W8*(1+Y8)*(1+Z8)*(1+AA8)</f>
        <v>0</v>
      </c>
      <c r="AC8" s="689"/>
      <c r="AD8" s="694" t="str">
        <f>IF(W8=0,"N/A",((AC8-W8)/W8))</f>
        <v>N/A</v>
      </c>
      <c r="AE8" s="691">
        <f>'Indirect Rates and Profit_Fee'!$H$5</f>
        <v>0</v>
      </c>
      <c r="AF8" s="691">
        <f>'Indirect Rates and Profit_Fee'!$H$6</f>
        <v>0</v>
      </c>
      <c r="AG8" s="691">
        <f>'Indirect Rates and Profit_Fee'!$H$7</f>
        <v>0</v>
      </c>
      <c r="AH8" s="692">
        <f t="shared" ref="AH8:AH13" si="4">AC8*(1+AE8)*(1+AF8)*(1+AG8)</f>
        <v>0</v>
      </c>
      <c r="AI8" s="693"/>
      <c r="AJ8" s="694" t="str">
        <f>IF(AC8=0,"N/A",((AI8-AC8)/AC8))</f>
        <v>N/A</v>
      </c>
      <c r="AK8" s="695">
        <f>'Indirect Rates and Profit_Fee'!$I$5</f>
        <v>0</v>
      </c>
      <c r="AL8" s="695">
        <f>'Indirect Rates and Profit_Fee'!$I$6</f>
        <v>0</v>
      </c>
      <c r="AM8" s="695">
        <f>'Indirect Rates and Profit_Fee'!$I$7</f>
        <v>0</v>
      </c>
      <c r="AN8" s="692">
        <f t="shared" ref="AN8:AN13" si="5">AI8*(1+AK8)*(1+AL8)*(1+AM8)</f>
        <v>0</v>
      </c>
    </row>
    <row r="9" spans="1:41" x14ac:dyDescent="0.2">
      <c r="A9" s="686"/>
      <c r="B9" s="687" t="str">
        <f t="shared" ref="B9:B31" si="6">IF(ISBLANK(C9),"","Select a DARPA Labor Cat.")</f>
        <v/>
      </c>
      <c r="C9" s="688"/>
      <c r="D9" s="688"/>
      <c r="E9" s="689"/>
      <c r="F9" s="690" t="s">
        <v>523</v>
      </c>
      <c r="G9" s="691">
        <f>'Indirect Rates and Profit_Fee'!$D$5</f>
        <v>0</v>
      </c>
      <c r="H9" s="691">
        <f>'Indirect Rates and Profit_Fee'!$D$6</f>
        <v>0</v>
      </c>
      <c r="I9" s="691">
        <f>'Indirect Rates and Profit_Fee'!$D$7</f>
        <v>0</v>
      </c>
      <c r="J9" s="692">
        <f t="shared" si="0"/>
        <v>0</v>
      </c>
      <c r="K9" s="693"/>
      <c r="L9" s="694" t="str">
        <f t="shared" ref="L9:L31" si="7">IF(E9=0,"N/A",((K9-E9)/E9))</f>
        <v>N/A</v>
      </c>
      <c r="M9" s="695">
        <f>'Indirect Rates and Profit_Fee'!$E$5</f>
        <v>0</v>
      </c>
      <c r="N9" s="695">
        <f>'Indirect Rates and Profit_Fee'!$E$6</f>
        <v>0</v>
      </c>
      <c r="O9" s="695">
        <f>'Indirect Rates and Profit_Fee'!$E$7</f>
        <v>0</v>
      </c>
      <c r="P9" s="692">
        <f t="shared" si="1"/>
        <v>0</v>
      </c>
      <c r="Q9" s="689"/>
      <c r="R9" s="694" t="str">
        <f t="shared" ref="R9:R31" si="8">IF(K9=0,"N/A",((Q9-K9)/K9))</f>
        <v>N/A</v>
      </c>
      <c r="S9" s="691">
        <f>'Indirect Rates and Profit_Fee'!$F$5</f>
        <v>0</v>
      </c>
      <c r="T9" s="691">
        <f>'Indirect Rates and Profit_Fee'!$F$6</f>
        <v>0</v>
      </c>
      <c r="U9" s="691">
        <f>'Indirect Rates and Profit_Fee'!$F$7</f>
        <v>0</v>
      </c>
      <c r="V9" s="692">
        <f t="shared" si="2"/>
        <v>0</v>
      </c>
      <c r="W9" s="693"/>
      <c r="X9" s="694" t="str">
        <f t="shared" ref="X9:X31" si="9">IF(Q9=0,"N/A",((W9-Q9)/Q9))</f>
        <v>N/A</v>
      </c>
      <c r="Y9" s="695">
        <f>'Indirect Rates and Profit_Fee'!$G$5</f>
        <v>0</v>
      </c>
      <c r="Z9" s="695">
        <f>'Indirect Rates and Profit_Fee'!$G$6</f>
        <v>0</v>
      </c>
      <c r="AA9" s="695">
        <f>'Indirect Rates and Profit_Fee'!$G$7</f>
        <v>0</v>
      </c>
      <c r="AB9" s="692">
        <f t="shared" si="3"/>
        <v>0</v>
      </c>
      <c r="AC9" s="689"/>
      <c r="AD9" s="694" t="str">
        <f t="shared" ref="AD9:AD31" si="10">IF(W9=0,"N/A",((AC9-W9)/W9))</f>
        <v>N/A</v>
      </c>
      <c r="AE9" s="691">
        <f>'Indirect Rates and Profit_Fee'!$H$5</f>
        <v>0</v>
      </c>
      <c r="AF9" s="691">
        <f>'Indirect Rates and Profit_Fee'!$H$6</f>
        <v>0</v>
      </c>
      <c r="AG9" s="691">
        <f>'Indirect Rates and Profit_Fee'!$H$7</f>
        <v>0</v>
      </c>
      <c r="AH9" s="692">
        <f t="shared" si="4"/>
        <v>0</v>
      </c>
      <c r="AI9" s="693"/>
      <c r="AJ9" s="694" t="str">
        <f t="shared" ref="AJ9:AJ31" si="11">IF(AC9=0,"N/A",((AI9-AC9)/AC9))</f>
        <v>N/A</v>
      </c>
      <c r="AK9" s="695">
        <f>'Indirect Rates and Profit_Fee'!$I$5</f>
        <v>0</v>
      </c>
      <c r="AL9" s="695">
        <f>'Indirect Rates and Profit_Fee'!$I$6</f>
        <v>0</v>
      </c>
      <c r="AM9" s="695">
        <f>'Indirect Rates and Profit_Fee'!$I$7</f>
        <v>0</v>
      </c>
      <c r="AN9" s="692">
        <f t="shared" si="5"/>
        <v>0</v>
      </c>
    </row>
    <row r="10" spans="1:41" x14ac:dyDescent="0.2">
      <c r="A10" s="686"/>
      <c r="B10" s="687" t="str">
        <f t="shared" si="6"/>
        <v/>
      </c>
      <c r="C10" s="688"/>
      <c r="D10" s="688"/>
      <c r="E10" s="689"/>
      <c r="F10" s="690" t="s">
        <v>523</v>
      </c>
      <c r="G10" s="691">
        <f>'Indirect Rates and Profit_Fee'!$D$5</f>
        <v>0</v>
      </c>
      <c r="H10" s="691">
        <f>'Indirect Rates and Profit_Fee'!$D$6</f>
        <v>0</v>
      </c>
      <c r="I10" s="691">
        <f>'Indirect Rates and Profit_Fee'!$D$7</f>
        <v>0</v>
      </c>
      <c r="J10" s="692">
        <f t="shared" si="0"/>
        <v>0</v>
      </c>
      <c r="K10" s="693"/>
      <c r="L10" s="694" t="str">
        <f t="shared" si="7"/>
        <v>N/A</v>
      </c>
      <c r="M10" s="695">
        <f>'Indirect Rates and Profit_Fee'!$E$5</f>
        <v>0</v>
      </c>
      <c r="N10" s="695">
        <f>'Indirect Rates and Profit_Fee'!$E$6</f>
        <v>0</v>
      </c>
      <c r="O10" s="695">
        <f>'Indirect Rates and Profit_Fee'!$E$7</f>
        <v>0</v>
      </c>
      <c r="P10" s="692">
        <f t="shared" si="1"/>
        <v>0</v>
      </c>
      <c r="Q10" s="689"/>
      <c r="R10" s="694" t="str">
        <f t="shared" si="8"/>
        <v>N/A</v>
      </c>
      <c r="S10" s="691">
        <f>'Indirect Rates and Profit_Fee'!$F$5</f>
        <v>0</v>
      </c>
      <c r="T10" s="691">
        <f>'Indirect Rates and Profit_Fee'!$F$6</f>
        <v>0</v>
      </c>
      <c r="U10" s="691">
        <f>'Indirect Rates and Profit_Fee'!$F$7</f>
        <v>0</v>
      </c>
      <c r="V10" s="692">
        <f t="shared" si="2"/>
        <v>0</v>
      </c>
      <c r="W10" s="693"/>
      <c r="X10" s="694" t="str">
        <f t="shared" si="9"/>
        <v>N/A</v>
      </c>
      <c r="Y10" s="695">
        <f>'Indirect Rates and Profit_Fee'!$G$5</f>
        <v>0</v>
      </c>
      <c r="Z10" s="695">
        <f>'Indirect Rates and Profit_Fee'!$G$6</f>
        <v>0</v>
      </c>
      <c r="AA10" s="695">
        <f>'Indirect Rates and Profit_Fee'!$G$7</f>
        <v>0</v>
      </c>
      <c r="AB10" s="692">
        <f t="shared" si="3"/>
        <v>0</v>
      </c>
      <c r="AC10" s="689"/>
      <c r="AD10" s="694" t="str">
        <f t="shared" si="10"/>
        <v>N/A</v>
      </c>
      <c r="AE10" s="691">
        <f>'Indirect Rates and Profit_Fee'!$H$5</f>
        <v>0</v>
      </c>
      <c r="AF10" s="691">
        <f>'Indirect Rates and Profit_Fee'!$H$6</f>
        <v>0</v>
      </c>
      <c r="AG10" s="691">
        <f>'Indirect Rates and Profit_Fee'!$H$7</f>
        <v>0</v>
      </c>
      <c r="AH10" s="692">
        <f t="shared" si="4"/>
        <v>0</v>
      </c>
      <c r="AI10" s="693"/>
      <c r="AJ10" s="694" t="str">
        <f t="shared" si="11"/>
        <v>N/A</v>
      </c>
      <c r="AK10" s="695">
        <f>'Indirect Rates and Profit_Fee'!$I$5</f>
        <v>0</v>
      </c>
      <c r="AL10" s="695">
        <f>'Indirect Rates and Profit_Fee'!$I$6</f>
        <v>0</v>
      </c>
      <c r="AM10" s="695">
        <f>'Indirect Rates and Profit_Fee'!$I$7</f>
        <v>0</v>
      </c>
      <c r="AN10" s="692">
        <f t="shared" si="5"/>
        <v>0</v>
      </c>
    </row>
    <row r="11" spans="1:41" x14ac:dyDescent="0.2">
      <c r="A11" s="686"/>
      <c r="B11" s="687" t="str">
        <f t="shared" si="6"/>
        <v/>
      </c>
      <c r="C11" s="688"/>
      <c r="D11" s="688"/>
      <c r="E11" s="689"/>
      <c r="F11" s="690" t="s">
        <v>523</v>
      </c>
      <c r="G11" s="691">
        <f>'Indirect Rates and Profit_Fee'!$D$5</f>
        <v>0</v>
      </c>
      <c r="H11" s="691">
        <f>'Indirect Rates and Profit_Fee'!$D$6</f>
        <v>0</v>
      </c>
      <c r="I11" s="691">
        <f>'Indirect Rates and Profit_Fee'!$D$7</f>
        <v>0</v>
      </c>
      <c r="J11" s="692">
        <f t="shared" si="0"/>
        <v>0</v>
      </c>
      <c r="K11" s="693"/>
      <c r="L11" s="694" t="str">
        <f t="shared" si="7"/>
        <v>N/A</v>
      </c>
      <c r="M11" s="695">
        <f>'Indirect Rates and Profit_Fee'!$E$5</f>
        <v>0</v>
      </c>
      <c r="N11" s="695">
        <f>'Indirect Rates and Profit_Fee'!$E$6</f>
        <v>0</v>
      </c>
      <c r="O11" s="695">
        <f>'Indirect Rates and Profit_Fee'!$E$7</f>
        <v>0</v>
      </c>
      <c r="P11" s="692">
        <f t="shared" si="1"/>
        <v>0</v>
      </c>
      <c r="Q11" s="689"/>
      <c r="R11" s="694" t="str">
        <f t="shared" si="8"/>
        <v>N/A</v>
      </c>
      <c r="S11" s="691">
        <f>'Indirect Rates and Profit_Fee'!$F$5</f>
        <v>0</v>
      </c>
      <c r="T11" s="691">
        <f>'Indirect Rates and Profit_Fee'!$F$6</f>
        <v>0</v>
      </c>
      <c r="U11" s="691">
        <f>'Indirect Rates and Profit_Fee'!$F$7</f>
        <v>0</v>
      </c>
      <c r="V11" s="692">
        <f t="shared" si="2"/>
        <v>0</v>
      </c>
      <c r="W11" s="693"/>
      <c r="X11" s="694" t="str">
        <f t="shared" si="9"/>
        <v>N/A</v>
      </c>
      <c r="Y11" s="695">
        <f>'Indirect Rates and Profit_Fee'!$G$5</f>
        <v>0</v>
      </c>
      <c r="Z11" s="695">
        <f>'Indirect Rates and Profit_Fee'!$G$6</f>
        <v>0</v>
      </c>
      <c r="AA11" s="695">
        <f>'Indirect Rates and Profit_Fee'!$G$7</f>
        <v>0</v>
      </c>
      <c r="AB11" s="692">
        <f t="shared" si="3"/>
        <v>0</v>
      </c>
      <c r="AC11" s="689"/>
      <c r="AD11" s="694" t="str">
        <f t="shared" si="10"/>
        <v>N/A</v>
      </c>
      <c r="AE11" s="691">
        <f>'Indirect Rates and Profit_Fee'!$H$5</f>
        <v>0</v>
      </c>
      <c r="AF11" s="691">
        <f>'Indirect Rates and Profit_Fee'!$H$6</f>
        <v>0</v>
      </c>
      <c r="AG11" s="691">
        <f>'Indirect Rates and Profit_Fee'!$H$7</f>
        <v>0</v>
      </c>
      <c r="AH11" s="692">
        <f t="shared" si="4"/>
        <v>0</v>
      </c>
      <c r="AI11" s="693"/>
      <c r="AJ11" s="694" t="str">
        <f t="shared" si="11"/>
        <v>N/A</v>
      </c>
      <c r="AK11" s="695">
        <f>'Indirect Rates and Profit_Fee'!$I$5</f>
        <v>0</v>
      </c>
      <c r="AL11" s="695">
        <f>'Indirect Rates and Profit_Fee'!$I$6</f>
        <v>0</v>
      </c>
      <c r="AM11" s="695">
        <f>'Indirect Rates and Profit_Fee'!$I$7</f>
        <v>0</v>
      </c>
      <c r="AN11" s="692">
        <f t="shared" si="5"/>
        <v>0</v>
      </c>
    </row>
    <row r="12" spans="1:41" x14ac:dyDescent="0.2">
      <c r="A12" s="686"/>
      <c r="B12" s="687" t="str">
        <f t="shared" si="6"/>
        <v/>
      </c>
      <c r="C12" s="688"/>
      <c r="D12" s="688"/>
      <c r="E12" s="689"/>
      <c r="F12" s="690" t="s">
        <v>523</v>
      </c>
      <c r="G12" s="691">
        <f>'Indirect Rates and Profit_Fee'!$D$5</f>
        <v>0</v>
      </c>
      <c r="H12" s="691">
        <f>'Indirect Rates and Profit_Fee'!$D$6</f>
        <v>0</v>
      </c>
      <c r="I12" s="691">
        <f>'Indirect Rates and Profit_Fee'!$D$7</f>
        <v>0</v>
      </c>
      <c r="J12" s="692">
        <f t="shared" si="0"/>
        <v>0</v>
      </c>
      <c r="K12" s="693"/>
      <c r="L12" s="694" t="str">
        <f t="shared" si="7"/>
        <v>N/A</v>
      </c>
      <c r="M12" s="695">
        <f>'Indirect Rates and Profit_Fee'!$E$5</f>
        <v>0</v>
      </c>
      <c r="N12" s="695">
        <f>'Indirect Rates and Profit_Fee'!$E$6</f>
        <v>0</v>
      </c>
      <c r="O12" s="695">
        <f>'Indirect Rates and Profit_Fee'!$E$7</f>
        <v>0</v>
      </c>
      <c r="P12" s="692">
        <f t="shared" si="1"/>
        <v>0</v>
      </c>
      <c r="Q12" s="689"/>
      <c r="R12" s="694" t="str">
        <f t="shared" si="8"/>
        <v>N/A</v>
      </c>
      <c r="S12" s="691">
        <f>'Indirect Rates and Profit_Fee'!$F$5</f>
        <v>0</v>
      </c>
      <c r="T12" s="691">
        <f>'Indirect Rates and Profit_Fee'!$F$6</f>
        <v>0</v>
      </c>
      <c r="U12" s="691">
        <f>'Indirect Rates and Profit_Fee'!$F$7</f>
        <v>0</v>
      </c>
      <c r="V12" s="692">
        <f t="shared" si="2"/>
        <v>0</v>
      </c>
      <c r="W12" s="693"/>
      <c r="X12" s="694" t="str">
        <f t="shared" si="9"/>
        <v>N/A</v>
      </c>
      <c r="Y12" s="695">
        <f>'Indirect Rates and Profit_Fee'!$G$5</f>
        <v>0</v>
      </c>
      <c r="Z12" s="695">
        <f>'Indirect Rates and Profit_Fee'!$G$6</f>
        <v>0</v>
      </c>
      <c r="AA12" s="695">
        <f>'Indirect Rates and Profit_Fee'!$G$7</f>
        <v>0</v>
      </c>
      <c r="AB12" s="692">
        <f t="shared" si="3"/>
        <v>0</v>
      </c>
      <c r="AC12" s="689"/>
      <c r="AD12" s="694" t="str">
        <f t="shared" si="10"/>
        <v>N/A</v>
      </c>
      <c r="AE12" s="691">
        <f>'Indirect Rates and Profit_Fee'!$H$5</f>
        <v>0</v>
      </c>
      <c r="AF12" s="691">
        <f>'Indirect Rates and Profit_Fee'!$H$6</f>
        <v>0</v>
      </c>
      <c r="AG12" s="691">
        <f>'Indirect Rates and Profit_Fee'!$H$7</f>
        <v>0</v>
      </c>
      <c r="AH12" s="692">
        <f t="shared" si="4"/>
        <v>0</v>
      </c>
      <c r="AI12" s="693"/>
      <c r="AJ12" s="694" t="str">
        <f t="shared" si="11"/>
        <v>N/A</v>
      </c>
      <c r="AK12" s="695">
        <f>'Indirect Rates and Profit_Fee'!$I$5</f>
        <v>0</v>
      </c>
      <c r="AL12" s="695">
        <f>'Indirect Rates and Profit_Fee'!$I$6</f>
        <v>0</v>
      </c>
      <c r="AM12" s="695">
        <f>'Indirect Rates and Profit_Fee'!$I$7</f>
        <v>0</v>
      </c>
      <c r="AN12" s="692">
        <f t="shared" si="5"/>
        <v>0</v>
      </c>
    </row>
    <row r="13" spans="1:41" x14ac:dyDescent="0.2">
      <c r="A13" s="686"/>
      <c r="B13" s="687" t="str">
        <f t="shared" si="6"/>
        <v/>
      </c>
      <c r="C13" s="688"/>
      <c r="D13" s="688"/>
      <c r="E13" s="696"/>
      <c r="F13" s="690" t="s">
        <v>523</v>
      </c>
      <c r="G13" s="691">
        <f>'Indirect Rates and Profit_Fee'!$D$5</f>
        <v>0</v>
      </c>
      <c r="H13" s="691">
        <f>'Indirect Rates and Profit_Fee'!$D$6</f>
        <v>0</v>
      </c>
      <c r="I13" s="691">
        <f>'Indirect Rates and Profit_Fee'!$D$7</f>
        <v>0</v>
      </c>
      <c r="J13" s="692">
        <f t="shared" si="0"/>
        <v>0</v>
      </c>
      <c r="K13" s="697"/>
      <c r="L13" s="694" t="str">
        <f t="shared" si="7"/>
        <v>N/A</v>
      </c>
      <c r="M13" s="695">
        <f>'Indirect Rates and Profit_Fee'!$E$5</f>
        <v>0</v>
      </c>
      <c r="N13" s="695">
        <f>'Indirect Rates and Profit_Fee'!$E$6</f>
        <v>0</v>
      </c>
      <c r="O13" s="695">
        <f>'Indirect Rates and Profit_Fee'!$E$7</f>
        <v>0</v>
      </c>
      <c r="P13" s="692">
        <f t="shared" si="1"/>
        <v>0</v>
      </c>
      <c r="Q13" s="696"/>
      <c r="R13" s="694" t="str">
        <f t="shared" si="8"/>
        <v>N/A</v>
      </c>
      <c r="S13" s="691">
        <f>'Indirect Rates and Profit_Fee'!$F$5</f>
        <v>0</v>
      </c>
      <c r="T13" s="691">
        <f>'Indirect Rates and Profit_Fee'!$F$6</f>
        <v>0</v>
      </c>
      <c r="U13" s="691">
        <f>'Indirect Rates and Profit_Fee'!$F$7</f>
        <v>0</v>
      </c>
      <c r="V13" s="692">
        <f t="shared" si="2"/>
        <v>0</v>
      </c>
      <c r="W13" s="697"/>
      <c r="X13" s="694" t="str">
        <f t="shared" si="9"/>
        <v>N/A</v>
      </c>
      <c r="Y13" s="695">
        <f>'Indirect Rates and Profit_Fee'!$G$5</f>
        <v>0</v>
      </c>
      <c r="Z13" s="695">
        <f>'Indirect Rates and Profit_Fee'!$G$6</f>
        <v>0</v>
      </c>
      <c r="AA13" s="695">
        <f>'Indirect Rates and Profit_Fee'!$G$7</f>
        <v>0</v>
      </c>
      <c r="AB13" s="692">
        <f t="shared" si="3"/>
        <v>0</v>
      </c>
      <c r="AC13" s="696"/>
      <c r="AD13" s="694" t="str">
        <f t="shared" si="10"/>
        <v>N/A</v>
      </c>
      <c r="AE13" s="691">
        <f>'Indirect Rates and Profit_Fee'!$H$5</f>
        <v>0</v>
      </c>
      <c r="AF13" s="691">
        <f>'Indirect Rates and Profit_Fee'!$H$6</f>
        <v>0</v>
      </c>
      <c r="AG13" s="691">
        <f>'Indirect Rates and Profit_Fee'!$H$7</f>
        <v>0</v>
      </c>
      <c r="AH13" s="692">
        <f t="shared" si="4"/>
        <v>0</v>
      </c>
      <c r="AI13" s="697"/>
      <c r="AJ13" s="694" t="str">
        <f t="shared" si="11"/>
        <v>N/A</v>
      </c>
      <c r="AK13" s="695">
        <f>'Indirect Rates and Profit_Fee'!$I$5</f>
        <v>0</v>
      </c>
      <c r="AL13" s="695">
        <f>'Indirect Rates and Profit_Fee'!$I$6</f>
        <v>0</v>
      </c>
      <c r="AM13" s="695">
        <f>'Indirect Rates and Profit_Fee'!$I$7</f>
        <v>0</v>
      </c>
      <c r="AN13" s="692">
        <f t="shared" si="5"/>
        <v>0</v>
      </c>
    </row>
    <row r="14" spans="1:41" x14ac:dyDescent="0.2">
      <c r="A14" s="686"/>
      <c r="B14" s="687" t="str">
        <f t="shared" si="6"/>
        <v/>
      </c>
      <c r="C14" s="698"/>
      <c r="D14" s="698"/>
      <c r="E14" s="689"/>
      <c r="F14" s="690" t="s">
        <v>523</v>
      </c>
      <c r="G14" s="691">
        <f>'Indirect Rates and Profit_Fee'!$D$5</f>
        <v>0</v>
      </c>
      <c r="H14" s="691">
        <f>'Indirect Rates and Profit_Fee'!$D$6</f>
        <v>0</v>
      </c>
      <c r="I14" s="691">
        <f>'Indirect Rates and Profit_Fee'!$D$7</f>
        <v>0</v>
      </c>
      <c r="J14" s="692">
        <f t="shared" ref="J14:J17" si="12">E14*(1+G14)*(1+H14)*(1+I14)</f>
        <v>0</v>
      </c>
      <c r="K14" s="693"/>
      <c r="L14" s="694" t="str">
        <f t="shared" si="7"/>
        <v>N/A</v>
      </c>
      <c r="M14" s="695">
        <f>'Indirect Rates and Profit_Fee'!$E$5</f>
        <v>0</v>
      </c>
      <c r="N14" s="695">
        <f>'Indirect Rates and Profit_Fee'!$E$6</f>
        <v>0</v>
      </c>
      <c r="O14" s="695">
        <f>'Indirect Rates and Profit_Fee'!$E$7</f>
        <v>0</v>
      </c>
      <c r="P14" s="692">
        <f t="shared" ref="P14:P17" si="13">K14*(1+M14)*(1+N14)*(1+O14)</f>
        <v>0</v>
      </c>
      <c r="Q14" s="689"/>
      <c r="R14" s="694" t="str">
        <f t="shared" si="8"/>
        <v>N/A</v>
      </c>
      <c r="S14" s="691">
        <f>'Indirect Rates and Profit_Fee'!$F$5</f>
        <v>0</v>
      </c>
      <c r="T14" s="691">
        <f>'Indirect Rates and Profit_Fee'!$F$6</f>
        <v>0</v>
      </c>
      <c r="U14" s="691">
        <f>'Indirect Rates and Profit_Fee'!$F$7</f>
        <v>0</v>
      </c>
      <c r="V14" s="692">
        <f t="shared" ref="V14:V17" si="14">Q14*(1+S14)*(1+T14)*(1+U14)</f>
        <v>0</v>
      </c>
      <c r="W14" s="693"/>
      <c r="X14" s="694" t="str">
        <f t="shared" si="9"/>
        <v>N/A</v>
      </c>
      <c r="Y14" s="695">
        <f>'Indirect Rates and Profit_Fee'!$G$5</f>
        <v>0</v>
      </c>
      <c r="Z14" s="695">
        <f>'Indirect Rates and Profit_Fee'!$G$6</f>
        <v>0</v>
      </c>
      <c r="AA14" s="695">
        <f>'Indirect Rates and Profit_Fee'!$G$7</f>
        <v>0</v>
      </c>
      <c r="AB14" s="692">
        <f t="shared" ref="AB14:AB17" si="15">W14*(1+Y14)*(1+Z14)*(1+AA14)</f>
        <v>0</v>
      </c>
      <c r="AC14" s="689"/>
      <c r="AD14" s="694" t="str">
        <f t="shared" si="10"/>
        <v>N/A</v>
      </c>
      <c r="AE14" s="691">
        <f>'Indirect Rates and Profit_Fee'!$H$5</f>
        <v>0</v>
      </c>
      <c r="AF14" s="691">
        <f>'Indirect Rates and Profit_Fee'!$H$6</f>
        <v>0</v>
      </c>
      <c r="AG14" s="691">
        <f>'Indirect Rates and Profit_Fee'!$H$7</f>
        <v>0</v>
      </c>
      <c r="AH14" s="692">
        <f t="shared" ref="AH14:AH17" si="16">AC14*(1+AE14)*(1+AF14)*(1+AG14)</f>
        <v>0</v>
      </c>
      <c r="AI14" s="693"/>
      <c r="AJ14" s="694" t="str">
        <f t="shared" si="11"/>
        <v>N/A</v>
      </c>
      <c r="AK14" s="695">
        <f>'Indirect Rates and Profit_Fee'!$I$5</f>
        <v>0</v>
      </c>
      <c r="AL14" s="695">
        <f>'Indirect Rates and Profit_Fee'!$I$6</f>
        <v>0</v>
      </c>
      <c r="AM14" s="695">
        <f>'Indirect Rates and Profit_Fee'!$I$7</f>
        <v>0</v>
      </c>
      <c r="AN14" s="692">
        <f t="shared" ref="AN14:AN17" si="17">AI14*(1+AK14)*(1+AL14)*(1+AM14)</f>
        <v>0</v>
      </c>
    </row>
    <row r="15" spans="1:41" x14ac:dyDescent="0.2">
      <c r="A15" s="686"/>
      <c r="B15" s="687" t="str">
        <f t="shared" si="6"/>
        <v/>
      </c>
      <c r="C15" s="698"/>
      <c r="D15" s="698"/>
      <c r="E15" s="689"/>
      <c r="F15" s="690" t="s">
        <v>523</v>
      </c>
      <c r="G15" s="691">
        <f>'Indirect Rates and Profit_Fee'!$D$5</f>
        <v>0</v>
      </c>
      <c r="H15" s="691">
        <f>'Indirect Rates and Profit_Fee'!$D$6</f>
        <v>0</v>
      </c>
      <c r="I15" s="691">
        <f>'Indirect Rates and Profit_Fee'!$D$7</f>
        <v>0</v>
      </c>
      <c r="J15" s="692">
        <f t="shared" si="12"/>
        <v>0</v>
      </c>
      <c r="K15" s="693"/>
      <c r="L15" s="694" t="str">
        <f t="shared" si="7"/>
        <v>N/A</v>
      </c>
      <c r="M15" s="695">
        <f>'Indirect Rates and Profit_Fee'!$E$5</f>
        <v>0</v>
      </c>
      <c r="N15" s="695">
        <f>'Indirect Rates and Profit_Fee'!$E$6</f>
        <v>0</v>
      </c>
      <c r="O15" s="695">
        <f>'Indirect Rates and Profit_Fee'!$E$7</f>
        <v>0</v>
      </c>
      <c r="P15" s="692">
        <f t="shared" si="13"/>
        <v>0</v>
      </c>
      <c r="Q15" s="689"/>
      <c r="R15" s="694" t="str">
        <f t="shared" si="8"/>
        <v>N/A</v>
      </c>
      <c r="S15" s="691">
        <f>'Indirect Rates and Profit_Fee'!$F$5</f>
        <v>0</v>
      </c>
      <c r="T15" s="691">
        <f>'Indirect Rates and Profit_Fee'!$F$6</f>
        <v>0</v>
      </c>
      <c r="U15" s="691">
        <f>'Indirect Rates and Profit_Fee'!$F$7</f>
        <v>0</v>
      </c>
      <c r="V15" s="692">
        <f t="shared" si="14"/>
        <v>0</v>
      </c>
      <c r="W15" s="693"/>
      <c r="X15" s="694" t="str">
        <f t="shared" si="9"/>
        <v>N/A</v>
      </c>
      <c r="Y15" s="695">
        <f>'Indirect Rates and Profit_Fee'!$G$5</f>
        <v>0</v>
      </c>
      <c r="Z15" s="695">
        <f>'Indirect Rates and Profit_Fee'!$G$6</f>
        <v>0</v>
      </c>
      <c r="AA15" s="695">
        <f>'Indirect Rates and Profit_Fee'!$G$7</f>
        <v>0</v>
      </c>
      <c r="AB15" s="692">
        <f t="shared" si="15"/>
        <v>0</v>
      </c>
      <c r="AC15" s="689"/>
      <c r="AD15" s="694" t="str">
        <f t="shared" si="10"/>
        <v>N/A</v>
      </c>
      <c r="AE15" s="691">
        <f>'Indirect Rates and Profit_Fee'!$H$5</f>
        <v>0</v>
      </c>
      <c r="AF15" s="691">
        <f>'Indirect Rates and Profit_Fee'!$H$6</f>
        <v>0</v>
      </c>
      <c r="AG15" s="691">
        <f>'Indirect Rates and Profit_Fee'!$H$7</f>
        <v>0</v>
      </c>
      <c r="AH15" s="692">
        <f t="shared" si="16"/>
        <v>0</v>
      </c>
      <c r="AI15" s="693"/>
      <c r="AJ15" s="694" t="str">
        <f t="shared" si="11"/>
        <v>N/A</v>
      </c>
      <c r="AK15" s="695">
        <f>'Indirect Rates and Profit_Fee'!$I$5</f>
        <v>0</v>
      </c>
      <c r="AL15" s="695">
        <f>'Indirect Rates and Profit_Fee'!$I$6</f>
        <v>0</v>
      </c>
      <c r="AM15" s="695">
        <f>'Indirect Rates and Profit_Fee'!$I$7</f>
        <v>0</v>
      </c>
      <c r="AN15" s="692">
        <f t="shared" si="17"/>
        <v>0</v>
      </c>
    </row>
    <row r="16" spans="1:41" x14ac:dyDescent="0.2">
      <c r="A16" s="686"/>
      <c r="B16" s="687" t="str">
        <f t="shared" si="6"/>
        <v/>
      </c>
      <c r="C16" s="698"/>
      <c r="D16" s="698"/>
      <c r="E16" s="689"/>
      <c r="F16" s="690" t="s">
        <v>523</v>
      </c>
      <c r="G16" s="691">
        <f>'Indirect Rates and Profit_Fee'!$D$5</f>
        <v>0</v>
      </c>
      <c r="H16" s="691">
        <f>'Indirect Rates and Profit_Fee'!$D$6</f>
        <v>0</v>
      </c>
      <c r="I16" s="691">
        <f>'Indirect Rates and Profit_Fee'!$D$7</f>
        <v>0</v>
      </c>
      <c r="J16" s="692">
        <f t="shared" si="12"/>
        <v>0</v>
      </c>
      <c r="K16" s="693"/>
      <c r="L16" s="694" t="str">
        <f t="shared" si="7"/>
        <v>N/A</v>
      </c>
      <c r="M16" s="695">
        <f>'Indirect Rates and Profit_Fee'!$E$5</f>
        <v>0</v>
      </c>
      <c r="N16" s="695">
        <f>'Indirect Rates and Profit_Fee'!$E$6</f>
        <v>0</v>
      </c>
      <c r="O16" s="695">
        <f>'Indirect Rates and Profit_Fee'!$E$7</f>
        <v>0</v>
      </c>
      <c r="P16" s="692">
        <f t="shared" si="13"/>
        <v>0</v>
      </c>
      <c r="Q16" s="689"/>
      <c r="R16" s="694" t="str">
        <f t="shared" si="8"/>
        <v>N/A</v>
      </c>
      <c r="S16" s="691">
        <f>'Indirect Rates and Profit_Fee'!$F$5</f>
        <v>0</v>
      </c>
      <c r="T16" s="691">
        <f>'Indirect Rates and Profit_Fee'!$F$6</f>
        <v>0</v>
      </c>
      <c r="U16" s="691">
        <f>'Indirect Rates and Profit_Fee'!$F$7</f>
        <v>0</v>
      </c>
      <c r="V16" s="692">
        <f t="shared" si="14"/>
        <v>0</v>
      </c>
      <c r="W16" s="693"/>
      <c r="X16" s="694" t="str">
        <f t="shared" si="9"/>
        <v>N/A</v>
      </c>
      <c r="Y16" s="695">
        <f>'Indirect Rates and Profit_Fee'!$G$5</f>
        <v>0</v>
      </c>
      <c r="Z16" s="695">
        <f>'Indirect Rates and Profit_Fee'!$G$6</f>
        <v>0</v>
      </c>
      <c r="AA16" s="695">
        <f>'Indirect Rates and Profit_Fee'!$G$7</f>
        <v>0</v>
      </c>
      <c r="AB16" s="692">
        <f t="shared" si="15"/>
        <v>0</v>
      </c>
      <c r="AC16" s="689"/>
      <c r="AD16" s="694" t="str">
        <f t="shared" si="10"/>
        <v>N/A</v>
      </c>
      <c r="AE16" s="691">
        <f>'Indirect Rates and Profit_Fee'!$H$5</f>
        <v>0</v>
      </c>
      <c r="AF16" s="691">
        <f>'Indirect Rates and Profit_Fee'!$H$6</f>
        <v>0</v>
      </c>
      <c r="AG16" s="691">
        <f>'Indirect Rates and Profit_Fee'!$H$7</f>
        <v>0</v>
      </c>
      <c r="AH16" s="692">
        <f t="shared" si="16"/>
        <v>0</v>
      </c>
      <c r="AI16" s="693"/>
      <c r="AJ16" s="694" t="str">
        <f t="shared" si="11"/>
        <v>N/A</v>
      </c>
      <c r="AK16" s="695">
        <f>'Indirect Rates and Profit_Fee'!$I$5</f>
        <v>0</v>
      </c>
      <c r="AL16" s="695">
        <f>'Indirect Rates and Profit_Fee'!$I$6</f>
        <v>0</v>
      </c>
      <c r="AM16" s="695">
        <f>'Indirect Rates and Profit_Fee'!$I$7</f>
        <v>0</v>
      </c>
      <c r="AN16" s="692">
        <f t="shared" si="17"/>
        <v>0</v>
      </c>
    </row>
    <row r="17" spans="1:40" x14ac:dyDescent="0.2">
      <c r="A17" s="686"/>
      <c r="B17" s="687" t="str">
        <f t="shared" si="6"/>
        <v/>
      </c>
      <c r="C17" s="698"/>
      <c r="D17" s="698"/>
      <c r="E17" s="689"/>
      <c r="F17" s="690" t="s">
        <v>523</v>
      </c>
      <c r="G17" s="691">
        <f>'Indirect Rates and Profit_Fee'!$D$5</f>
        <v>0</v>
      </c>
      <c r="H17" s="691">
        <f>'Indirect Rates and Profit_Fee'!$D$6</f>
        <v>0</v>
      </c>
      <c r="I17" s="691">
        <f>'Indirect Rates and Profit_Fee'!$D$7</f>
        <v>0</v>
      </c>
      <c r="J17" s="692">
        <f t="shared" si="12"/>
        <v>0</v>
      </c>
      <c r="K17" s="693"/>
      <c r="L17" s="694" t="str">
        <f t="shared" si="7"/>
        <v>N/A</v>
      </c>
      <c r="M17" s="695">
        <f>'Indirect Rates and Profit_Fee'!$E$5</f>
        <v>0</v>
      </c>
      <c r="N17" s="695">
        <f>'Indirect Rates and Profit_Fee'!$E$6</f>
        <v>0</v>
      </c>
      <c r="O17" s="695">
        <f>'Indirect Rates and Profit_Fee'!$E$7</f>
        <v>0</v>
      </c>
      <c r="P17" s="692">
        <f t="shared" si="13"/>
        <v>0</v>
      </c>
      <c r="Q17" s="689"/>
      <c r="R17" s="694" t="str">
        <f t="shared" si="8"/>
        <v>N/A</v>
      </c>
      <c r="S17" s="691">
        <f>'Indirect Rates and Profit_Fee'!$F$5</f>
        <v>0</v>
      </c>
      <c r="T17" s="691">
        <f>'Indirect Rates and Profit_Fee'!$F$6</f>
        <v>0</v>
      </c>
      <c r="U17" s="691">
        <f>'Indirect Rates and Profit_Fee'!$F$7</f>
        <v>0</v>
      </c>
      <c r="V17" s="692">
        <f t="shared" si="14"/>
        <v>0</v>
      </c>
      <c r="W17" s="693"/>
      <c r="X17" s="694" t="str">
        <f t="shared" si="9"/>
        <v>N/A</v>
      </c>
      <c r="Y17" s="695">
        <f>'Indirect Rates and Profit_Fee'!$G$5</f>
        <v>0</v>
      </c>
      <c r="Z17" s="695">
        <f>'Indirect Rates and Profit_Fee'!$G$6</f>
        <v>0</v>
      </c>
      <c r="AA17" s="695">
        <f>'Indirect Rates and Profit_Fee'!$G$7</f>
        <v>0</v>
      </c>
      <c r="AB17" s="692">
        <f t="shared" si="15"/>
        <v>0</v>
      </c>
      <c r="AC17" s="689"/>
      <c r="AD17" s="694" t="str">
        <f t="shared" si="10"/>
        <v>N/A</v>
      </c>
      <c r="AE17" s="691">
        <f>'Indirect Rates and Profit_Fee'!$H$5</f>
        <v>0</v>
      </c>
      <c r="AF17" s="691">
        <f>'Indirect Rates and Profit_Fee'!$H$6</f>
        <v>0</v>
      </c>
      <c r="AG17" s="691">
        <f>'Indirect Rates and Profit_Fee'!$H$7</f>
        <v>0</v>
      </c>
      <c r="AH17" s="692">
        <f t="shared" si="16"/>
        <v>0</v>
      </c>
      <c r="AI17" s="693"/>
      <c r="AJ17" s="694" t="str">
        <f t="shared" si="11"/>
        <v>N/A</v>
      </c>
      <c r="AK17" s="695">
        <f>'Indirect Rates and Profit_Fee'!$I$5</f>
        <v>0</v>
      </c>
      <c r="AL17" s="695">
        <f>'Indirect Rates and Profit_Fee'!$I$6</f>
        <v>0</v>
      </c>
      <c r="AM17" s="695">
        <f>'Indirect Rates and Profit_Fee'!$I$7</f>
        <v>0</v>
      </c>
      <c r="AN17" s="692">
        <f t="shared" si="17"/>
        <v>0</v>
      </c>
    </row>
    <row r="18" spans="1:40" x14ac:dyDescent="0.2">
      <c r="A18" s="686"/>
      <c r="B18" s="687" t="str">
        <f t="shared" si="6"/>
        <v/>
      </c>
      <c r="C18" s="698"/>
      <c r="D18" s="698"/>
      <c r="E18" s="689"/>
      <c r="F18" s="690" t="s">
        <v>523</v>
      </c>
      <c r="G18" s="691">
        <f>'Indirect Rates and Profit_Fee'!$D$5</f>
        <v>0</v>
      </c>
      <c r="H18" s="691">
        <f>'Indirect Rates and Profit_Fee'!$D$6</f>
        <v>0</v>
      </c>
      <c r="I18" s="691">
        <f>'Indirect Rates and Profit_Fee'!$D$7</f>
        <v>0</v>
      </c>
      <c r="J18" s="692">
        <f t="shared" ref="J18:J31" si="18">E18*(1+G18)*(1+H18)*(1+I18)</f>
        <v>0</v>
      </c>
      <c r="K18" s="693"/>
      <c r="L18" s="694" t="str">
        <f t="shared" si="7"/>
        <v>N/A</v>
      </c>
      <c r="M18" s="695">
        <f>'Indirect Rates and Profit_Fee'!$E$5</f>
        <v>0</v>
      </c>
      <c r="N18" s="695">
        <f>'Indirect Rates and Profit_Fee'!$E$6</f>
        <v>0</v>
      </c>
      <c r="O18" s="695">
        <f>'Indirect Rates and Profit_Fee'!$E$7</f>
        <v>0</v>
      </c>
      <c r="P18" s="692">
        <f t="shared" ref="P18:P31" si="19">K18*(1+M18)*(1+N18)*(1+O18)</f>
        <v>0</v>
      </c>
      <c r="Q18" s="689"/>
      <c r="R18" s="694" t="str">
        <f t="shared" si="8"/>
        <v>N/A</v>
      </c>
      <c r="S18" s="691">
        <f>'Indirect Rates and Profit_Fee'!$F$5</f>
        <v>0</v>
      </c>
      <c r="T18" s="691">
        <f>'Indirect Rates and Profit_Fee'!$F$6</f>
        <v>0</v>
      </c>
      <c r="U18" s="691">
        <f>'Indirect Rates and Profit_Fee'!$F$7</f>
        <v>0</v>
      </c>
      <c r="V18" s="692">
        <f t="shared" ref="V18:V31" si="20">Q18*(1+S18)*(1+T18)*(1+U18)</f>
        <v>0</v>
      </c>
      <c r="W18" s="693"/>
      <c r="X18" s="694" t="str">
        <f t="shared" si="9"/>
        <v>N/A</v>
      </c>
      <c r="Y18" s="695">
        <f>'Indirect Rates and Profit_Fee'!$G$5</f>
        <v>0</v>
      </c>
      <c r="Z18" s="695">
        <f>'Indirect Rates and Profit_Fee'!$G$6</f>
        <v>0</v>
      </c>
      <c r="AA18" s="695">
        <f>'Indirect Rates and Profit_Fee'!$G$7</f>
        <v>0</v>
      </c>
      <c r="AB18" s="692">
        <f t="shared" ref="AB18:AB31" si="21">W18*(1+Y18)*(1+Z18)*(1+AA18)</f>
        <v>0</v>
      </c>
      <c r="AC18" s="689"/>
      <c r="AD18" s="694" t="str">
        <f t="shared" si="10"/>
        <v>N/A</v>
      </c>
      <c r="AE18" s="691">
        <f>'Indirect Rates and Profit_Fee'!$H$5</f>
        <v>0</v>
      </c>
      <c r="AF18" s="691">
        <f>'Indirect Rates and Profit_Fee'!$H$6</f>
        <v>0</v>
      </c>
      <c r="AG18" s="691">
        <f>'Indirect Rates and Profit_Fee'!$H$7</f>
        <v>0</v>
      </c>
      <c r="AH18" s="692">
        <f t="shared" ref="AH18:AH31" si="22">AC18*(1+AE18)*(1+AF18)*(1+AG18)</f>
        <v>0</v>
      </c>
      <c r="AI18" s="693"/>
      <c r="AJ18" s="694" t="str">
        <f t="shared" si="11"/>
        <v>N/A</v>
      </c>
      <c r="AK18" s="695">
        <f>'Indirect Rates and Profit_Fee'!$I$5</f>
        <v>0</v>
      </c>
      <c r="AL18" s="695">
        <f>'Indirect Rates and Profit_Fee'!$I$6</f>
        <v>0</v>
      </c>
      <c r="AM18" s="695">
        <f>'Indirect Rates and Profit_Fee'!$I$7</f>
        <v>0</v>
      </c>
      <c r="AN18" s="692">
        <f t="shared" ref="AN18:AN31" si="23">AI18*(1+AK18)*(1+AL18)*(1+AM18)</f>
        <v>0</v>
      </c>
    </row>
    <row r="19" spans="1:40" x14ac:dyDescent="0.2">
      <c r="A19" s="686"/>
      <c r="B19" s="687" t="str">
        <f t="shared" si="6"/>
        <v/>
      </c>
      <c r="C19" s="698"/>
      <c r="D19" s="698"/>
      <c r="E19" s="689"/>
      <c r="F19" s="690" t="s">
        <v>523</v>
      </c>
      <c r="G19" s="691">
        <f>'Indirect Rates and Profit_Fee'!$D$5</f>
        <v>0</v>
      </c>
      <c r="H19" s="691">
        <f>'Indirect Rates and Profit_Fee'!$D$6</f>
        <v>0</v>
      </c>
      <c r="I19" s="691">
        <f>'Indirect Rates and Profit_Fee'!$D$7</f>
        <v>0</v>
      </c>
      <c r="J19" s="692">
        <f t="shared" si="18"/>
        <v>0</v>
      </c>
      <c r="K19" s="693"/>
      <c r="L19" s="694" t="str">
        <f t="shared" si="7"/>
        <v>N/A</v>
      </c>
      <c r="M19" s="695">
        <f>'Indirect Rates and Profit_Fee'!$E$5</f>
        <v>0</v>
      </c>
      <c r="N19" s="695">
        <f>'Indirect Rates and Profit_Fee'!$E$6</f>
        <v>0</v>
      </c>
      <c r="O19" s="695">
        <f>'Indirect Rates and Profit_Fee'!$E$7</f>
        <v>0</v>
      </c>
      <c r="P19" s="692">
        <f t="shared" si="19"/>
        <v>0</v>
      </c>
      <c r="Q19" s="689"/>
      <c r="R19" s="694" t="str">
        <f t="shared" si="8"/>
        <v>N/A</v>
      </c>
      <c r="S19" s="691">
        <f>'Indirect Rates and Profit_Fee'!$F$5</f>
        <v>0</v>
      </c>
      <c r="T19" s="691">
        <f>'Indirect Rates and Profit_Fee'!$F$6</f>
        <v>0</v>
      </c>
      <c r="U19" s="691">
        <f>'Indirect Rates and Profit_Fee'!$F$7</f>
        <v>0</v>
      </c>
      <c r="V19" s="692">
        <f t="shared" si="20"/>
        <v>0</v>
      </c>
      <c r="W19" s="693"/>
      <c r="X19" s="694" t="str">
        <f t="shared" si="9"/>
        <v>N/A</v>
      </c>
      <c r="Y19" s="695">
        <f>'Indirect Rates and Profit_Fee'!$G$5</f>
        <v>0</v>
      </c>
      <c r="Z19" s="695">
        <f>'Indirect Rates and Profit_Fee'!$G$6</f>
        <v>0</v>
      </c>
      <c r="AA19" s="695">
        <f>'Indirect Rates and Profit_Fee'!$G$7</f>
        <v>0</v>
      </c>
      <c r="AB19" s="692">
        <f t="shared" si="21"/>
        <v>0</v>
      </c>
      <c r="AC19" s="689"/>
      <c r="AD19" s="694" t="str">
        <f t="shared" si="10"/>
        <v>N/A</v>
      </c>
      <c r="AE19" s="691">
        <f>'Indirect Rates and Profit_Fee'!$H$5</f>
        <v>0</v>
      </c>
      <c r="AF19" s="691">
        <f>'Indirect Rates and Profit_Fee'!$H$6</f>
        <v>0</v>
      </c>
      <c r="AG19" s="691">
        <f>'Indirect Rates and Profit_Fee'!$H$7</f>
        <v>0</v>
      </c>
      <c r="AH19" s="692">
        <f t="shared" si="22"/>
        <v>0</v>
      </c>
      <c r="AI19" s="693"/>
      <c r="AJ19" s="694" t="str">
        <f t="shared" si="11"/>
        <v>N/A</v>
      </c>
      <c r="AK19" s="695">
        <f>'Indirect Rates and Profit_Fee'!$I$5</f>
        <v>0</v>
      </c>
      <c r="AL19" s="695">
        <f>'Indirect Rates and Profit_Fee'!$I$6</f>
        <v>0</v>
      </c>
      <c r="AM19" s="695">
        <f>'Indirect Rates and Profit_Fee'!$I$7</f>
        <v>0</v>
      </c>
      <c r="AN19" s="692">
        <f t="shared" si="23"/>
        <v>0</v>
      </c>
    </row>
    <row r="20" spans="1:40" x14ac:dyDescent="0.2">
      <c r="A20" s="686"/>
      <c r="B20" s="687" t="str">
        <f t="shared" si="6"/>
        <v/>
      </c>
      <c r="C20" s="698"/>
      <c r="D20" s="698"/>
      <c r="E20" s="689"/>
      <c r="F20" s="690" t="s">
        <v>523</v>
      </c>
      <c r="G20" s="691">
        <f>'Indirect Rates and Profit_Fee'!$D$5</f>
        <v>0</v>
      </c>
      <c r="H20" s="691">
        <f>'Indirect Rates and Profit_Fee'!$D$6</f>
        <v>0</v>
      </c>
      <c r="I20" s="691">
        <f>'Indirect Rates and Profit_Fee'!$D$7</f>
        <v>0</v>
      </c>
      <c r="J20" s="692">
        <f t="shared" si="18"/>
        <v>0</v>
      </c>
      <c r="K20" s="693"/>
      <c r="L20" s="694" t="str">
        <f t="shared" si="7"/>
        <v>N/A</v>
      </c>
      <c r="M20" s="695">
        <f>'Indirect Rates and Profit_Fee'!$E$5</f>
        <v>0</v>
      </c>
      <c r="N20" s="695">
        <f>'Indirect Rates and Profit_Fee'!$E$6</f>
        <v>0</v>
      </c>
      <c r="O20" s="695">
        <f>'Indirect Rates and Profit_Fee'!$E$7</f>
        <v>0</v>
      </c>
      <c r="P20" s="692">
        <f t="shared" si="19"/>
        <v>0</v>
      </c>
      <c r="Q20" s="689"/>
      <c r="R20" s="694" t="str">
        <f t="shared" si="8"/>
        <v>N/A</v>
      </c>
      <c r="S20" s="691">
        <f>'Indirect Rates and Profit_Fee'!$F$5</f>
        <v>0</v>
      </c>
      <c r="T20" s="691">
        <f>'Indirect Rates and Profit_Fee'!$F$6</f>
        <v>0</v>
      </c>
      <c r="U20" s="691">
        <f>'Indirect Rates and Profit_Fee'!$F$7</f>
        <v>0</v>
      </c>
      <c r="V20" s="692">
        <f t="shared" si="20"/>
        <v>0</v>
      </c>
      <c r="W20" s="693"/>
      <c r="X20" s="694" t="str">
        <f t="shared" si="9"/>
        <v>N/A</v>
      </c>
      <c r="Y20" s="695">
        <f>'Indirect Rates and Profit_Fee'!$G$5</f>
        <v>0</v>
      </c>
      <c r="Z20" s="695">
        <f>'Indirect Rates and Profit_Fee'!$G$6</f>
        <v>0</v>
      </c>
      <c r="AA20" s="695">
        <f>'Indirect Rates and Profit_Fee'!$G$7</f>
        <v>0</v>
      </c>
      <c r="AB20" s="692">
        <f t="shared" si="21"/>
        <v>0</v>
      </c>
      <c r="AC20" s="689"/>
      <c r="AD20" s="694" t="str">
        <f t="shared" si="10"/>
        <v>N/A</v>
      </c>
      <c r="AE20" s="691">
        <f>'Indirect Rates and Profit_Fee'!$H$5</f>
        <v>0</v>
      </c>
      <c r="AF20" s="691">
        <f>'Indirect Rates and Profit_Fee'!$H$6</f>
        <v>0</v>
      </c>
      <c r="AG20" s="691">
        <f>'Indirect Rates and Profit_Fee'!$H$7</f>
        <v>0</v>
      </c>
      <c r="AH20" s="692">
        <f t="shared" si="22"/>
        <v>0</v>
      </c>
      <c r="AI20" s="693"/>
      <c r="AJ20" s="694" t="str">
        <f t="shared" si="11"/>
        <v>N/A</v>
      </c>
      <c r="AK20" s="695">
        <f>'Indirect Rates and Profit_Fee'!$I$5</f>
        <v>0</v>
      </c>
      <c r="AL20" s="695">
        <f>'Indirect Rates and Profit_Fee'!$I$6</f>
        <v>0</v>
      </c>
      <c r="AM20" s="695">
        <f>'Indirect Rates and Profit_Fee'!$I$7</f>
        <v>0</v>
      </c>
      <c r="AN20" s="692">
        <f t="shared" si="23"/>
        <v>0</v>
      </c>
    </row>
    <row r="21" spans="1:40" x14ac:dyDescent="0.2">
      <c r="A21" s="686"/>
      <c r="B21" s="687" t="str">
        <f t="shared" si="6"/>
        <v/>
      </c>
      <c r="C21" s="698"/>
      <c r="D21" s="698"/>
      <c r="E21" s="689"/>
      <c r="F21" s="690" t="s">
        <v>523</v>
      </c>
      <c r="G21" s="691">
        <f>'Indirect Rates and Profit_Fee'!$D$5</f>
        <v>0</v>
      </c>
      <c r="H21" s="691">
        <f>'Indirect Rates and Profit_Fee'!$D$6</f>
        <v>0</v>
      </c>
      <c r="I21" s="691">
        <f>'Indirect Rates and Profit_Fee'!$D$7</f>
        <v>0</v>
      </c>
      <c r="J21" s="692">
        <f t="shared" si="18"/>
        <v>0</v>
      </c>
      <c r="K21" s="693"/>
      <c r="L21" s="694" t="str">
        <f t="shared" si="7"/>
        <v>N/A</v>
      </c>
      <c r="M21" s="695">
        <f>'Indirect Rates and Profit_Fee'!$E$5</f>
        <v>0</v>
      </c>
      <c r="N21" s="695">
        <f>'Indirect Rates and Profit_Fee'!$E$6</f>
        <v>0</v>
      </c>
      <c r="O21" s="695">
        <f>'Indirect Rates and Profit_Fee'!$E$7</f>
        <v>0</v>
      </c>
      <c r="P21" s="692">
        <f t="shared" si="19"/>
        <v>0</v>
      </c>
      <c r="Q21" s="689"/>
      <c r="R21" s="694" t="str">
        <f t="shared" si="8"/>
        <v>N/A</v>
      </c>
      <c r="S21" s="691">
        <f>'Indirect Rates and Profit_Fee'!$F$5</f>
        <v>0</v>
      </c>
      <c r="T21" s="691">
        <f>'Indirect Rates and Profit_Fee'!$F$6</f>
        <v>0</v>
      </c>
      <c r="U21" s="691">
        <f>'Indirect Rates and Profit_Fee'!$F$7</f>
        <v>0</v>
      </c>
      <c r="V21" s="692">
        <f t="shared" si="20"/>
        <v>0</v>
      </c>
      <c r="W21" s="693"/>
      <c r="X21" s="694" t="str">
        <f t="shared" si="9"/>
        <v>N/A</v>
      </c>
      <c r="Y21" s="695">
        <f>'Indirect Rates and Profit_Fee'!$G$5</f>
        <v>0</v>
      </c>
      <c r="Z21" s="695">
        <f>'Indirect Rates and Profit_Fee'!$G$6</f>
        <v>0</v>
      </c>
      <c r="AA21" s="695">
        <f>'Indirect Rates and Profit_Fee'!$G$7</f>
        <v>0</v>
      </c>
      <c r="AB21" s="692">
        <f t="shared" si="21"/>
        <v>0</v>
      </c>
      <c r="AC21" s="689"/>
      <c r="AD21" s="694" t="str">
        <f t="shared" si="10"/>
        <v>N/A</v>
      </c>
      <c r="AE21" s="691">
        <f>'Indirect Rates and Profit_Fee'!$H$5</f>
        <v>0</v>
      </c>
      <c r="AF21" s="691">
        <f>'Indirect Rates and Profit_Fee'!$H$6</f>
        <v>0</v>
      </c>
      <c r="AG21" s="691">
        <f>'Indirect Rates and Profit_Fee'!$H$7</f>
        <v>0</v>
      </c>
      <c r="AH21" s="692">
        <f t="shared" si="22"/>
        <v>0</v>
      </c>
      <c r="AI21" s="693"/>
      <c r="AJ21" s="694" t="str">
        <f t="shared" si="11"/>
        <v>N/A</v>
      </c>
      <c r="AK21" s="695">
        <f>'Indirect Rates and Profit_Fee'!$I$5</f>
        <v>0</v>
      </c>
      <c r="AL21" s="695">
        <f>'Indirect Rates and Profit_Fee'!$I$6</f>
        <v>0</v>
      </c>
      <c r="AM21" s="695">
        <f>'Indirect Rates and Profit_Fee'!$I$7</f>
        <v>0</v>
      </c>
      <c r="AN21" s="692">
        <f t="shared" si="23"/>
        <v>0</v>
      </c>
    </row>
    <row r="22" spans="1:40" x14ac:dyDescent="0.2">
      <c r="A22" s="686"/>
      <c r="B22" s="687" t="str">
        <f t="shared" si="6"/>
        <v/>
      </c>
      <c r="C22" s="698"/>
      <c r="D22" s="698"/>
      <c r="E22" s="689"/>
      <c r="F22" s="690" t="s">
        <v>523</v>
      </c>
      <c r="G22" s="691">
        <f>'Indirect Rates and Profit_Fee'!$D$5</f>
        <v>0</v>
      </c>
      <c r="H22" s="691">
        <f>'Indirect Rates and Profit_Fee'!$D$6</f>
        <v>0</v>
      </c>
      <c r="I22" s="691">
        <f>'Indirect Rates and Profit_Fee'!$D$7</f>
        <v>0</v>
      </c>
      <c r="J22" s="692">
        <f t="shared" si="18"/>
        <v>0</v>
      </c>
      <c r="K22" s="693"/>
      <c r="L22" s="694" t="str">
        <f t="shared" si="7"/>
        <v>N/A</v>
      </c>
      <c r="M22" s="695">
        <f>'Indirect Rates and Profit_Fee'!$E$5</f>
        <v>0</v>
      </c>
      <c r="N22" s="695">
        <f>'Indirect Rates and Profit_Fee'!$E$6</f>
        <v>0</v>
      </c>
      <c r="O22" s="695">
        <f>'Indirect Rates and Profit_Fee'!$E$7</f>
        <v>0</v>
      </c>
      <c r="P22" s="692">
        <f t="shared" si="19"/>
        <v>0</v>
      </c>
      <c r="Q22" s="689"/>
      <c r="R22" s="694" t="str">
        <f t="shared" si="8"/>
        <v>N/A</v>
      </c>
      <c r="S22" s="691">
        <f>'Indirect Rates and Profit_Fee'!$F$5</f>
        <v>0</v>
      </c>
      <c r="T22" s="691">
        <f>'Indirect Rates and Profit_Fee'!$F$6</f>
        <v>0</v>
      </c>
      <c r="U22" s="691">
        <f>'Indirect Rates and Profit_Fee'!$F$7</f>
        <v>0</v>
      </c>
      <c r="V22" s="692">
        <f t="shared" si="20"/>
        <v>0</v>
      </c>
      <c r="W22" s="693"/>
      <c r="X22" s="694" t="str">
        <f t="shared" si="9"/>
        <v>N/A</v>
      </c>
      <c r="Y22" s="695">
        <f>'Indirect Rates and Profit_Fee'!$G$5</f>
        <v>0</v>
      </c>
      <c r="Z22" s="695">
        <f>'Indirect Rates and Profit_Fee'!$G$6</f>
        <v>0</v>
      </c>
      <c r="AA22" s="695">
        <f>'Indirect Rates and Profit_Fee'!$G$7</f>
        <v>0</v>
      </c>
      <c r="AB22" s="692">
        <f t="shared" si="21"/>
        <v>0</v>
      </c>
      <c r="AC22" s="689"/>
      <c r="AD22" s="694" t="str">
        <f t="shared" si="10"/>
        <v>N/A</v>
      </c>
      <c r="AE22" s="691">
        <f>'Indirect Rates and Profit_Fee'!$H$5</f>
        <v>0</v>
      </c>
      <c r="AF22" s="691">
        <f>'Indirect Rates and Profit_Fee'!$H$6</f>
        <v>0</v>
      </c>
      <c r="AG22" s="691">
        <f>'Indirect Rates and Profit_Fee'!$H$7</f>
        <v>0</v>
      </c>
      <c r="AH22" s="692">
        <f t="shared" si="22"/>
        <v>0</v>
      </c>
      <c r="AI22" s="693"/>
      <c r="AJ22" s="694" t="str">
        <f t="shared" si="11"/>
        <v>N/A</v>
      </c>
      <c r="AK22" s="695">
        <f>'Indirect Rates and Profit_Fee'!$I$5</f>
        <v>0</v>
      </c>
      <c r="AL22" s="695">
        <f>'Indirect Rates and Profit_Fee'!$I$6</f>
        <v>0</v>
      </c>
      <c r="AM22" s="695">
        <f>'Indirect Rates and Profit_Fee'!$I$7</f>
        <v>0</v>
      </c>
      <c r="AN22" s="692">
        <f t="shared" si="23"/>
        <v>0</v>
      </c>
    </row>
    <row r="23" spans="1:40" x14ac:dyDescent="0.2">
      <c r="A23" s="686"/>
      <c r="B23" s="687" t="str">
        <f t="shared" si="6"/>
        <v/>
      </c>
      <c r="C23" s="698"/>
      <c r="D23" s="698"/>
      <c r="E23" s="689"/>
      <c r="F23" s="690" t="s">
        <v>523</v>
      </c>
      <c r="G23" s="691">
        <f>'Indirect Rates and Profit_Fee'!$D$5</f>
        <v>0</v>
      </c>
      <c r="H23" s="691">
        <f>'Indirect Rates and Profit_Fee'!$D$6</f>
        <v>0</v>
      </c>
      <c r="I23" s="691">
        <f>'Indirect Rates and Profit_Fee'!$D$7</f>
        <v>0</v>
      </c>
      <c r="J23" s="692">
        <f t="shared" si="18"/>
        <v>0</v>
      </c>
      <c r="K23" s="693"/>
      <c r="L23" s="694" t="str">
        <f t="shared" si="7"/>
        <v>N/A</v>
      </c>
      <c r="M23" s="695">
        <f>'Indirect Rates and Profit_Fee'!$E$5</f>
        <v>0</v>
      </c>
      <c r="N23" s="695">
        <f>'Indirect Rates and Profit_Fee'!$E$6</f>
        <v>0</v>
      </c>
      <c r="O23" s="695">
        <f>'Indirect Rates and Profit_Fee'!$E$7</f>
        <v>0</v>
      </c>
      <c r="P23" s="692">
        <f t="shared" si="19"/>
        <v>0</v>
      </c>
      <c r="Q23" s="689"/>
      <c r="R23" s="694" t="str">
        <f t="shared" si="8"/>
        <v>N/A</v>
      </c>
      <c r="S23" s="691">
        <f>'Indirect Rates and Profit_Fee'!$F$5</f>
        <v>0</v>
      </c>
      <c r="T23" s="691">
        <f>'Indirect Rates and Profit_Fee'!$F$6</f>
        <v>0</v>
      </c>
      <c r="U23" s="691">
        <f>'Indirect Rates and Profit_Fee'!$F$7</f>
        <v>0</v>
      </c>
      <c r="V23" s="692">
        <f t="shared" si="20"/>
        <v>0</v>
      </c>
      <c r="W23" s="693"/>
      <c r="X23" s="694" t="str">
        <f t="shared" si="9"/>
        <v>N/A</v>
      </c>
      <c r="Y23" s="695">
        <f>'Indirect Rates and Profit_Fee'!$G$5</f>
        <v>0</v>
      </c>
      <c r="Z23" s="695">
        <f>'Indirect Rates and Profit_Fee'!$G$6</f>
        <v>0</v>
      </c>
      <c r="AA23" s="695">
        <f>'Indirect Rates and Profit_Fee'!$G$7</f>
        <v>0</v>
      </c>
      <c r="AB23" s="692">
        <f t="shared" si="21"/>
        <v>0</v>
      </c>
      <c r="AC23" s="689"/>
      <c r="AD23" s="694" t="str">
        <f t="shared" si="10"/>
        <v>N/A</v>
      </c>
      <c r="AE23" s="691">
        <f>'Indirect Rates and Profit_Fee'!$H$5</f>
        <v>0</v>
      </c>
      <c r="AF23" s="691">
        <f>'Indirect Rates and Profit_Fee'!$H$6</f>
        <v>0</v>
      </c>
      <c r="AG23" s="691">
        <f>'Indirect Rates and Profit_Fee'!$H$7</f>
        <v>0</v>
      </c>
      <c r="AH23" s="692">
        <f t="shared" si="22"/>
        <v>0</v>
      </c>
      <c r="AI23" s="693"/>
      <c r="AJ23" s="694" t="str">
        <f t="shared" si="11"/>
        <v>N/A</v>
      </c>
      <c r="AK23" s="695">
        <f>'Indirect Rates and Profit_Fee'!$I$5</f>
        <v>0</v>
      </c>
      <c r="AL23" s="695">
        <f>'Indirect Rates and Profit_Fee'!$I$6</f>
        <v>0</v>
      </c>
      <c r="AM23" s="695">
        <f>'Indirect Rates and Profit_Fee'!$I$7</f>
        <v>0</v>
      </c>
      <c r="AN23" s="692">
        <f t="shared" si="23"/>
        <v>0</v>
      </c>
    </row>
    <row r="24" spans="1:40" x14ac:dyDescent="0.2">
      <c r="A24" s="686"/>
      <c r="B24" s="687" t="str">
        <f t="shared" si="6"/>
        <v/>
      </c>
      <c r="C24" s="698"/>
      <c r="D24" s="698"/>
      <c r="E24" s="689"/>
      <c r="F24" s="690" t="s">
        <v>523</v>
      </c>
      <c r="G24" s="691">
        <f>'Indirect Rates and Profit_Fee'!$D$5</f>
        <v>0</v>
      </c>
      <c r="H24" s="691">
        <f>'Indirect Rates and Profit_Fee'!$D$6</f>
        <v>0</v>
      </c>
      <c r="I24" s="691">
        <f>'Indirect Rates and Profit_Fee'!$D$7</f>
        <v>0</v>
      </c>
      <c r="J24" s="692">
        <f t="shared" si="18"/>
        <v>0</v>
      </c>
      <c r="K24" s="693"/>
      <c r="L24" s="694" t="str">
        <f t="shared" si="7"/>
        <v>N/A</v>
      </c>
      <c r="M24" s="695">
        <f>'Indirect Rates and Profit_Fee'!$E$5</f>
        <v>0</v>
      </c>
      <c r="N24" s="695">
        <f>'Indirect Rates and Profit_Fee'!$E$6</f>
        <v>0</v>
      </c>
      <c r="O24" s="695">
        <f>'Indirect Rates and Profit_Fee'!$E$7</f>
        <v>0</v>
      </c>
      <c r="P24" s="692">
        <f t="shared" si="19"/>
        <v>0</v>
      </c>
      <c r="Q24" s="689"/>
      <c r="R24" s="694" t="str">
        <f t="shared" si="8"/>
        <v>N/A</v>
      </c>
      <c r="S24" s="691">
        <f>'Indirect Rates and Profit_Fee'!$F$5</f>
        <v>0</v>
      </c>
      <c r="T24" s="691">
        <f>'Indirect Rates and Profit_Fee'!$F$6</f>
        <v>0</v>
      </c>
      <c r="U24" s="691">
        <f>'Indirect Rates and Profit_Fee'!$F$7</f>
        <v>0</v>
      </c>
      <c r="V24" s="692">
        <f t="shared" si="20"/>
        <v>0</v>
      </c>
      <c r="W24" s="693"/>
      <c r="X24" s="694" t="str">
        <f t="shared" si="9"/>
        <v>N/A</v>
      </c>
      <c r="Y24" s="695">
        <f>'Indirect Rates and Profit_Fee'!$G$5</f>
        <v>0</v>
      </c>
      <c r="Z24" s="695">
        <f>'Indirect Rates and Profit_Fee'!$G$6</f>
        <v>0</v>
      </c>
      <c r="AA24" s="695">
        <f>'Indirect Rates and Profit_Fee'!$G$7</f>
        <v>0</v>
      </c>
      <c r="AB24" s="692">
        <f t="shared" si="21"/>
        <v>0</v>
      </c>
      <c r="AC24" s="689"/>
      <c r="AD24" s="694" t="str">
        <f t="shared" si="10"/>
        <v>N/A</v>
      </c>
      <c r="AE24" s="691">
        <f>'Indirect Rates and Profit_Fee'!$H$5</f>
        <v>0</v>
      </c>
      <c r="AF24" s="691">
        <f>'Indirect Rates and Profit_Fee'!$H$6</f>
        <v>0</v>
      </c>
      <c r="AG24" s="691">
        <f>'Indirect Rates and Profit_Fee'!$H$7</f>
        <v>0</v>
      </c>
      <c r="AH24" s="692">
        <f t="shared" si="22"/>
        <v>0</v>
      </c>
      <c r="AI24" s="693"/>
      <c r="AJ24" s="694" t="str">
        <f t="shared" si="11"/>
        <v>N/A</v>
      </c>
      <c r="AK24" s="695">
        <f>'Indirect Rates and Profit_Fee'!$I$5</f>
        <v>0</v>
      </c>
      <c r="AL24" s="695">
        <f>'Indirect Rates and Profit_Fee'!$I$6</f>
        <v>0</v>
      </c>
      <c r="AM24" s="695">
        <f>'Indirect Rates and Profit_Fee'!$I$7</f>
        <v>0</v>
      </c>
      <c r="AN24" s="692">
        <f t="shared" si="23"/>
        <v>0</v>
      </c>
    </row>
    <row r="25" spans="1:40" x14ac:dyDescent="0.2">
      <c r="A25" s="686"/>
      <c r="B25" s="687" t="str">
        <f t="shared" si="6"/>
        <v/>
      </c>
      <c r="C25" s="698"/>
      <c r="D25" s="698"/>
      <c r="E25" s="689"/>
      <c r="F25" s="690" t="s">
        <v>523</v>
      </c>
      <c r="G25" s="691">
        <f>'Indirect Rates and Profit_Fee'!$D$5</f>
        <v>0</v>
      </c>
      <c r="H25" s="691">
        <f>'Indirect Rates and Profit_Fee'!$D$6</f>
        <v>0</v>
      </c>
      <c r="I25" s="691">
        <f>'Indirect Rates and Profit_Fee'!$D$7</f>
        <v>0</v>
      </c>
      <c r="J25" s="692">
        <f t="shared" si="18"/>
        <v>0</v>
      </c>
      <c r="K25" s="693"/>
      <c r="L25" s="694" t="str">
        <f t="shared" si="7"/>
        <v>N/A</v>
      </c>
      <c r="M25" s="695">
        <f>'Indirect Rates and Profit_Fee'!$E$5</f>
        <v>0</v>
      </c>
      <c r="N25" s="695">
        <f>'Indirect Rates and Profit_Fee'!$E$6</f>
        <v>0</v>
      </c>
      <c r="O25" s="695">
        <f>'Indirect Rates and Profit_Fee'!$E$7</f>
        <v>0</v>
      </c>
      <c r="P25" s="692">
        <f t="shared" si="19"/>
        <v>0</v>
      </c>
      <c r="Q25" s="689"/>
      <c r="R25" s="694" t="str">
        <f t="shared" si="8"/>
        <v>N/A</v>
      </c>
      <c r="S25" s="691">
        <f>'Indirect Rates and Profit_Fee'!$F$5</f>
        <v>0</v>
      </c>
      <c r="T25" s="691">
        <f>'Indirect Rates and Profit_Fee'!$F$6</f>
        <v>0</v>
      </c>
      <c r="U25" s="691">
        <f>'Indirect Rates and Profit_Fee'!$F$7</f>
        <v>0</v>
      </c>
      <c r="V25" s="692">
        <f t="shared" si="20"/>
        <v>0</v>
      </c>
      <c r="W25" s="693"/>
      <c r="X25" s="694" t="str">
        <f t="shared" si="9"/>
        <v>N/A</v>
      </c>
      <c r="Y25" s="695">
        <f>'Indirect Rates and Profit_Fee'!$G$5</f>
        <v>0</v>
      </c>
      <c r="Z25" s="695">
        <f>'Indirect Rates and Profit_Fee'!$G$6</f>
        <v>0</v>
      </c>
      <c r="AA25" s="695">
        <f>'Indirect Rates and Profit_Fee'!$G$7</f>
        <v>0</v>
      </c>
      <c r="AB25" s="692">
        <f t="shared" si="21"/>
        <v>0</v>
      </c>
      <c r="AC25" s="689"/>
      <c r="AD25" s="694" t="str">
        <f t="shared" si="10"/>
        <v>N/A</v>
      </c>
      <c r="AE25" s="691">
        <f>'Indirect Rates and Profit_Fee'!$H$5</f>
        <v>0</v>
      </c>
      <c r="AF25" s="691">
        <f>'Indirect Rates and Profit_Fee'!$H$6</f>
        <v>0</v>
      </c>
      <c r="AG25" s="691">
        <f>'Indirect Rates and Profit_Fee'!$H$7</f>
        <v>0</v>
      </c>
      <c r="AH25" s="692">
        <f t="shared" si="22"/>
        <v>0</v>
      </c>
      <c r="AI25" s="693"/>
      <c r="AJ25" s="694" t="str">
        <f t="shared" si="11"/>
        <v>N/A</v>
      </c>
      <c r="AK25" s="695">
        <f>'Indirect Rates and Profit_Fee'!$I$5</f>
        <v>0</v>
      </c>
      <c r="AL25" s="695">
        <f>'Indirect Rates and Profit_Fee'!$I$6</f>
        <v>0</v>
      </c>
      <c r="AM25" s="695">
        <f>'Indirect Rates and Profit_Fee'!$I$7</f>
        <v>0</v>
      </c>
      <c r="AN25" s="692">
        <f t="shared" si="23"/>
        <v>0</v>
      </c>
    </row>
    <row r="26" spans="1:40" x14ac:dyDescent="0.2">
      <c r="A26" s="686"/>
      <c r="B26" s="687" t="str">
        <f t="shared" si="6"/>
        <v/>
      </c>
      <c r="C26" s="698"/>
      <c r="D26" s="698"/>
      <c r="E26" s="689"/>
      <c r="F26" s="690" t="s">
        <v>523</v>
      </c>
      <c r="G26" s="691">
        <f>'Indirect Rates and Profit_Fee'!$D$5</f>
        <v>0</v>
      </c>
      <c r="H26" s="691">
        <f>'Indirect Rates and Profit_Fee'!$D$6</f>
        <v>0</v>
      </c>
      <c r="I26" s="691">
        <f>'Indirect Rates and Profit_Fee'!$D$7</f>
        <v>0</v>
      </c>
      <c r="J26" s="692">
        <f t="shared" si="18"/>
        <v>0</v>
      </c>
      <c r="K26" s="693"/>
      <c r="L26" s="694" t="str">
        <f t="shared" si="7"/>
        <v>N/A</v>
      </c>
      <c r="M26" s="695">
        <f>'Indirect Rates and Profit_Fee'!$E$5</f>
        <v>0</v>
      </c>
      <c r="N26" s="695">
        <f>'Indirect Rates and Profit_Fee'!$E$6</f>
        <v>0</v>
      </c>
      <c r="O26" s="695">
        <f>'Indirect Rates and Profit_Fee'!$E$7</f>
        <v>0</v>
      </c>
      <c r="P26" s="692">
        <f t="shared" si="19"/>
        <v>0</v>
      </c>
      <c r="Q26" s="689"/>
      <c r="R26" s="694" t="str">
        <f t="shared" si="8"/>
        <v>N/A</v>
      </c>
      <c r="S26" s="691">
        <f>'Indirect Rates and Profit_Fee'!$F$5</f>
        <v>0</v>
      </c>
      <c r="T26" s="691">
        <f>'Indirect Rates and Profit_Fee'!$F$6</f>
        <v>0</v>
      </c>
      <c r="U26" s="691">
        <f>'Indirect Rates and Profit_Fee'!$F$7</f>
        <v>0</v>
      </c>
      <c r="V26" s="692">
        <f t="shared" si="20"/>
        <v>0</v>
      </c>
      <c r="W26" s="693"/>
      <c r="X26" s="694" t="str">
        <f t="shared" si="9"/>
        <v>N/A</v>
      </c>
      <c r="Y26" s="695">
        <f>'Indirect Rates and Profit_Fee'!$G$5</f>
        <v>0</v>
      </c>
      <c r="Z26" s="695">
        <f>'Indirect Rates and Profit_Fee'!$G$6</f>
        <v>0</v>
      </c>
      <c r="AA26" s="695">
        <f>'Indirect Rates and Profit_Fee'!$G$7</f>
        <v>0</v>
      </c>
      <c r="AB26" s="692">
        <f t="shared" si="21"/>
        <v>0</v>
      </c>
      <c r="AC26" s="689"/>
      <c r="AD26" s="694" t="str">
        <f t="shared" si="10"/>
        <v>N/A</v>
      </c>
      <c r="AE26" s="691">
        <f>'Indirect Rates and Profit_Fee'!$H$5</f>
        <v>0</v>
      </c>
      <c r="AF26" s="691">
        <f>'Indirect Rates and Profit_Fee'!$H$6</f>
        <v>0</v>
      </c>
      <c r="AG26" s="691">
        <f>'Indirect Rates and Profit_Fee'!$H$7</f>
        <v>0</v>
      </c>
      <c r="AH26" s="692">
        <f t="shared" si="22"/>
        <v>0</v>
      </c>
      <c r="AI26" s="693"/>
      <c r="AJ26" s="694" t="str">
        <f t="shared" si="11"/>
        <v>N/A</v>
      </c>
      <c r="AK26" s="695">
        <f>'Indirect Rates and Profit_Fee'!$I$5</f>
        <v>0</v>
      </c>
      <c r="AL26" s="695">
        <f>'Indirect Rates and Profit_Fee'!$I$6</f>
        <v>0</v>
      </c>
      <c r="AM26" s="695">
        <f>'Indirect Rates and Profit_Fee'!$I$7</f>
        <v>0</v>
      </c>
      <c r="AN26" s="692">
        <f t="shared" si="23"/>
        <v>0</v>
      </c>
    </row>
    <row r="27" spans="1:40" x14ac:dyDescent="0.2">
      <c r="A27" s="686"/>
      <c r="B27" s="687" t="str">
        <f t="shared" si="6"/>
        <v/>
      </c>
      <c r="C27" s="698"/>
      <c r="D27" s="698"/>
      <c r="E27" s="689"/>
      <c r="F27" s="690" t="s">
        <v>523</v>
      </c>
      <c r="G27" s="691">
        <f>'Indirect Rates and Profit_Fee'!$D$5</f>
        <v>0</v>
      </c>
      <c r="H27" s="691">
        <f>'Indirect Rates and Profit_Fee'!$D$6</f>
        <v>0</v>
      </c>
      <c r="I27" s="691">
        <f>'Indirect Rates and Profit_Fee'!$D$7</f>
        <v>0</v>
      </c>
      <c r="J27" s="692">
        <f t="shared" si="18"/>
        <v>0</v>
      </c>
      <c r="K27" s="693"/>
      <c r="L27" s="694" t="str">
        <f t="shared" si="7"/>
        <v>N/A</v>
      </c>
      <c r="M27" s="695">
        <f>'Indirect Rates and Profit_Fee'!$E$5</f>
        <v>0</v>
      </c>
      <c r="N27" s="695">
        <f>'Indirect Rates and Profit_Fee'!$E$6</f>
        <v>0</v>
      </c>
      <c r="O27" s="695">
        <f>'Indirect Rates and Profit_Fee'!$E$7</f>
        <v>0</v>
      </c>
      <c r="P27" s="692">
        <f t="shared" si="19"/>
        <v>0</v>
      </c>
      <c r="Q27" s="689"/>
      <c r="R27" s="694" t="str">
        <f t="shared" si="8"/>
        <v>N/A</v>
      </c>
      <c r="S27" s="691">
        <f>'Indirect Rates and Profit_Fee'!$F$5</f>
        <v>0</v>
      </c>
      <c r="T27" s="691">
        <f>'Indirect Rates and Profit_Fee'!$F$6</f>
        <v>0</v>
      </c>
      <c r="U27" s="691">
        <f>'Indirect Rates and Profit_Fee'!$F$7</f>
        <v>0</v>
      </c>
      <c r="V27" s="692">
        <f t="shared" si="20"/>
        <v>0</v>
      </c>
      <c r="W27" s="693"/>
      <c r="X27" s="694" t="str">
        <f t="shared" si="9"/>
        <v>N/A</v>
      </c>
      <c r="Y27" s="695">
        <f>'Indirect Rates and Profit_Fee'!$G$5</f>
        <v>0</v>
      </c>
      <c r="Z27" s="695">
        <f>'Indirect Rates and Profit_Fee'!$G$6</f>
        <v>0</v>
      </c>
      <c r="AA27" s="695">
        <f>'Indirect Rates and Profit_Fee'!$G$7</f>
        <v>0</v>
      </c>
      <c r="AB27" s="692">
        <f t="shared" si="21"/>
        <v>0</v>
      </c>
      <c r="AC27" s="689"/>
      <c r="AD27" s="694" t="str">
        <f t="shared" si="10"/>
        <v>N/A</v>
      </c>
      <c r="AE27" s="691">
        <f>'Indirect Rates and Profit_Fee'!$H$5</f>
        <v>0</v>
      </c>
      <c r="AF27" s="691">
        <f>'Indirect Rates and Profit_Fee'!$H$6</f>
        <v>0</v>
      </c>
      <c r="AG27" s="691">
        <f>'Indirect Rates and Profit_Fee'!$H$7</f>
        <v>0</v>
      </c>
      <c r="AH27" s="692">
        <f t="shared" si="22"/>
        <v>0</v>
      </c>
      <c r="AI27" s="693"/>
      <c r="AJ27" s="694" t="str">
        <f t="shared" si="11"/>
        <v>N/A</v>
      </c>
      <c r="AK27" s="695">
        <f>'Indirect Rates and Profit_Fee'!$I$5</f>
        <v>0</v>
      </c>
      <c r="AL27" s="695">
        <f>'Indirect Rates and Profit_Fee'!$I$6</f>
        <v>0</v>
      </c>
      <c r="AM27" s="695">
        <f>'Indirect Rates and Profit_Fee'!$I$7</f>
        <v>0</v>
      </c>
      <c r="AN27" s="692">
        <f t="shared" si="23"/>
        <v>0</v>
      </c>
    </row>
    <row r="28" spans="1:40" x14ac:dyDescent="0.2">
      <c r="A28" s="686"/>
      <c r="B28" s="687" t="str">
        <f t="shared" si="6"/>
        <v/>
      </c>
      <c r="C28" s="698"/>
      <c r="D28" s="698"/>
      <c r="E28" s="689"/>
      <c r="F28" s="690" t="s">
        <v>523</v>
      </c>
      <c r="G28" s="691">
        <f>'Indirect Rates and Profit_Fee'!$D$5</f>
        <v>0</v>
      </c>
      <c r="H28" s="691">
        <f>'Indirect Rates and Profit_Fee'!$D$6</f>
        <v>0</v>
      </c>
      <c r="I28" s="691">
        <f>'Indirect Rates and Profit_Fee'!$D$7</f>
        <v>0</v>
      </c>
      <c r="J28" s="692">
        <f t="shared" si="18"/>
        <v>0</v>
      </c>
      <c r="K28" s="693"/>
      <c r="L28" s="694" t="str">
        <f t="shared" si="7"/>
        <v>N/A</v>
      </c>
      <c r="M28" s="695">
        <f>'Indirect Rates and Profit_Fee'!$E$5</f>
        <v>0</v>
      </c>
      <c r="N28" s="695">
        <f>'Indirect Rates and Profit_Fee'!$E$6</f>
        <v>0</v>
      </c>
      <c r="O28" s="695">
        <f>'Indirect Rates and Profit_Fee'!$E$7</f>
        <v>0</v>
      </c>
      <c r="P28" s="692">
        <f t="shared" si="19"/>
        <v>0</v>
      </c>
      <c r="Q28" s="689"/>
      <c r="R28" s="694" t="str">
        <f t="shared" si="8"/>
        <v>N/A</v>
      </c>
      <c r="S28" s="691">
        <f>'Indirect Rates and Profit_Fee'!$F$5</f>
        <v>0</v>
      </c>
      <c r="T28" s="691">
        <f>'Indirect Rates and Profit_Fee'!$F$6</f>
        <v>0</v>
      </c>
      <c r="U28" s="691">
        <f>'Indirect Rates and Profit_Fee'!$F$7</f>
        <v>0</v>
      </c>
      <c r="V28" s="692">
        <f t="shared" si="20"/>
        <v>0</v>
      </c>
      <c r="W28" s="693"/>
      <c r="X28" s="694" t="str">
        <f t="shared" si="9"/>
        <v>N/A</v>
      </c>
      <c r="Y28" s="695">
        <f>'Indirect Rates and Profit_Fee'!$G$5</f>
        <v>0</v>
      </c>
      <c r="Z28" s="695">
        <f>'Indirect Rates and Profit_Fee'!$G$6</f>
        <v>0</v>
      </c>
      <c r="AA28" s="695">
        <f>'Indirect Rates and Profit_Fee'!$G$7</f>
        <v>0</v>
      </c>
      <c r="AB28" s="692">
        <f t="shared" si="21"/>
        <v>0</v>
      </c>
      <c r="AC28" s="689"/>
      <c r="AD28" s="694" t="str">
        <f t="shared" si="10"/>
        <v>N/A</v>
      </c>
      <c r="AE28" s="691">
        <f>'Indirect Rates and Profit_Fee'!$H$5</f>
        <v>0</v>
      </c>
      <c r="AF28" s="691">
        <f>'Indirect Rates and Profit_Fee'!$H$6</f>
        <v>0</v>
      </c>
      <c r="AG28" s="691">
        <f>'Indirect Rates and Profit_Fee'!$H$7</f>
        <v>0</v>
      </c>
      <c r="AH28" s="692">
        <f t="shared" si="22"/>
        <v>0</v>
      </c>
      <c r="AI28" s="693"/>
      <c r="AJ28" s="694" t="str">
        <f t="shared" si="11"/>
        <v>N/A</v>
      </c>
      <c r="AK28" s="695">
        <f>'Indirect Rates and Profit_Fee'!$I$5</f>
        <v>0</v>
      </c>
      <c r="AL28" s="695">
        <f>'Indirect Rates and Profit_Fee'!$I$6</f>
        <v>0</v>
      </c>
      <c r="AM28" s="695">
        <f>'Indirect Rates and Profit_Fee'!$I$7</f>
        <v>0</v>
      </c>
      <c r="AN28" s="692">
        <f t="shared" si="23"/>
        <v>0</v>
      </c>
    </row>
    <row r="29" spans="1:40" x14ac:dyDescent="0.2">
      <c r="A29" s="686"/>
      <c r="B29" s="687" t="str">
        <f t="shared" si="6"/>
        <v/>
      </c>
      <c r="C29" s="698"/>
      <c r="D29" s="698"/>
      <c r="E29" s="689"/>
      <c r="F29" s="690" t="s">
        <v>523</v>
      </c>
      <c r="G29" s="691">
        <f>'Indirect Rates and Profit_Fee'!$D$5</f>
        <v>0</v>
      </c>
      <c r="H29" s="691">
        <f>'Indirect Rates and Profit_Fee'!$D$6</f>
        <v>0</v>
      </c>
      <c r="I29" s="691">
        <f>'Indirect Rates and Profit_Fee'!$D$7</f>
        <v>0</v>
      </c>
      <c r="J29" s="692">
        <f t="shared" si="18"/>
        <v>0</v>
      </c>
      <c r="K29" s="693"/>
      <c r="L29" s="694" t="str">
        <f t="shared" si="7"/>
        <v>N/A</v>
      </c>
      <c r="M29" s="695">
        <f>'Indirect Rates and Profit_Fee'!$E$5</f>
        <v>0</v>
      </c>
      <c r="N29" s="695">
        <f>'Indirect Rates and Profit_Fee'!$E$6</f>
        <v>0</v>
      </c>
      <c r="O29" s="695">
        <f>'Indirect Rates and Profit_Fee'!$E$7</f>
        <v>0</v>
      </c>
      <c r="P29" s="692">
        <f t="shared" si="19"/>
        <v>0</v>
      </c>
      <c r="Q29" s="689"/>
      <c r="R29" s="694" t="str">
        <f t="shared" si="8"/>
        <v>N/A</v>
      </c>
      <c r="S29" s="691">
        <f>'Indirect Rates and Profit_Fee'!$F$5</f>
        <v>0</v>
      </c>
      <c r="T29" s="691">
        <f>'Indirect Rates and Profit_Fee'!$F$6</f>
        <v>0</v>
      </c>
      <c r="U29" s="691">
        <f>'Indirect Rates and Profit_Fee'!$F$7</f>
        <v>0</v>
      </c>
      <c r="V29" s="692">
        <f t="shared" si="20"/>
        <v>0</v>
      </c>
      <c r="W29" s="693"/>
      <c r="X29" s="694" t="str">
        <f t="shared" si="9"/>
        <v>N/A</v>
      </c>
      <c r="Y29" s="695">
        <f>'Indirect Rates and Profit_Fee'!$G$5</f>
        <v>0</v>
      </c>
      <c r="Z29" s="695">
        <f>'Indirect Rates and Profit_Fee'!$G$6</f>
        <v>0</v>
      </c>
      <c r="AA29" s="695">
        <f>'Indirect Rates and Profit_Fee'!$G$7</f>
        <v>0</v>
      </c>
      <c r="AB29" s="692">
        <f t="shared" si="21"/>
        <v>0</v>
      </c>
      <c r="AC29" s="689"/>
      <c r="AD29" s="694" t="str">
        <f t="shared" si="10"/>
        <v>N/A</v>
      </c>
      <c r="AE29" s="691">
        <f>'Indirect Rates and Profit_Fee'!$H$5</f>
        <v>0</v>
      </c>
      <c r="AF29" s="691">
        <f>'Indirect Rates and Profit_Fee'!$H$6</f>
        <v>0</v>
      </c>
      <c r="AG29" s="691">
        <f>'Indirect Rates and Profit_Fee'!$H$7</f>
        <v>0</v>
      </c>
      <c r="AH29" s="692">
        <f t="shared" si="22"/>
        <v>0</v>
      </c>
      <c r="AI29" s="693"/>
      <c r="AJ29" s="694" t="str">
        <f t="shared" si="11"/>
        <v>N/A</v>
      </c>
      <c r="AK29" s="695">
        <f>'Indirect Rates and Profit_Fee'!$I$5</f>
        <v>0</v>
      </c>
      <c r="AL29" s="695">
        <f>'Indirect Rates and Profit_Fee'!$I$6</f>
        <v>0</v>
      </c>
      <c r="AM29" s="695">
        <f>'Indirect Rates and Profit_Fee'!$I$7</f>
        <v>0</v>
      </c>
      <c r="AN29" s="692">
        <f t="shared" si="23"/>
        <v>0</v>
      </c>
    </row>
    <row r="30" spans="1:40" x14ac:dyDescent="0.2">
      <c r="A30" s="686"/>
      <c r="B30" s="687" t="str">
        <f t="shared" si="6"/>
        <v/>
      </c>
      <c r="C30" s="698"/>
      <c r="D30" s="698"/>
      <c r="E30" s="689"/>
      <c r="F30" s="690" t="s">
        <v>523</v>
      </c>
      <c r="G30" s="691">
        <f>'Indirect Rates and Profit_Fee'!$D$5</f>
        <v>0</v>
      </c>
      <c r="H30" s="691">
        <f>'Indirect Rates and Profit_Fee'!$D$6</f>
        <v>0</v>
      </c>
      <c r="I30" s="691">
        <f>'Indirect Rates and Profit_Fee'!$D$7</f>
        <v>0</v>
      </c>
      <c r="J30" s="692">
        <f t="shared" si="18"/>
        <v>0</v>
      </c>
      <c r="K30" s="693"/>
      <c r="L30" s="694" t="str">
        <f t="shared" si="7"/>
        <v>N/A</v>
      </c>
      <c r="M30" s="695">
        <f>'Indirect Rates and Profit_Fee'!$E$5</f>
        <v>0</v>
      </c>
      <c r="N30" s="695">
        <f>'Indirect Rates and Profit_Fee'!$E$6</f>
        <v>0</v>
      </c>
      <c r="O30" s="695">
        <f>'Indirect Rates and Profit_Fee'!$E$7</f>
        <v>0</v>
      </c>
      <c r="P30" s="692">
        <f t="shared" si="19"/>
        <v>0</v>
      </c>
      <c r="Q30" s="689"/>
      <c r="R30" s="694" t="str">
        <f t="shared" si="8"/>
        <v>N/A</v>
      </c>
      <c r="S30" s="691">
        <f>'Indirect Rates and Profit_Fee'!$F$5</f>
        <v>0</v>
      </c>
      <c r="T30" s="691">
        <f>'Indirect Rates and Profit_Fee'!$F$6</f>
        <v>0</v>
      </c>
      <c r="U30" s="691">
        <f>'Indirect Rates and Profit_Fee'!$F$7</f>
        <v>0</v>
      </c>
      <c r="V30" s="692">
        <f t="shared" si="20"/>
        <v>0</v>
      </c>
      <c r="W30" s="693"/>
      <c r="X30" s="694" t="str">
        <f t="shared" si="9"/>
        <v>N/A</v>
      </c>
      <c r="Y30" s="695">
        <f>'Indirect Rates and Profit_Fee'!$G$5</f>
        <v>0</v>
      </c>
      <c r="Z30" s="695">
        <f>'Indirect Rates and Profit_Fee'!$G$6</f>
        <v>0</v>
      </c>
      <c r="AA30" s="695">
        <f>'Indirect Rates and Profit_Fee'!$G$7</f>
        <v>0</v>
      </c>
      <c r="AB30" s="692">
        <f t="shared" si="21"/>
        <v>0</v>
      </c>
      <c r="AC30" s="689"/>
      <c r="AD30" s="694" t="str">
        <f t="shared" si="10"/>
        <v>N/A</v>
      </c>
      <c r="AE30" s="691">
        <f>'Indirect Rates and Profit_Fee'!$H$5</f>
        <v>0</v>
      </c>
      <c r="AF30" s="691">
        <f>'Indirect Rates and Profit_Fee'!$H$6</f>
        <v>0</v>
      </c>
      <c r="AG30" s="691">
        <f>'Indirect Rates and Profit_Fee'!$H$7</f>
        <v>0</v>
      </c>
      <c r="AH30" s="692">
        <f t="shared" si="22"/>
        <v>0</v>
      </c>
      <c r="AI30" s="693"/>
      <c r="AJ30" s="694" t="str">
        <f t="shared" si="11"/>
        <v>N/A</v>
      </c>
      <c r="AK30" s="695">
        <f>'Indirect Rates and Profit_Fee'!$I$5</f>
        <v>0</v>
      </c>
      <c r="AL30" s="695">
        <f>'Indirect Rates and Profit_Fee'!$I$6</f>
        <v>0</v>
      </c>
      <c r="AM30" s="695">
        <f>'Indirect Rates and Profit_Fee'!$I$7</f>
        <v>0</v>
      </c>
      <c r="AN30" s="692">
        <f t="shared" si="23"/>
        <v>0</v>
      </c>
    </row>
    <row r="31" spans="1:40" x14ac:dyDescent="0.2">
      <c r="A31" s="686"/>
      <c r="B31" s="687" t="str">
        <f t="shared" si="6"/>
        <v/>
      </c>
      <c r="C31" s="698"/>
      <c r="D31" s="698"/>
      <c r="E31" s="689"/>
      <c r="F31" s="690" t="s">
        <v>523</v>
      </c>
      <c r="G31" s="691">
        <f>'Indirect Rates and Profit_Fee'!$D$5</f>
        <v>0</v>
      </c>
      <c r="H31" s="691">
        <f>'Indirect Rates and Profit_Fee'!$D$6</f>
        <v>0</v>
      </c>
      <c r="I31" s="691">
        <f>'Indirect Rates and Profit_Fee'!$D$7</f>
        <v>0</v>
      </c>
      <c r="J31" s="692">
        <f t="shared" si="18"/>
        <v>0</v>
      </c>
      <c r="K31" s="693"/>
      <c r="L31" s="694" t="str">
        <f t="shared" si="7"/>
        <v>N/A</v>
      </c>
      <c r="M31" s="695">
        <f>'Indirect Rates and Profit_Fee'!$E$5</f>
        <v>0</v>
      </c>
      <c r="N31" s="695">
        <f>'Indirect Rates and Profit_Fee'!$E$6</f>
        <v>0</v>
      </c>
      <c r="O31" s="695">
        <f>'Indirect Rates and Profit_Fee'!$E$7</f>
        <v>0</v>
      </c>
      <c r="P31" s="692">
        <f t="shared" si="19"/>
        <v>0</v>
      </c>
      <c r="Q31" s="689"/>
      <c r="R31" s="694" t="str">
        <f t="shared" si="8"/>
        <v>N/A</v>
      </c>
      <c r="S31" s="691">
        <f>'Indirect Rates and Profit_Fee'!$F$5</f>
        <v>0</v>
      </c>
      <c r="T31" s="691">
        <f>'Indirect Rates and Profit_Fee'!$F$6</f>
        <v>0</v>
      </c>
      <c r="U31" s="691">
        <f>'Indirect Rates and Profit_Fee'!$F$7</f>
        <v>0</v>
      </c>
      <c r="V31" s="692">
        <f t="shared" si="20"/>
        <v>0</v>
      </c>
      <c r="W31" s="693"/>
      <c r="X31" s="694" t="str">
        <f t="shared" si="9"/>
        <v>N/A</v>
      </c>
      <c r="Y31" s="695">
        <f>'Indirect Rates and Profit_Fee'!$G$5</f>
        <v>0</v>
      </c>
      <c r="Z31" s="695">
        <f>'Indirect Rates and Profit_Fee'!$G$6</f>
        <v>0</v>
      </c>
      <c r="AA31" s="695">
        <f>'Indirect Rates and Profit_Fee'!$G$7</f>
        <v>0</v>
      </c>
      <c r="AB31" s="692">
        <f t="shared" si="21"/>
        <v>0</v>
      </c>
      <c r="AC31" s="689"/>
      <c r="AD31" s="694" t="str">
        <f t="shared" si="10"/>
        <v>N/A</v>
      </c>
      <c r="AE31" s="691">
        <f>'Indirect Rates and Profit_Fee'!$H$5</f>
        <v>0</v>
      </c>
      <c r="AF31" s="691">
        <f>'Indirect Rates and Profit_Fee'!$H$6</f>
        <v>0</v>
      </c>
      <c r="AG31" s="691">
        <f>'Indirect Rates and Profit_Fee'!$H$7</f>
        <v>0</v>
      </c>
      <c r="AH31" s="692">
        <f t="shared" si="22"/>
        <v>0</v>
      </c>
      <c r="AI31" s="693"/>
      <c r="AJ31" s="694" t="str">
        <f t="shared" si="11"/>
        <v>N/A</v>
      </c>
      <c r="AK31" s="695">
        <f>'Indirect Rates and Profit_Fee'!$I$5</f>
        <v>0</v>
      </c>
      <c r="AL31" s="695">
        <f>'Indirect Rates and Profit_Fee'!$I$6</f>
        <v>0</v>
      </c>
      <c r="AM31" s="695">
        <f>'Indirect Rates and Profit_Fee'!$I$7</f>
        <v>0</v>
      </c>
      <c r="AN31" s="692">
        <f t="shared" si="23"/>
        <v>0</v>
      </c>
    </row>
    <row r="32" spans="1:40" s="700" customFormat="1" x14ac:dyDescent="0.2">
      <c r="A32" s="699" t="s">
        <v>400</v>
      </c>
      <c r="C32" s="701"/>
      <c r="D32" s="701"/>
    </row>
    <row r="34" spans="1:40" ht="183.95" customHeight="1" x14ac:dyDescent="0.2">
      <c r="A34" s="702" t="s">
        <v>119</v>
      </c>
      <c r="B34" s="755" t="s">
        <v>655</v>
      </c>
      <c r="C34" s="756"/>
      <c r="D34" s="756"/>
      <c r="E34" s="756"/>
      <c r="F34" s="756"/>
      <c r="G34" s="756"/>
      <c r="H34" s="756"/>
      <c r="I34" s="756"/>
      <c r="J34" s="756"/>
      <c r="K34" s="703"/>
      <c r="L34" s="703"/>
      <c r="M34" s="703"/>
      <c r="N34" s="703"/>
      <c r="O34" s="704"/>
      <c r="P34" s="704"/>
      <c r="Q34" s="704"/>
      <c r="W34" s="703"/>
      <c r="X34" s="703"/>
      <c r="Y34" s="703"/>
      <c r="Z34" s="703"/>
      <c r="AA34" s="704"/>
      <c r="AB34" s="704"/>
      <c r="AC34" s="704"/>
      <c r="AI34" s="703"/>
      <c r="AJ34" s="703"/>
      <c r="AK34" s="703"/>
      <c r="AL34" s="703"/>
      <c r="AM34" s="704"/>
      <c r="AN34" s="704"/>
    </row>
    <row r="35" spans="1:40" ht="21.95" customHeight="1" x14ac:dyDescent="0.2">
      <c r="A35" s="705" t="s">
        <v>58</v>
      </c>
      <c r="B35" s="757" t="s">
        <v>433</v>
      </c>
      <c r="C35" s="757"/>
      <c r="D35" s="757"/>
      <c r="E35" s="757"/>
      <c r="F35" s="757"/>
      <c r="G35" s="757"/>
      <c r="H35" s="757"/>
      <c r="I35" s="757"/>
      <c r="J35" s="757"/>
    </row>
    <row r="36" spans="1:40" ht="38.25" customHeight="1" x14ac:dyDescent="0.2">
      <c r="A36" s="706" t="s">
        <v>22</v>
      </c>
      <c r="B36" s="757" t="s">
        <v>434</v>
      </c>
      <c r="C36" s="757"/>
      <c r="D36" s="757"/>
      <c r="E36" s="757"/>
      <c r="F36" s="757"/>
      <c r="G36" s="757"/>
      <c r="H36" s="757"/>
      <c r="I36" s="757"/>
      <c r="J36" s="757"/>
      <c r="K36" s="707"/>
      <c r="L36" s="707"/>
      <c r="M36" s="707"/>
      <c r="N36" s="707"/>
      <c r="O36" s="707"/>
    </row>
    <row r="37" spans="1:40" x14ac:dyDescent="0.2">
      <c r="H37" s="708"/>
    </row>
    <row r="38" spans="1:40" x14ac:dyDescent="0.2">
      <c r="B38" s="709" t="s">
        <v>310</v>
      </c>
      <c r="C38" s="759" t="s">
        <v>298</v>
      </c>
      <c r="D38" s="759"/>
    </row>
    <row r="39" spans="1:40" x14ac:dyDescent="0.2">
      <c r="B39" s="710" t="s">
        <v>299</v>
      </c>
      <c r="C39" s="750" t="s">
        <v>320</v>
      </c>
      <c r="D39" s="751"/>
    </row>
    <row r="40" spans="1:40" x14ac:dyDescent="0.2">
      <c r="B40" s="710" t="s">
        <v>300</v>
      </c>
      <c r="C40" s="751" t="s">
        <v>301</v>
      </c>
      <c r="D40" s="751"/>
    </row>
    <row r="41" spans="1:40" x14ac:dyDescent="0.2">
      <c r="B41" s="710" t="s">
        <v>302</v>
      </c>
      <c r="C41" s="751" t="s">
        <v>303</v>
      </c>
      <c r="D41" s="751"/>
    </row>
    <row r="42" spans="1:40" x14ac:dyDescent="0.2">
      <c r="B42" s="710" t="s">
        <v>304</v>
      </c>
      <c r="C42" s="751" t="s">
        <v>305</v>
      </c>
      <c r="D42" s="751"/>
    </row>
    <row r="43" spans="1:40" x14ac:dyDescent="0.2">
      <c r="B43" s="710" t="s">
        <v>306</v>
      </c>
      <c r="C43" s="751" t="s">
        <v>307</v>
      </c>
      <c r="D43" s="751"/>
    </row>
    <row r="44" spans="1:40" x14ac:dyDescent="0.2">
      <c r="B44" s="710" t="s">
        <v>308</v>
      </c>
      <c r="C44" s="751" t="s">
        <v>309</v>
      </c>
      <c r="D44" s="751"/>
    </row>
    <row r="46" spans="1:40" x14ac:dyDescent="0.2">
      <c r="B46" s="711" t="s">
        <v>311</v>
      </c>
      <c r="C46" s="750" t="s">
        <v>312</v>
      </c>
      <c r="D46" s="750"/>
      <c r="E46" s="750"/>
      <c r="F46" s="750"/>
      <c r="G46" s="750"/>
      <c r="H46" s="750"/>
      <c r="I46" s="750"/>
      <c r="J46" s="750"/>
    </row>
    <row r="47" spans="1:40" ht="59.25" customHeight="1" x14ac:dyDescent="0.2">
      <c r="B47" s="712" t="s">
        <v>314</v>
      </c>
      <c r="C47" s="749" t="s">
        <v>313</v>
      </c>
      <c r="D47" s="749"/>
      <c r="E47" s="749"/>
      <c r="F47" s="749"/>
      <c r="G47" s="749"/>
      <c r="H47" s="749"/>
      <c r="I47" s="749"/>
      <c r="J47" s="749"/>
    </row>
    <row r="48" spans="1:40" ht="80.25" customHeight="1" x14ac:dyDescent="0.2">
      <c r="B48" s="712" t="s">
        <v>315</v>
      </c>
      <c r="C48" s="749" t="s">
        <v>316</v>
      </c>
      <c r="D48" s="749"/>
      <c r="E48" s="749"/>
      <c r="F48" s="749"/>
      <c r="G48" s="749"/>
      <c r="H48" s="749"/>
      <c r="I48" s="749"/>
      <c r="J48" s="749"/>
    </row>
    <row r="49" spans="1:10" ht="85.5" customHeight="1" x14ac:dyDescent="0.2">
      <c r="B49" s="712" t="s">
        <v>317</v>
      </c>
      <c r="C49" s="749" t="s">
        <v>318</v>
      </c>
      <c r="D49" s="749"/>
      <c r="E49" s="749"/>
      <c r="F49" s="749"/>
      <c r="G49" s="749"/>
      <c r="H49" s="749"/>
      <c r="I49" s="749"/>
      <c r="J49" s="749"/>
    </row>
    <row r="50" spans="1:10" ht="51" customHeight="1" x14ac:dyDescent="0.2">
      <c r="B50" s="712" t="s">
        <v>319</v>
      </c>
      <c r="C50" s="749" t="s">
        <v>331</v>
      </c>
      <c r="D50" s="749"/>
      <c r="E50" s="749"/>
      <c r="F50" s="749"/>
      <c r="G50" s="749"/>
      <c r="H50" s="749"/>
      <c r="I50" s="749"/>
      <c r="J50" s="749"/>
    </row>
    <row r="52" spans="1:10" ht="50.25" customHeight="1" x14ac:dyDescent="0.2">
      <c r="A52" s="713"/>
      <c r="B52" s="758"/>
      <c r="C52" s="758"/>
      <c r="D52" s="758"/>
      <c r="E52" s="758"/>
      <c r="F52" s="758"/>
      <c r="G52" s="758"/>
      <c r="H52" s="758"/>
      <c r="I52" s="758"/>
      <c r="J52" s="758"/>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2.75" x14ac:dyDescent="0.2"/>
  <cols>
    <col min="2" max="2" width="35.85546875" customWidth="1"/>
    <col min="3" max="10" width="14.5703125" customWidth="1"/>
  </cols>
  <sheetData>
    <row r="1" spans="2:10" x14ac:dyDescent="0.2">
      <c r="B1" t="s">
        <v>436</v>
      </c>
      <c r="C1" s="483" t="str">
        <f>Period1_Label</f>
        <v>Proposer FY 1</v>
      </c>
      <c r="D1" s="483" t="str">
        <f>Period2_Label</f>
        <v>Proposer FY 2</v>
      </c>
      <c r="E1" s="483" t="str">
        <f>Period3_Label</f>
        <v>Proposer FY 3</v>
      </c>
      <c r="F1" s="483" t="str">
        <f>Period4_Label</f>
        <v>Proposer FY 4</v>
      </c>
      <c r="G1" s="483" t="str">
        <f>Period5_Label</f>
        <v>Proposer FY 5</v>
      </c>
      <c r="H1" s="483" t="str">
        <f>Period6_Label</f>
        <v>Proposer FY 6</v>
      </c>
    </row>
    <row r="2" spans="2:10" x14ac:dyDescent="0.2">
      <c r="B2" t="s">
        <v>405</v>
      </c>
      <c r="C2" s="484">
        <f>Base!D32+'O-I'!D32+'O-II'!D32+'O-III'!D32+'O-IV'!D32+'O-V'!D32</f>
        <v>0</v>
      </c>
      <c r="D2" s="484">
        <f>Base!L32+'O-I'!L32+'O-II'!L32+'O-III'!L32+'O-IV'!L32+'O-V'!L32</f>
        <v>0</v>
      </c>
      <c r="E2" s="484">
        <f>Base!T32+'O-I'!T32+'O-II'!T32+'O-III'!T32+'O-IV'!T32+'O-V'!T32</f>
        <v>0</v>
      </c>
      <c r="F2" s="484">
        <f>Base!AB32+'O-I'!AB32+'O-II'!AB32+'O-III'!AB32+'O-IV'!AB32+'O-V'!AB32</f>
        <v>0</v>
      </c>
      <c r="G2" s="484">
        <f>Base!AJ32+'O-I'!AJ32+'O-II'!AJ32+'O-III'!AJ32+'O-IV'!AJ32+'O-V'!AJ32</f>
        <v>0</v>
      </c>
      <c r="H2" s="484">
        <f>Base!AR32+'O-I'!AR32+'O-II'!AR32+'O-III'!AR32+'O-IV'!AR32+'O-V'!AR32</f>
        <v>0</v>
      </c>
    </row>
    <row r="5" spans="2:10" x14ac:dyDescent="0.2">
      <c r="D5" t="s">
        <v>71</v>
      </c>
      <c r="E5" t="s">
        <v>277</v>
      </c>
      <c r="F5" t="s">
        <v>278</v>
      </c>
      <c r="G5" t="s">
        <v>279</v>
      </c>
      <c r="H5" t="s">
        <v>280</v>
      </c>
      <c r="I5" t="s">
        <v>281</v>
      </c>
      <c r="J5" s="247" t="s">
        <v>295</v>
      </c>
    </row>
    <row r="6" spans="2:10" x14ac:dyDescent="0.2">
      <c r="B6" t="s">
        <v>296</v>
      </c>
      <c r="C6" t="s">
        <v>297</v>
      </c>
      <c r="D6" s="472">
        <f t="shared" ref="D6:I18" ca="1" si="0">INDIRECT(CONCATENATE($C6,".",D$5))</f>
        <v>0</v>
      </c>
      <c r="E6" s="472">
        <f t="shared" ca="1" si="0"/>
        <v>0</v>
      </c>
      <c r="F6" s="472">
        <f t="shared" ca="1" si="0"/>
        <v>0</v>
      </c>
      <c r="G6" s="472">
        <f t="shared" ca="1" si="0"/>
        <v>0</v>
      </c>
      <c r="H6" s="472">
        <f t="shared" ca="1" si="0"/>
        <v>0</v>
      </c>
      <c r="I6" s="472">
        <f t="shared" ca="1" si="0"/>
        <v>0</v>
      </c>
      <c r="J6" s="472">
        <f ca="1">SUM(D6:I6)</f>
        <v>0</v>
      </c>
    </row>
    <row r="7" spans="2:10" x14ac:dyDescent="0.2">
      <c r="B7" t="s">
        <v>47</v>
      </c>
      <c r="C7" t="s">
        <v>282</v>
      </c>
      <c r="D7" s="246">
        <f t="shared" ca="1" si="0"/>
        <v>0</v>
      </c>
      <c r="E7" s="246">
        <f t="shared" ca="1" si="0"/>
        <v>0</v>
      </c>
      <c r="F7" s="246">
        <f t="shared" ca="1" si="0"/>
        <v>0</v>
      </c>
      <c r="G7" s="246">
        <f t="shared" ca="1" si="0"/>
        <v>0</v>
      </c>
      <c r="H7" s="246">
        <f t="shared" ca="1" si="0"/>
        <v>0</v>
      </c>
      <c r="I7" s="246">
        <f t="shared" ca="1" si="0"/>
        <v>0</v>
      </c>
      <c r="J7" s="246">
        <f ca="1">SUM(D7:I7)</f>
        <v>0</v>
      </c>
    </row>
    <row r="8" spans="2:10" x14ac:dyDescent="0.2">
      <c r="B8" t="s">
        <v>48</v>
      </c>
      <c r="C8" t="s">
        <v>283</v>
      </c>
      <c r="D8" s="246">
        <f t="shared" ca="1" si="0"/>
        <v>0</v>
      </c>
      <c r="E8" s="246">
        <f t="shared" ca="1" si="0"/>
        <v>0</v>
      </c>
      <c r="F8" s="246">
        <f t="shared" ca="1" si="0"/>
        <v>0</v>
      </c>
      <c r="G8" s="246">
        <f t="shared" ca="1" si="0"/>
        <v>0</v>
      </c>
      <c r="H8" s="246">
        <f t="shared" ca="1" si="0"/>
        <v>0</v>
      </c>
      <c r="I8" s="246">
        <f t="shared" ca="1" si="0"/>
        <v>0</v>
      </c>
      <c r="J8" s="246">
        <f t="shared" ref="J8:J17" ca="1" si="1">SUM(D8:I8)</f>
        <v>0</v>
      </c>
    </row>
    <row r="9" spans="2:10" x14ac:dyDescent="0.2">
      <c r="B9" t="s">
        <v>49</v>
      </c>
      <c r="C9" t="s">
        <v>284</v>
      </c>
      <c r="D9" s="246">
        <f t="shared" ca="1" si="0"/>
        <v>0</v>
      </c>
      <c r="E9" s="246">
        <f t="shared" ca="1" si="0"/>
        <v>0</v>
      </c>
      <c r="F9" s="246">
        <f t="shared" ca="1" si="0"/>
        <v>0</v>
      </c>
      <c r="G9" s="246">
        <f t="shared" ca="1" si="0"/>
        <v>0</v>
      </c>
      <c r="H9" s="246">
        <f t="shared" ca="1" si="0"/>
        <v>0</v>
      </c>
      <c r="I9" s="246">
        <f t="shared" ca="1" si="0"/>
        <v>0</v>
      </c>
      <c r="J9" s="246">
        <f t="shared" ca="1" si="1"/>
        <v>0</v>
      </c>
    </row>
    <row r="10" spans="2:10" x14ac:dyDescent="0.2">
      <c r="B10" t="s">
        <v>87</v>
      </c>
      <c r="C10" t="s">
        <v>285</v>
      </c>
      <c r="D10" s="246">
        <f t="shared" ca="1" si="0"/>
        <v>0</v>
      </c>
      <c r="E10" s="246">
        <f t="shared" ca="1" si="0"/>
        <v>0</v>
      </c>
      <c r="F10" s="246">
        <f t="shared" ca="1" si="0"/>
        <v>0</v>
      </c>
      <c r="G10" s="246">
        <f t="shared" ca="1" si="0"/>
        <v>0</v>
      </c>
      <c r="H10" s="246">
        <f t="shared" ca="1" si="0"/>
        <v>0</v>
      </c>
      <c r="I10" s="246">
        <f t="shared" ca="1" si="0"/>
        <v>0</v>
      </c>
      <c r="J10" s="246">
        <f t="shared" ca="1" si="1"/>
        <v>0</v>
      </c>
    </row>
    <row r="11" spans="2:10" x14ac:dyDescent="0.2">
      <c r="B11" t="s">
        <v>88</v>
      </c>
      <c r="C11" t="s">
        <v>286</v>
      </c>
      <c r="D11" s="246">
        <f t="shared" ca="1" si="0"/>
        <v>0</v>
      </c>
      <c r="E11" s="246">
        <f t="shared" ca="1" si="0"/>
        <v>0</v>
      </c>
      <c r="F11" s="246">
        <f t="shared" ca="1" si="0"/>
        <v>0</v>
      </c>
      <c r="G11" s="246">
        <f t="shared" ca="1" si="0"/>
        <v>0</v>
      </c>
      <c r="H11" s="246">
        <f t="shared" ca="1" si="0"/>
        <v>0</v>
      </c>
      <c r="I11" s="246">
        <f t="shared" ca="1" si="0"/>
        <v>0</v>
      </c>
      <c r="J11" s="246">
        <f t="shared" ca="1" si="1"/>
        <v>0</v>
      </c>
    </row>
    <row r="12" spans="2:10" x14ac:dyDescent="0.2">
      <c r="B12" t="s">
        <v>50</v>
      </c>
      <c r="C12" t="s">
        <v>287</v>
      </c>
      <c r="D12" s="246">
        <f t="shared" ca="1" si="0"/>
        <v>0</v>
      </c>
      <c r="E12" s="246">
        <f t="shared" ca="1" si="0"/>
        <v>0</v>
      </c>
      <c r="F12" s="246">
        <f t="shared" ca="1" si="0"/>
        <v>0</v>
      </c>
      <c r="G12" s="246">
        <f t="shared" ca="1" si="0"/>
        <v>0</v>
      </c>
      <c r="H12" s="246">
        <f t="shared" ca="1" si="0"/>
        <v>0</v>
      </c>
      <c r="I12" s="246">
        <f t="shared" ca="1" si="0"/>
        <v>0</v>
      </c>
      <c r="J12" s="246">
        <f t="shared" ca="1" si="1"/>
        <v>0</v>
      </c>
    </row>
    <row r="13" spans="2:10" x14ac:dyDescent="0.2">
      <c r="B13" t="s">
        <v>46</v>
      </c>
      <c r="C13" t="s">
        <v>288</v>
      </c>
      <c r="D13" s="246">
        <f t="shared" ca="1" si="0"/>
        <v>0</v>
      </c>
      <c r="E13" s="246">
        <f t="shared" ca="1" si="0"/>
        <v>0</v>
      </c>
      <c r="F13" s="246">
        <f t="shared" ca="1" si="0"/>
        <v>0</v>
      </c>
      <c r="G13" s="246">
        <f t="shared" ca="1" si="0"/>
        <v>0</v>
      </c>
      <c r="H13" s="246">
        <f t="shared" ca="1" si="0"/>
        <v>0</v>
      </c>
      <c r="I13" s="246">
        <f t="shared" ca="1" si="0"/>
        <v>0</v>
      </c>
      <c r="J13" s="246">
        <f t="shared" ca="1" si="1"/>
        <v>0</v>
      </c>
    </row>
    <row r="14" spans="2:10" x14ac:dyDescent="0.2">
      <c r="B14" t="s">
        <v>30</v>
      </c>
      <c r="C14" t="s">
        <v>289</v>
      </c>
      <c r="D14" s="246">
        <f t="shared" ca="1" si="0"/>
        <v>0</v>
      </c>
      <c r="E14" s="246">
        <f t="shared" ca="1" si="0"/>
        <v>0</v>
      </c>
      <c r="F14" s="246">
        <f t="shared" ca="1" si="0"/>
        <v>0</v>
      </c>
      <c r="G14" s="246">
        <f t="shared" ca="1" si="0"/>
        <v>0</v>
      </c>
      <c r="H14" s="246">
        <f t="shared" ca="1" si="0"/>
        <v>0</v>
      </c>
      <c r="I14" s="246">
        <f t="shared" ca="1" si="0"/>
        <v>0</v>
      </c>
      <c r="J14" s="246">
        <f t="shared" ca="1" si="1"/>
        <v>0</v>
      </c>
    </row>
    <row r="15" spans="2:10" x14ac:dyDescent="0.2">
      <c r="B15" t="s">
        <v>51</v>
      </c>
      <c r="C15" t="s">
        <v>290</v>
      </c>
      <c r="D15" s="246">
        <f t="shared" ca="1" si="0"/>
        <v>0</v>
      </c>
      <c r="E15" s="246">
        <f t="shared" ca="1" si="0"/>
        <v>0</v>
      </c>
      <c r="F15" s="246">
        <f t="shared" ca="1" si="0"/>
        <v>0</v>
      </c>
      <c r="G15" s="246">
        <f t="shared" ca="1" si="0"/>
        <v>0</v>
      </c>
      <c r="H15" s="246">
        <f t="shared" ca="1" si="0"/>
        <v>0</v>
      </c>
      <c r="I15" s="246">
        <f t="shared" ca="1" si="0"/>
        <v>0</v>
      </c>
      <c r="J15" s="246">
        <f t="shared" ca="1" si="1"/>
        <v>0</v>
      </c>
    </row>
    <row r="16" spans="2:10" x14ac:dyDescent="0.2">
      <c r="B16" t="s">
        <v>32</v>
      </c>
      <c r="C16" t="s">
        <v>291</v>
      </c>
      <c r="D16" s="246">
        <f t="shared" ca="1" si="0"/>
        <v>0</v>
      </c>
      <c r="E16" s="246">
        <f t="shared" ca="1" si="0"/>
        <v>0</v>
      </c>
      <c r="F16" s="246">
        <f t="shared" ca="1" si="0"/>
        <v>0</v>
      </c>
      <c r="G16" s="246">
        <f t="shared" ca="1" si="0"/>
        <v>0</v>
      </c>
      <c r="H16" s="246">
        <f t="shared" ca="1" si="0"/>
        <v>0</v>
      </c>
      <c r="I16" s="246">
        <f t="shared" ca="1" si="0"/>
        <v>0</v>
      </c>
      <c r="J16" s="246">
        <f t="shared" ca="1" si="1"/>
        <v>0</v>
      </c>
    </row>
    <row r="17" spans="2:10" x14ac:dyDescent="0.2">
      <c r="B17" t="s">
        <v>292</v>
      </c>
      <c r="C17" t="s">
        <v>293</v>
      </c>
      <c r="D17" s="246">
        <f t="shared" ca="1" si="0"/>
        <v>0</v>
      </c>
      <c r="E17" s="246">
        <f t="shared" ca="1" si="0"/>
        <v>0</v>
      </c>
      <c r="F17" s="246">
        <f t="shared" ca="1" si="0"/>
        <v>0</v>
      </c>
      <c r="G17" s="246">
        <f t="shared" ca="1" si="0"/>
        <v>0</v>
      </c>
      <c r="H17" s="246">
        <f t="shared" ca="1" si="0"/>
        <v>0</v>
      </c>
      <c r="I17" s="246">
        <f t="shared" ca="1" si="0"/>
        <v>0</v>
      </c>
      <c r="J17" s="246">
        <f t="shared" ca="1" si="1"/>
        <v>0</v>
      </c>
    </row>
    <row r="18" spans="2:10" x14ac:dyDescent="0.2">
      <c r="B18" t="s">
        <v>40</v>
      </c>
      <c r="C18" t="s">
        <v>294</v>
      </c>
      <c r="D18" s="489">
        <f t="shared" ca="1" si="0"/>
        <v>0</v>
      </c>
      <c r="E18" s="489">
        <f t="shared" ca="1" si="0"/>
        <v>0</v>
      </c>
      <c r="F18" s="489">
        <f t="shared" ca="1" si="0"/>
        <v>0</v>
      </c>
      <c r="G18" s="489">
        <f t="shared" ca="1" si="0"/>
        <v>0</v>
      </c>
      <c r="H18" s="489">
        <f t="shared" ca="1" si="0"/>
        <v>0</v>
      </c>
      <c r="I18" s="489">
        <f t="shared" ca="1" si="0"/>
        <v>0</v>
      </c>
      <c r="J18" s="246"/>
    </row>
    <row r="19" spans="2:10" x14ac:dyDescent="0.2">
      <c r="B19" s="247" t="s">
        <v>413</v>
      </c>
      <c r="D19" s="489">
        <f ca="1">SUM(D7:D13)+SUM(D15:D17)</f>
        <v>0</v>
      </c>
      <c r="E19" s="489">
        <f t="shared" ref="E19:J19" ca="1" si="2">SUM(E7:E13)+SUM(E15:E17)</f>
        <v>0</v>
      </c>
      <c r="F19" s="489">
        <f t="shared" ca="1" si="2"/>
        <v>0</v>
      </c>
      <c r="G19" s="489">
        <f t="shared" ca="1" si="2"/>
        <v>0</v>
      </c>
      <c r="H19" s="489">
        <f t="shared" ca="1" si="2"/>
        <v>0</v>
      </c>
      <c r="I19" s="489">
        <f t="shared" ca="1" si="2"/>
        <v>0</v>
      </c>
      <c r="J19" s="490">
        <f t="shared" ca="1" si="2"/>
        <v>0</v>
      </c>
    </row>
    <row r="21" spans="2:10" x14ac:dyDescent="0.2">
      <c r="E21" s="491" t="s">
        <v>409</v>
      </c>
      <c r="F21" s="489">
        <f ca="1">SUM(D19:I19)</f>
        <v>0</v>
      </c>
    </row>
    <row r="22" spans="2:10" x14ac:dyDescent="0.2">
      <c r="E22" s="491" t="s">
        <v>410</v>
      </c>
      <c r="F22" s="490">
        <f ca="1">J19</f>
        <v>0</v>
      </c>
    </row>
    <row r="23" spans="2:10" x14ac:dyDescent="0.2">
      <c r="E23" s="494" t="s">
        <v>411</v>
      </c>
      <c r="F23" s="492">
        <f ca="1">F21-F22</f>
        <v>0</v>
      </c>
      <c r="G23" s="493" t="s">
        <v>412</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2.75" x14ac:dyDescent="0.2"/>
  <cols>
    <col min="1" max="1" width="35.140625" customWidth="1"/>
    <col min="2" max="2" width="12.42578125" customWidth="1"/>
    <col min="3" max="3" width="19.5703125" customWidth="1"/>
    <col min="4" max="4" width="15.42578125" customWidth="1"/>
    <col min="5" max="5" width="17" customWidth="1"/>
    <col min="6" max="6" width="15.140625" customWidth="1"/>
    <col min="7" max="7" width="16.5703125" customWidth="1"/>
    <col min="8" max="8" width="15.140625" customWidth="1"/>
    <col min="9" max="9" width="16.5703125" customWidth="1"/>
    <col min="10" max="10" width="49.85546875" customWidth="1"/>
    <col min="11" max="11" width="40.140625" customWidth="1"/>
    <col min="12" max="12" width="19.42578125" customWidth="1"/>
  </cols>
  <sheetData>
    <row r="1" spans="1:12" ht="18.75" x14ac:dyDescent="0.3">
      <c r="A1" s="240" t="s">
        <v>416</v>
      </c>
      <c r="B1" s="137"/>
      <c r="C1" s="138"/>
      <c r="D1" s="139"/>
      <c r="E1" s="139"/>
      <c r="F1" s="139"/>
      <c r="G1" s="139"/>
      <c r="H1" s="139"/>
      <c r="I1" s="139"/>
      <c r="J1" s="140"/>
      <c r="K1" s="140"/>
    </row>
    <row r="2" spans="1:12" ht="15.75" x14ac:dyDescent="0.25">
      <c r="A2" s="229" t="str">
        <f>General!C2</f>
        <v>Proposer's Name (Prime or Subcontractor)</v>
      </c>
      <c r="B2" s="211"/>
      <c r="C2" s="242"/>
      <c r="D2" s="199"/>
      <c r="E2" s="199"/>
      <c r="F2" s="199"/>
      <c r="G2" s="199"/>
      <c r="H2" s="199"/>
      <c r="I2" s="199"/>
      <c r="J2" s="103"/>
      <c r="K2" s="103"/>
      <c r="L2" s="103"/>
    </row>
    <row r="3" spans="1:12" ht="15.75" x14ac:dyDescent="0.25">
      <c r="A3" s="207"/>
      <c r="B3" s="207"/>
      <c r="C3" s="207"/>
      <c r="D3" s="93" t="str">
        <f>Period1_Label</f>
        <v>Proposer FY 1</v>
      </c>
      <c r="E3" s="93" t="str">
        <f>Period2_Label</f>
        <v>Proposer FY 2</v>
      </c>
      <c r="F3" s="93" t="str">
        <f>Period3_Label</f>
        <v>Proposer FY 3</v>
      </c>
      <c r="G3" s="204" t="str">
        <f>Period4_Label</f>
        <v>Proposer FY 4</v>
      </c>
      <c r="H3" s="93" t="str">
        <f>Period5_Label</f>
        <v>Proposer FY 5</v>
      </c>
      <c r="I3" s="224" t="str">
        <f>Period6_Label</f>
        <v>Proposer FY 6</v>
      </c>
      <c r="J3" s="136" t="s">
        <v>78</v>
      </c>
      <c r="K3" s="716" t="s">
        <v>81</v>
      </c>
    </row>
    <row r="4" spans="1:12" ht="47.25" customHeight="1" x14ac:dyDescent="0.25">
      <c r="A4" s="94" t="s">
        <v>240</v>
      </c>
      <c r="B4" s="760" t="s">
        <v>437</v>
      </c>
      <c r="C4" s="760"/>
      <c r="D4" s="93" t="s">
        <v>226</v>
      </c>
      <c r="E4" s="93" t="s">
        <v>226</v>
      </c>
      <c r="F4" s="93" t="s">
        <v>226</v>
      </c>
      <c r="G4" s="93" t="s">
        <v>226</v>
      </c>
      <c r="H4" s="93" t="s">
        <v>226</v>
      </c>
      <c r="I4" s="93" t="s">
        <v>226</v>
      </c>
      <c r="J4" s="136" t="s">
        <v>106</v>
      </c>
      <c r="K4" s="716"/>
    </row>
    <row r="5" spans="1:12" ht="15.75" x14ac:dyDescent="0.25">
      <c r="A5" s="221" t="s">
        <v>383</v>
      </c>
      <c r="B5" s="761" t="s">
        <v>643</v>
      </c>
      <c r="C5" s="761"/>
      <c r="D5" s="665"/>
      <c r="E5" s="665"/>
      <c r="F5" s="665"/>
      <c r="G5" s="666"/>
      <c r="H5" s="665"/>
      <c r="I5" s="666"/>
      <c r="J5" s="243"/>
      <c r="K5" s="715"/>
    </row>
    <row r="6" spans="1:12" ht="15.75" x14ac:dyDescent="0.25">
      <c r="A6" s="221" t="s">
        <v>384</v>
      </c>
      <c r="B6" s="761" t="s">
        <v>644</v>
      </c>
      <c r="C6" s="761"/>
      <c r="D6" s="665"/>
      <c r="E6" s="665"/>
      <c r="F6" s="665"/>
      <c r="G6" s="666"/>
      <c r="H6" s="665"/>
      <c r="I6" s="666"/>
      <c r="J6" s="243"/>
      <c r="K6" s="715"/>
    </row>
    <row r="7" spans="1:12" ht="15.75" x14ac:dyDescent="0.25">
      <c r="A7" s="221" t="s">
        <v>544</v>
      </c>
      <c r="B7" s="761" t="s">
        <v>645</v>
      </c>
      <c r="C7" s="761"/>
      <c r="D7" s="665"/>
      <c r="E7" s="665"/>
      <c r="F7" s="665"/>
      <c r="G7" s="666"/>
      <c r="H7" s="665"/>
      <c r="I7" s="666"/>
      <c r="J7" s="243"/>
      <c r="K7" s="715"/>
    </row>
    <row r="8" spans="1:12" ht="15.75" x14ac:dyDescent="0.25">
      <c r="A8" s="221"/>
      <c r="B8" s="761"/>
      <c r="C8" s="761"/>
      <c r="D8" s="665"/>
      <c r="E8" s="665"/>
      <c r="F8" s="665"/>
      <c r="G8" s="666"/>
      <c r="H8" s="665"/>
      <c r="I8" s="666"/>
      <c r="J8" s="243"/>
      <c r="K8" s="715"/>
    </row>
    <row r="9" spans="1:12" ht="15.75" x14ac:dyDescent="0.25">
      <c r="A9" s="221"/>
      <c r="B9" s="761"/>
      <c r="C9" s="761"/>
      <c r="D9" s="665"/>
      <c r="E9" s="665"/>
      <c r="F9" s="665"/>
      <c r="G9" s="666"/>
      <c r="H9" s="665"/>
      <c r="I9" s="666"/>
      <c r="J9" s="243"/>
      <c r="K9" s="715"/>
    </row>
    <row r="10" spans="1:12" ht="15.75" x14ac:dyDescent="0.25">
      <c r="A10" s="221"/>
      <c r="B10" s="761"/>
      <c r="C10" s="761"/>
      <c r="D10" s="665"/>
      <c r="E10" s="665"/>
      <c r="F10" s="665"/>
      <c r="G10" s="666"/>
      <c r="H10" s="665"/>
      <c r="I10" s="666"/>
      <c r="J10" s="243"/>
      <c r="K10" s="715"/>
    </row>
    <row r="11" spans="1:12" ht="15.75" x14ac:dyDescent="0.25">
      <c r="A11" s="221"/>
      <c r="B11" s="761"/>
      <c r="C11" s="761"/>
      <c r="D11" s="665"/>
      <c r="E11" s="665"/>
      <c r="F11" s="665"/>
      <c r="G11" s="666"/>
      <c r="H11" s="665"/>
      <c r="I11" s="666"/>
      <c r="J11" s="243"/>
      <c r="K11" s="715"/>
    </row>
    <row r="12" spans="1:12" s="215" customFormat="1" x14ac:dyDescent="0.2">
      <c r="A12" s="214" t="s">
        <v>327</v>
      </c>
    </row>
    <row r="13" spans="1:12" s="216" customFormat="1" x14ac:dyDescent="0.2">
      <c r="A13" s="201"/>
    </row>
    <row r="14" spans="1:12" ht="55.5" customHeight="1" x14ac:dyDescent="0.2">
      <c r="A14" s="191" t="s">
        <v>119</v>
      </c>
      <c r="B14" s="763" t="s">
        <v>364</v>
      </c>
      <c r="C14" s="764"/>
      <c r="D14" s="764"/>
      <c r="E14" s="764"/>
      <c r="F14" s="764"/>
      <c r="G14" s="764"/>
      <c r="H14" s="764"/>
      <c r="I14" s="764"/>
      <c r="J14" s="764"/>
      <c r="K14" s="764"/>
      <c r="L14" s="764"/>
    </row>
    <row r="15" spans="1:12" ht="15.75" x14ac:dyDescent="0.2">
      <c r="A15" s="191"/>
      <c r="B15" s="205"/>
      <c r="C15" s="206"/>
      <c r="D15" s="206"/>
      <c r="E15" s="206"/>
      <c r="F15" s="206"/>
      <c r="G15" s="206"/>
      <c r="H15" s="222"/>
      <c r="I15" s="222"/>
      <c r="J15" s="206"/>
      <c r="K15" s="206"/>
      <c r="L15" s="206"/>
    </row>
    <row r="16" spans="1:12" ht="27.6" customHeight="1" x14ac:dyDescent="0.2">
      <c r="A16" s="191" t="s">
        <v>58</v>
      </c>
      <c r="B16" s="765" t="s">
        <v>540</v>
      </c>
      <c r="C16" s="765"/>
      <c r="D16" s="765"/>
      <c r="E16" s="765"/>
      <c r="F16" s="765"/>
      <c r="G16" s="765"/>
      <c r="H16" s="765"/>
      <c r="I16" s="765"/>
      <c r="J16" s="569"/>
      <c r="K16" s="569"/>
      <c r="L16" s="569"/>
    </row>
    <row r="17" spans="1:12" x14ac:dyDescent="0.2">
      <c r="J17" s="89"/>
    </row>
    <row r="18" spans="1:12" ht="38.25" customHeight="1" x14ac:dyDescent="0.2">
      <c r="A18" s="203" t="s">
        <v>59</v>
      </c>
      <c r="B18" s="762" t="s">
        <v>449</v>
      </c>
      <c r="C18" s="762"/>
      <c r="D18" s="762"/>
      <c r="E18" s="762"/>
      <c r="F18" s="762"/>
      <c r="G18" s="762"/>
      <c r="H18" s="762"/>
      <c r="I18" s="762"/>
      <c r="J18" s="459"/>
      <c r="K18" s="459"/>
      <c r="L18" s="459"/>
    </row>
    <row r="19" spans="1:12" ht="40.5" customHeight="1" x14ac:dyDescent="0.2">
      <c r="A19" s="203"/>
      <c r="B19" s="203"/>
      <c r="C19" s="762" t="s">
        <v>365</v>
      </c>
      <c r="D19" s="762"/>
      <c r="E19" s="762"/>
      <c r="F19" s="762"/>
      <c r="G19" s="762"/>
      <c r="H19" s="762"/>
      <c r="I19" s="762"/>
      <c r="J19" s="460"/>
      <c r="K19" s="460"/>
      <c r="L19" s="460"/>
    </row>
    <row r="20" spans="1:12" ht="24.75" customHeight="1" x14ac:dyDescent="0.2">
      <c r="A20" s="203"/>
      <c r="B20" s="203"/>
      <c r="C20" s="191" t="s">
        <v>77</v>
      </c>
      <c r="D20" s="203"/>
      <c r="E20" s="203"/>
      <c r="F20" s="203"/>
      <c r="G20" s="203"/>
      <c r="H20" s="223"/>
      <c r="I20" s="223"/>
      <c r="J20" s="203"/>
      <c r="K20" s="203"/>
      <c r="L20" s="203"/>
    </row>
    <row r="21" spans="1:12" x14ac:dyDescent="0.2">
      <c r="A21" s="203"/>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85546875" defaultRowHeight="12.75" x14ac:dyDescent="0.2"/>
  <cols>
    <col min="1" max="1" width="15.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4.42578125" bestFit="1" customWidth="1"/>
    <col min="21" max="22" width="12.85546875" customWidth="1"/>
    <col min="23" max="23" width="13.85546875" customWidth="1"/>
  </cols>
  <sheetData>
    <row r="1" spans="1:23" s="235" customFormat="1" x14ac:dyDescent="0.2">
      <c r="A1" s="232" t="s">
        <v>109</v>
      </c>
      <c r="B1" s="233"/>
      <c r="C1" s="233"/>
      <c r="D1" s="233"/>
      <c r="E1" s="233"/>
      <c r="F1" s="233"/>
      <c r="G1" s="233"/>
      <c r="H1" s="233"/>
      <c r="I1" s="233"/>
      <c r="J1" s="233"/>
      <c r="K1" s="233"/>
      <c r="L1" s="233"/>
      <c r="M1" s="233"/>
      <c r="N1" s="233"/>
      <c r="O1" s="233"/>
      <c r="P1" s="233"/>
      <c r="Q1" s="233"/>
      <c r="R1" s="233"/>
      <c r="S1" s="233"/>
      <c r="T1" s="233"/>
      <c r="U1" s="233"/>
      <c r="V1" s="233"/>
      <c r="W1" s="234"/>
    </row>
    <row r="2" spans="1:23"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9"/>
    </row>
    <row r="3" spans="1:23"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9"/>
    </row>
    <row r="4" spans="1:23" ht="13.5" thickBot="1" x14ac:dyDescent="0.25">
      <c r="A4" s="30"/>
      <c r="B4" s="1"/>
      <c r="C4" s="1"/>
      <c r="D4" s="17"/>
      <c r="E4" s="44" t="s">
        <v>137</v>
      </c>
      <c r="F4" s="17"/>
      <c r="G4" s="17"/>
      <c r="H4" s="44" t="s">
        <v>137</v>
      </c>
      <c r="I4" s="17"/>
      <c r="J4" s="17"/>
      <c r="K4" s="44" t="s">
        <v>137</v>
      </c>
      <c r="L4" s="17"/>
      <c r="M4" s="44"/>
      <c r="N4" s="44" t="s">
        <v>137</v>
      </c>
      <c r="O4" s="17"/>
      <c r="P4" s="17"/>
      <c r="Q4" s="44" t="s">
        <v>137</v>
      </c>
      <c r="R4" s="17"/>
      <c r="S4" s="17"/>
      <c r="T4" s="44" t="s">
        <v>137</v>
      </c>
      <c r="U4" s="32"/>
      <c r="V4" s="51"/>
      <c r="W4" s="31"/>
    </row>
    <row r="5" spans="1:23" x14ac:dyDescent="0.2">
      <c r="B5" s="2"/>
      <c r="C5" s="9"/>
      <c r="D5" s="18"/>
      <c r="E5" s="19" t="s">
        <v>95</v>
      </c>
      <c r="F5" s="20"/>
      <c r="G5" s="18"/>
      <c r="H5" s="19" t="s">
        <v>97</v>
      </c>
      <c r="I5" s="20"/>
      <c r="J5" s="18"/>
      <c r="K5" s="19" t="s">
        <v>96</v>
      </c>
      <c r="L5" s="20"/>
      <c r="M5" s="18"/>
      <c r="N5" s="19" t="s">
        <v>98</v>
      </c>
      <c r="O5" s="20"/>
      <c r="P5" s="18"/>
      <c r="Q5" s="19" t="s">
        <v>99</v>
      </c>
      <c r="R5" s="20"/>
      <c r="S5" s="18"/>
      <c r="T5" s="19" t="s">
        <v>86</v>
      </c>
      <c r="U5" s="50"/>
      <c r="V5" s="767" t="s">
        <v>27</v>
      </c>
      <c r="W5" s="768"/>
    </row>
    <row r="6" spans="1:23" x14ac:dyDescent="0.2">
      <c r="A6" s="26" t="s">
        <v>125</v>
      </c>
      <c r="B6" s="2"/>
      <c r="C6" s="9"/>
      <c r="D6" s="24"/>
      <c r="E6" s="447" t="str">
        <f>Base!$C1</f>
        <v>Enter proposed PoP as "MM/YY to MM/YY"</v>
      </c>
      <c r="F6" s="25"/>
      <c r="G6" s="24"/>
      <c r="H6" s="447" t="str">
        <f>'O-I'!$C1</f>
        <v>Enter proposed PoP as "MM/YY to MM/YY"</v>
      </c>
      <c r="I6" s="25"/>
      <c r="J6" s="24"/>
      <c r="K6" s="447" t="str">
        <f>'O-II'!$C1</f>
        <v>Enter proposed PoP as "MM/YY to MM/YY"</v>
      </c>
      <c r="L6" s="25"/>
      <c r="M6" s="24"/>
      <c r="N6" s="447" t="str">
        <f>'O-III'!$C1</f>
        <v>Enter proposed PoP as "MM/YY to MM/YY"</v>
      </c>
      <c r="O6" s="25"/>
      <c r="P6" s="24"/>
      <c r="Q6" s="447" t="str">
        <f>'O-IV'!$C1</f>
        <v>Enter proposed PoP as "MM/YY to MM/YY"</v>
      </c>
      <c r="R6" s="25"/>
      <c r="S6" s="24"/>
      <c r="T6" s="447" t="str">
        <f>'O-V'!$C1</f>
        <v>Enter proposed PoP as "MM/YY to MM/YY"</v>
      </c>
      <c r="U6" s="29"/>
      <c r="V6" s="39" t="s">
        <v>123</v>
      </c>
      <c r="W6" s="58" t="s">
        <v>52</v>
      </c>
    </row>
    <row r="7" spans="1:23" x14ac:dyDescent="0.2">
      <c r="A7" s="11"/>
      <c r="B7" s="49" t="s">
        <v>438</v>
      </c>
      <c r="C7" s="33" t="s">
        <v>34</v>
      </c>
      <c r="D7" s="34" t="s">
        <v>340</v>
      </c>
      <c r="E7" s="3" t="s">
        <v>38</v>
      </c>
      <c r="F7" s="35" t="s">
        <v>348</v>
      </c>
      <c r="G7" s="34" t="s">
        <v>340</v>
      </c>
      <c r="H7" s="3" t="s">
        <v>38</v>
      </c>
      <c r="I7" s="35" t="s">
        <v>348</v>
      </c>
      <c r="J7" s="34" t="s">
        <v>340</v>
      </c>
      <c r="K7" s="3" t="s">
        <v>38</v>
      </c>
      <c r="L7" s="35" t="s">
        <v>348</v>
      </c>
      <c r="M7" s="34" t="s">
        <v>340</v>
      </c>
      <c r="N7" s="3" t="s">
        <v>38</v>
      </c>
      <c r="O7" s="35" t="s">
        <v>348</v>
      </c>
      <c r="P7" s="34" t="s">
        <v>340</v>
      </c>
      <c r="Q7" s="3" t="s">
        <v>38</v>
      </c>
      <c r="R7" s="35" t="s">
        <v>348</v>
      </c>
      <c r="S7" s="34" t="s">
        <v>340</v>
      </c>
      <c r="T7" s="3" t="s">
        <v>38</v>
      </c>
      <c r="U7" s="35" t="s">
        <v>348</v>
      </c>
      <c r="V7" s="34" t="s">
        <v>340</v>
      </c>
      <c r="W7" s="35" t="s">
        <v>348</v>
      </c>
    </row>
    <row r="8" spans="1:23" x14ac:dyDescent="0.2">
      <c r="A8" s="11"/>
      <c r="B8" s="251" t="str">
        <f>IF(ISBLANK('Labor Rates'!C8),"",'Labor Rates'!C8)</f>
        <v/>
      </c>
      <c r="C8" s="251" t="str">
        <f>IF(ISBLANK('Labor Rates'!D8),"",'Labor Rates'!D8)</f>
        <v/>
      </c>
      <c r="D8" s="13">
        <f>Base!$AZ8</f>
        <v>0</v>
      </c>
      <c r="E8" s="244" t="s">
        <v>346</v>
      </c>
      <c r="F8" s="363">
        <f>Base!$BA8</f>
        <v>0</v>
      </c>
      <c r="G8" s="13">
        <f>'O-I'!$AZ8</f>
        <v>0</v>
      </c>
      <c r="H8" s="244" t="s">
        <v>347</v>
      </c>
      <c r="I8" s="363">
        <f>'O-I'!$BA8</f>
        <v>0</v>
      </c>
      <c r="J8" s="13">
        <f>'O-II'!$AZ8</f>
        <v>0</v>
      </c>
      <c r="K8" s="244" t="s">
        <v>349</v>
      </c>
      <c r="L8" s="363">
        <f>'O-II'!$BA8</f>
        <v>0</v>
      </c>
      <c r="M8" s="13">
        <f>'O-III'!$AZ8</f>
        <v>0</v>
      </c>
      <c r="N8" s="244" t="s">
        <v>350</v>
      </c>
      <c r="O8" s="363">
        <f>'O-III'!$BA8</f>
        <v>0</v>
      </c>
      <c r="P8" s="13">
        <f>'O-IV'!$AZ8</f>
        <v>0</v>
      </c>
      <c r="Q8" s="244" t="s">
        <v>351</v>
      </c>
      <c r="R8" s="363">
        <f>'O-IV'!$BA8</f>
        <v>0</v>
      </c>
      <c r="S8" s="13">
        <f>'O-V'!$AZ8</f>
        <v>0</v>
      </c>
      <c r="T8" s="244" t="s">
        <v>352</v>
      </c>
      <c r="U8" s="363">
        <f>'O-V'!$BA8</f>
        <v>0</v>
      </c>
      <c r="V8" s="37">
        <f t="shared" ref="V8:V23" si="0">D8+G8+J8+M8+P8+S8</f>
        <v>0</v>
      </c>
      <c r="W8" s="363">
        <f t="shared" ref="W8:W32" si="1">F8+I8+L8+O8+R8+U8</f>
        <v>0</v>
      </c>
    </row>
    <row r="9" spans="1:23" x14ac:dyDescent="0.2">
      <c r="A9" s="11"/>
      <c r="B9" s="251" t="str">
        <f>IF(ISBLANK('Labor Rates'!C9),"",'Labor Rates'!C9)</f>
        <v/>
      </c>
      <c r="C9" s="251" t="str">
        <f>IF(ISBLANK('Labor Rates'!D9),"",'Labor Rates'!D9)</f>
        <v/>
      </c>
      <c r="D9" s="13">
        <f>Base!$AZ9</f>
        <v>0</v>
      </c>
      <c r="E9" s="244" t="s">
        <v>346</v>
      </c>
      <c r="F9" s="363">
        <f>Base!$BA9</f>
        <v>0</v>
      </c>
      <c r="G9" s="13">
        <f>'O-I'!$AZ9</f>
        <v>0</v>
      </c>
      <c r="H9" s="244" t="s">
        <v>347</v>
      </c>
      <c r="I9" s="363">
        <f>'O-I'!$BA9</f>
        <v>0</v>
      </c>
      <c r="J9" s="13">
        <f>'O-II'!$AZ9</f>
        <v>0</v>
      </c>
      <c r="K9" s="244" t="s">
        <v>349</v>
      </c>
      <c r="L9" s="363">
        <f>'O-II'!$BA9</f>
        <v>0</v>
      </c>
      <c r="M9" s="13">
        <f>'O-III'!$AZ9</f>
        <v>0</v>
      </c>
      <c r="N9" s="244" t="s">
        <v>350</v>
      </c>
      <c r="O9" s="363">
        <f>'O-III'!$BA9</f>
        <v>0</v>
      </c>
      <c r="P9" s="13">
        <f>'O-IV'!$AZ9</f>
        <v>0</v>
      </c>
      <c r="Q9" s="244" t="s">
        <v>351</v>
      </c>
      <c r="R9" s="363">
        <f>'O-IV'!$BA9</f>
        <v>0</v>
      </c>
      <c r="S9" s="13">
        <f>'O-V'!$AZ9</f>
        <v>0</v>
      </c>
      <c r="T9" s="244" t="s">
        <v>352</v>
      </c>
      <c r="U9" s="363">
        <f>'O-V'!$BA9</f>
        <v>0</v>
      </c>
      <c r="V9" s="37">
        <f t="shared" si="0"/>
        <v>0</v>
      </c>
      <c r="W9" s="363">
        <f t="shared" si="1"/>
        <v>0</v>
      </c>
    </row>
    <row r="10" spans="1:23" x14ac:dyDescent="0.2">
      <c r="A10" s="11"/>
      <c r="B10" s="251" t="str">
        <f>IF(ISBLANK('Labor Rates'!C10),"",'Labor Rates'!C10)</f>
        <v/>
      </c>
      <c r="C10" s="251" t="str">
        <f>IF(ISBLANK('Labor Rates'!D10),"",'Labor Rates'!D10)</f>
        <v/>
      </c>
      <c r="D10" s="13">
        <f>Base!$AZ10</f>
        <v>0</v>
      </c>
      <c r="E10" s="244" t="s">
        <v>346</v>
      </c>
      <c r="F10" s="363">
        <f>Base!$BA10</f>
        <v>0</v>
      </c>
      <c r="G10" s="13">
        <f>'O-I'!$AZ10</f>
        <v>0</v>
      </c>
      <c r="H10" s="244" t="s">
        <v>347</v>
      </c>
      <c r="I10" s="363">
        <f>'O-I'!$BA10</f>
        <v>0</v>
      </c>
      <c r="J10" s="13">
        <f>'O-II'!$AZ10</f>
        <v>0</v>
      </c>
      <c r="K10" s="244" t="s">
        <v>349</v>
      </c>
      <c r="L10" s="363">
        <f>'O-II'!$BA10</f>
        <v>0</v>
      </c>
      <c r="M10" s="13">
        <f>'O-III'!$AZ10</f>
        <v>0</v>
      </c>
      <c r="N10" s="244" t="s">
        <v>350</v>
      </c>
      <c r="O10" s="363">
        <f>'O-III'!$BA10</f>
        <v>0</v>
      </c>
      <c r="P10" s="13">
        <f>'O-IV'!$AZ10</f>
        <v>0</v>
      </c>
      <c r="Q10" s="244" t="s">
        <v>351</v>
      </c>
      <c r="R10" s="363">
        <f>'O-IV'!$BA10</f>
        <v>0</v>
      </c>
      <c r="S10" s="13">
        <f>'O-V'!$AZ10</f>
        <v>0</v>
      </c>
      <c r="T10" s="244" t="s">
        <v>352</v>
      </c>
      <c r="U10" s="363">
        <f>'O-V'!$BA10</f>
        <v>0</v>
      </c>
      <c r="V10" s="37">
        <f t="shared" si="0"/>
        <v>0</v>
      </c>
      <c r="W10" s="363">
        <f t="shared" si="1"/>
        <v>0</v>
      </c>
    </row>
    <row r="11" spans="1:23" x14ac:dyDescent="0.2">
      <c r="A11" s="11"/>
      <c r="B11" s="251" t="str">
        <f>IF(ISBLANK('Labor Rates'!C11),"",'Labor Rates'!C11)</f>
        <v/>
      </c>
      <c r="C11" s="251" t="str">
        <f>IF(ISBLANK('Labor Rates'!D11),"",'Labor Rates'!D11)</f>
        <v/>
      </c>
      <c r="D11" s="13">
        <f>Base!$AZ11</f>
        <v>0</v>
      </c>
      <c r="E11" s="244" t="s">
        <v>346</v>
      </c>
      <c r="F11" s="363">
        <f>Base!$BA11</f>
        <v>0</v>
      </c>
      <c r="G11" s="13">
        <f>'O-I'!$AZ11</f>
        <v>0</v>
      </c>
      <c r="H11" s="244" t="s">
        <v>347</v>
      </c>
      <c r="I11" s="363">
        <f>'O-I'!$BA11</f>
        <v>0</v>
      </c>
      <c r="J11" s="13">
        <f>'O-II'!$AZ11</f>
        <v>0</v>
      </c>
      <c r="K11" s="244" t="s">
        <v>349</v>
      </c>
      <c r="L11" s="363">
        <f>'O-II'!$BA11</f>
        <v>0</v>
      </c>
      <c r="M11" s="13">
        <f>'O-III'!$AZ11</f>
        <v>0</v>
      </c>
      <c r="N11" s="244" t="s">
        <v>350</v>
      </c>
      <c r="O11" s="363">
        <f>'O-III'!$BA11</f>
        <v>0</v>
      </c>
      <c r="P11" s="13">
        <f>'O-IV'!$AZ11</f>
        <v>0</v>
      </c>
      <c r="Q11" s="244" t="s">
        <v>351</v>
      </c>
      <c r="R11" s="363">
        <f>'O-IV'!$BA11</f>
        <v>0</v>
      </c>
      <c r="S11" s="13">
        <f>'O-V'!$AZ11</f>
        <v>0</v>
      </c>
      <c r="T11" s="244" t="s">
        <v>352</v>
      </c>
      <c r="U11" s="363">
        <f>'O-V'!$BA11</f>
        <v>0</v>
      </c>
      <c r="V11" s="37">
        <f t="shared" si="0"/>
        <v>0</v>
      </c>
      <c r="W11" s="363">
        <f t="shared" si="1"/>
        <v>0</v>
      </c>
    </row>
    <row r="12" spans="1:23" x14ac:dyDescent="0.2">
      <c r="A12" s="11"/>
      <c r="B12" s="251" t="str">
        <f>IF(ISBLANK('Labor Rates'!C12),"",'Labor Rates'!C12)</f>
        <v/>
      </c>
      <c r="C12" s="251" t="str">
        <f>IF(ISBLANK('Labor Rates'!D12),"",'Labor Rates'!D12)</f>
        <v/>
      </c>
      <c r="D12" s="13">
        <f>Base!$AZ12</f>
        <v>0</v>
      </c>
      <c r="E12" s="244" t="s">
        <v>346</v>
      </c>
      <c r="F12" s="363">
        <f>Base!$BA12</f>
        <v>0</v>
      </c>
      <c r="G12" s="13">
        <f>'O-I'!$AZ12</f>
        <v>0</v>
      </c>
      <c r="H12" s="244" t="s">
        <v>347</v>
      </c>
      <c r="I12" s="363">
        <f>'O-I'!$BA12</f>
        <v>0</v>
      </c>
      <c r="J12" s="13">
        <f>'O-II'!$AZ12</f>
        <v>0</v>
      </c>
      <c r="K12" s="244" t="s">
        <v>349</v>
      </c>
      <c r="L12" s="363">
        <f>'O-II'!$BA12</f>
        <v>0</v>
      </c>
      <c r="M12" s="13">
        <f>'O-III'!$AZ12</f>
        <v>0</v>
      </c>
      <c r="N12" s="244" t="s">
        <v>350</v>
      </c>
      <c r="O12" s="363">
        <f>'O-III'!$BA12</f>
        <v>0</v>
      </c>
      <c r="P12" s="13">
        <f>'O-IV'!$AZ12</f>
        <v>0</v>
      </c>
      <c r="Q12" s="244" t="s">
        <v>351</v>
      </c>
      <c r="R12" s="363">
        <f>'O-IV'!$BA12</f>
        <v>0</v>
      </c>
      <c r="S12" s="13">
        <f>'O-V'!$AZ12</f>
        <v>0</v>
      </c>
      <c r="T12" s="244" t="s">
        <v>352</v>
      </c>
      <c r="U12" s="363">
        <f>'O-V'!$BA12</f>
        <v>0</v>
      </c>
      <c r="V12" s="37">
        <f t="shared" si="0"/>
        <v>0</v>
      </c>
      <c r="W12" s="363">
        <f t="shared" si="1"/>
        <v>0</v>
      </c>
    </row>
    <row r="13" spans="1:23" x14ac:dyDescent="0.2">
      <c r="A13" s="11"/>
      <c r="B13" s="251" t="str">
        <f>IF(ISBLANK('Labor Rates'!C13),"",'Labor Rates'!C13)</f>
        <v/>
      </c>
      <c r="C13" s="251" t="str">
        <f>IF(ISBLANK('Labor Rates'!D13),"",'Labor Rates'!D13)</f>
        <v/>
      </c>
      <c r="D13" s="13">
        <f>Base!$AZ13</f>
        <v>0</v>
      </c>
      <c r="E13" s="244" t="s">
        <v>346</v>
      </c>
      <c r="F13" s="363">
        <f>Base!$BA13</f>
        <v>0</v>
      </c>
      <c r="G13" s="13">
        <f>'O-I'!$AZ13</f>
        <v>0</v>
      </c>
      <c r="H13" s="244" t="s">
        <v>347</v>
      </c>
      <c r="I13" s="363">
        <f>'O-I'!$BA13</f>
        <v>0</v>
      </c>
      <c r="J13" s="13">
        <f>'O-II'!$AZ13</f>
        <v>0</v>
      </c>
      <c r="K13" s="244" t="s">
        <v>349</v>
      </c>
      <c r="L13" s="363">
        <f>'O-II'!$BA13</f>
        <v>0</v>
      </c>
      <c r="M13" s="13">
        <f>'O-III'!$AZ13</f>
        <v>0</v>
      </c>
      <c r="N13" s="244" t="s">
        <v>350</v>
      </c>
      <c r="O13" s="363">
        <f>'O-III'!$BA13</f>
        <v>0</v>
      </c>
      <c r="P13" s="13">
        <f>'O-IV'!$AZ13</f>
        <v>0</v>
      </c>
      <c r="Q13" s="244" t="s">
        <v>351</v>
      </c>
      <c r="R13" s="363">
        <f>'O-IV'!$BA13</f>
        <v>0</v>
      </c>
      <c r="S13" s="13">
        <f>'O-V'!$AZ13</f>
        <v>0</v>
      </c>
      <c r="T13" s="244" t="s">
        <v>352</v>
      </c>
      <c r="U13" s="363">
        <f>'O-V'!$BA13</f>
        <v>0</v>
      </c>
      <c r="V13" s="37">
        <f t="shared" si="0"/>
        <v>0</v>
      </c>
      <c r="W13" s="363">
        <f t="shared" si="1"/>
        <v>0</v>
      </c>
    </row>
    <row r="14" spans="1:23" x14ac:dyDescent="0.2">
      <c r="A14" s="11"/>
      <c r="B14" s="251" t="str">
        <f>IF(ISBLANK('Labor Rates'!C14),"",'Labor Rates'!C14)</f>
        <v/>
      </c>
      <c r="C14" s="251" t="str">
        <f>IF(ISBLANK('Labor Rates'!D14),"",'Labor Rates'!D14)</f>
        <v/>
      </c>
      <c r="D14" s="13">
        <f>Base!$AZ14</f>
        <v>0</v>
      </c>
      <c r="E14" s="244" t="s">
        <v>346</v>
      </c>
      <c r="F14" s="363">
        <f>Base!$BA14</f>
        <v>0</v>
      </c>
      <c r="G14" s="13">
        <f>'O-I'!$AZ14</f>
        <v>0</v>
      </c>
      <c r="H14" s="244" t="s">
        <v>347</v>
      </c>
      <c r="I14" s="363">
        <f>'O-I'!$BA14</f>
        <v>0</v>
      </c>
      <c r="J14" s="13">
        <f>'O-II'!$AZ14</f>
        <v>0</v>
      </c>
      <c r="K14" s="244" t="s">
        <v>349</v>
      </c>
      <c r="L14" s="363">
        <f>'O-II'!$BA14</f>
        <v>0</v>
      </c>
      <c r="M14" s="13">
        <f>'O-III'!$AZ14</f>
        <v>0</v>
      </c>
      <c r="N14" s="244" t="s">
        <v>350</v>
      </c>
      <c r="O14" s="363">
        <f>'O-III'!$BA14</f>
        <v>0</v>
      </c>
      <c r="P14" s="13">
        <f>'O-IV'!$AZ14</f>
        <v>0</v>
      </c>
      <c r="Q14" s="244" t="s">
        <v>351</v>
      </c>
      <c r="R14" s="363">
        <f>'O-IV'!$BA14</f>
        <v>0</v>
      </c>
      <c r="S14" s="13">
        <f>'O-V'!$AZ14</f>
        <v>0</v>
      </c>
      <c r="T14" s="244" t="s">
        <v>352</v>
      </c>
      <c r="U14" s="363">
        <f>'O-V'!$BA14</f>
        <v>0</v>
      </c>
      <c r="V14" s="37">
        <f t="shared" si="0"/>
        <v>0</v>
      </c>
      <c r="W14" s="363">
        <f t="shared" si="1"/>
        <v>0</v>
      </c>
    </row>
    <row r="15" spans="1:23" x14ac:dyDescent="0.2">
      <c r="A15" s="11"/>
      <c r="B15" s="251" t="str">
        <f>IF(ISBLANK('Labor Rates'!C15),"",'Labor Rates'!C15)</f>
        <v/>
      </c>
      <c r="C15" s="251" t="str">
        <f>IF(ISBLANK('Labor Rates'!D15),"",'Labor Rates'!D15)</f>
        <v/>
      </c>
      <c r="D15" s="13">
        <f>Base!$AZ15</f>
        <v>0</v>
      </c>
      <c r="E15" s="244" t="s">
        <v>346</v>
      </c>
      <c r="F15" s="363">
        <f>Base!$BA15</f>
        <v>0</v>
      </c>
      <c r="G15" s="13">
        <f>'O-I'!$AZ15</f>
        <v>0</v>
      </c>
      <c r="H15" s="244" t="s">
        <v>347</v>
      </c>
      <c r="I15" s="363">
        <f>'O-I'!$BA15</f>
        <v>0</v>
      </c>
      <c r="J15" s="13">
        <f>'O-II'!$AZ15</f>
        <v>0</v>
      </c>
      <c r="K15" s="244" t="s">
        <v>349</v>
      </c>
      <c r="L15" s="363">
        <f>'O-II'!$BA15</f>
        <v>0</v>
      </c>
      <c r="M15" s="13">
        <f>'O-III'!$AZ15</f>
        <v>0</v>
      </c>
      <c r="N15" s="244" t="s">
        <v>350</v>
      </c>
      <c r="O15" s="363">
        <f>'O-III'!$BA15</f>
        <v>0</v>
      </c>
      <c r="P15" s="13">
        <f>'O-IV'!$AZ15</f>
        <v>0</v>
      </c>
      <c r="Q15" s="244" t="s">
        <v>351</v>
      </c>
      <c r="R15" s="363">
        <f>'O-IV'!$BA15</f>
        <v>0</v>
      </c>
      <c r="S15" s="13">
        <f>'O-V'!$AZ15</f>
        <v>0</v>
      </c>
      <c r="T15" s="244" t="s">
        <v>352</v>
      </c>
      <c r="U15" s="363">
        <f>'O-V'!$BA15</f>
        <v>0</v>
      </c>
      <c r="V15" s="37">
        <f t="shared" si="0"/>
        <v>0</v>
      </c>
      <c r="W15" s="363">
        <f t="shared" si="1"/>
        <v>0</v>
      </c>
    </row>
    <row r="16" spans="1:23" x14ac:dyDescent="0.2">
      <c r="A16" s="11"/>
      <c r="B16" s="251" t="str">
        <f>IF(ISBLANK('Labor Rates'!C16),"",'Labor Rates'!C16)</f>
        <v/>
      </c>
      <c r="C16" s="251" t="str">
        <f>IF(ISBLANK('Labor Rates'!D16),"",'Labor Rates'!D16)</f>
        <v/>
      </c>
      <c r="D16" s="13">
        <f>Base!$AZ16</f>
        <v>0</v>
      </c>
      <c r="E16" s="244" t="s">
        <v>346</v>
      </c>
      <c r="F16" s="363">
        <f>Base!$BA16</f>
        <v>0</v>
      </c>
      <c r="G16" s="13">
        <f>'O-I'!$AZ16</f>
        <v>0</v>
      </c>
      <c r="H16" s="244" t="s">
        <v>347</v>
      </c>
      <c r="I16" s="363">
        <f>'O-I'!$BA16</f>
        <v>0</v>
      </c>
      <c r="J16" s="13">
        <f>'O-II'!$AZ16</f>
        <v>0</v>
      </c>
      <c r="K16" s="244" t="s">
        <v>349</v>
      </c>
      <c r="L16" s="363">
        <f>'O-II'!$BA16</f>
        <v>0</v>
      </c>
      <c r="M16" s="13">
        <f>'O-III'!$AZ16</f>
        <v>0</v>
      </c>
      <c r="N16" s="244" t="s">
        <v>350</v>
      </c>
      <c r="O16" s="363">
        <f>'O-III'!$BA16</f>
        <v>0</v>
      </c>
      <c r="P16" s="13">
        <f>'O-IV'!$AZ16</f>
        <v>0</v>
      </c>
      <c r="Q16" s="244" t="s">
        <v>351</v>
      </c>
      <c r="R16" s="363">
        <f>'O-IV'!$BA16</f>
        <v>0</v>
      </c>
      <c r="S16" s="13">
        <f>'O-V'!$AZ16</f>
        <v>0</v>
      </c>
      <c r="T16" s="244" t="s">
        <v>352</v>
      </c>
      <c r="U16" s="363">
        <f>'O-V'!$BA16</f>
        <v>0</v>
      </c>
      <c r="V16" s="37">
        <f t="shared" si="0"/>
        <v>0</v>
      </c>
      <c r="W16" s="363">
        <f t="shared" si="1"/>
        <v>0</v>
      </c>
    </row>
    <row r="17" spans="1:23" x14ac:dyDescent="0.2">
      <c r="A17" s="11"/>
      <c r="B17" s="251" t="str">
        <f>IF(ISBLANK('Labor Rates'!C17),"",'Labor Rates'!C17)</f>
        <v/>
      </c>
      <c r="C17" s="251" t="str">
        <f>IF(ISBLANK('Labor Rates'!D17),"",'Labor Rates'!D17)</f>
        <v/>
      </c>
      <c r="D17" s="13">
        <f>Base!$AZ17</f>
        <v>0</v>
      </c>
      <c r="E17" s="244" t="s">
        <v>346</v>
      </c>
      <c r="F17" s="363">
        <f>Base!$BA17</f>
        <v>0</v>
      </c>
      <c r="G17" s="13">
        <f>'O-I'!$AZ17</f>
        <v>0</v>
      </c>
      <c r="H17" s="244" t="s">
        <v>347</v>
      </c>
      <c r="I17" s="363">
        <f>'O-I'!$BA17</f>
        <v>0</v>
      </c>
      <c r="J17" s="13">
        <f>'O-II'!$AZ17</f>
        <v>0</v>
      </c>
      <c r="K17" s="244" t="s">
        <v>349</v>
      </c>
      <c r="L17" s="363">
        <f>'O-II'!$BA17</f>
        <v>0</v>
      </c>
      <c r="M17" s="13">
        <f>'O-III'!$AZ17</f>
        <v>0</v>
      </c>
      <c r="N17" s="244" t="s">
        <v>350</v>
      </c>
      <c r="O17" s="363">
        <f>'O-III'!$BA17</f>
        <v>0</v>
      </c>
      <c r="P17" s="13">
        <f>'O-IV'!$AZ17</f>
        <v>0</v>
      </c>
      <c r="Q17" s="244" t="s">
        <v>351</v>
      </c>
      <c r="R17" s="363">
        <f>'O-IV'!$BA17</f>
        <v>0</v>
      </c>
      <c r="S17" s="13">
        <f>'O-V'!$AZ17</f>
        <v>0</v>
      </c>
      <c r="T17" s="244" t="s">
        <v>352</v>
      </c>
      <c r="U17" s="363">
        <f>'O-V'!$BA17</f>
        <v>0</v>
      </c>
      <c r="V17" s="37">
        <f t="shared" si="0"/>
        <v>0</v>
      </c>
      <c r="W17" s="363">
        <f t="shared" si="1"/>
        <v>0</v>
      </c>
    </row>
    <row r="18" spans="1:23" x14ac:dyDescent="0.2">
      <c r="A18" s="11"/>
      <c r="B18" s="251" t="str">
        <f>IF(ISBLANK('Labor Rates'!C18),"",'Labor Rates'!C18)</f>
        <v/>
      </c>
      <c r="C18" s="251" t="str">
        <f>IF(ISBLANK('Labor Rates'!D18),"",'Labor Rates'!D18)</f>
        <v/>
      </c>
      <c r="D18" s="13">
        <f>Base!$AZ18</f>
        <v>0</v>
      </c>
      <c r="E18" s="244" t="s">
        <v>346</v>
      </c>
      <c r="F18" s="363">
        <f>Base!$BA18</f>
        <v>0</v>
      </c>
      <c r="G18" s="13">
        <f>'O-I'!$AZ18</f>
        <v>0</v>
      </c>
      <c r="H18" s="244" t="s">
        <v>347</v>
      </c>
      <c r="I18" s="363">
        <f>'O-I'!$BA18</f>
        <v>0</v>
      </c>
      <c r="J18" s="13">
        <f>'O-II'!$AZ18</f>
        <v>0</v>
      </c>
      <c r="K18" s="244" t="s">
        <v>349</v>
      </c>
      <c r="L18" s="363">
        <f>'O-II'!$BA18</f>
        <v>0</v>
      </c>
      <c r="M18" s="13">
        <f>'O-III'!$AZ18</f>
        <v>0</v>
      </c>
      <c r="N18" s="244" t="s">
        <v>350</v>
      </c>
      <c r="O18" s="363">
        <f>'O-III'!$BA18</f>
        <v>0</v>
      </c>
      <c r="P18" s="13">
        <f>'O-IV'!$AZ18</f>
        <v>0</v>
      </c>
      <c r="Q18" s="244" t="s">
        <v>351</v>
      </c>
      <c r="R18" s="363">
        <f>'O-IV'!$BA18</f>
        <v>0</v>
      </c>
      <c r="S18" s="13">
        <f>'O-V'!$AZ18</f>
        <v>0</v>
      </c>
      <c r="T18" s="244" t="s">
        <v>352</v>
      </c>
      <c r="U18" s="363">
        <f>'O-V'!$BA18</f>
        <v>0</v>
      </c>
      <c r="V18" s="37">
        <f t="shared" si="0"/>
        <v>0</v>
      </c>
      <c r="W18" s="363">
        <f t="shared" si="1"/>
        <v>0</v>
      </c>
    </row>
    <row r="19" spans="1:23" x14ac:dyDescent="0.2">
      <c r="A19" s="11"/>
      <c r="B19" s="251" t="str">
        <f>IF(ISBLANK('Labor Rates'!C19),"",'Labor Rates'!C19)</f>
        <v/>
      </c>
      <c r="C19" s="251" t="str">
        <f>IF(ISBLANK('Labor Rates'!D19),"",'Labor Rates'!D19)</f>
        <v/>
      </c>
      <c r="D19" s="13">
        <f>Base!$AZ19</f>
        <v>0</v>
      </c>
      <c r="E19" s="244" t="s">
        <v>346</v>
      </c>
      <c r="F19" s="363">
        <f>Base!$BA19</f>
        <v>0</v>
      </c>
      <c r="G19" s="13">
        <f>'O-I'!$AZ19</f>
        <v>0</v>
      </c>
      <c r="H19" s="244" t="s">
        <v>347</v>
      </c>
      <c r="I19" s="363">
        <f>'O-I'!$BA19</f>
        <v>0</v>
      </c>
      <c r="J19" s="13">
        <f>'O-II'!$AZ19</f>
        <v>0</v>
      </c>
      <c r="K19" s="244" t="s">
        <v>349</v>
      </c>
      <c r="L19" s="363">
        <f>'O-II'!$BA19</f>
        <v>0</v>
      </c>
      <c r="M19" s="13">
        <f>'O-III'!$AZ19</f>
        <v>0</v>
      </c>
      <c r="N19" s="244" t="s">
        <v>350</v>
      </c>
      <c r="O19" s="363">
        <f>'O-III'!$BA19</f>
        <v>0</v>
      </c>
      <c r="P19" s="13">
        <f>'O-IV'!$AZ19</f>
        <v>0</v>
      </c>
      <c r="Q19" s="244" t="s">
        <v>351</v>
      </c>
      <c r="R19" s="363">
        <f>'O-IV'!$BA19</f>
        <v>0</v>
      </c>
      <c r="S19" s="13">
        <f>'O-V'!$AZ19</f>
        <v>0</v>
      </c>
      <c r="T19" s="244" t="s">
        <v>352</v>
      </c>
      <c r="U19" s="363">
        <f>'O-V'!$BA19</f>
        <v>0</v>
      </c>
      <c r="V19" s="37">
        <f t="shared" si="0"/>
        <v>0</v>
      </c>
      <c r="W19" s="363">
        <f t="shared" si="1"/>
        <v>0</v>
      </c>
    </row>
    <row r="20" spans="1:23" x14ac:dyDescent="0.2">
      <c r="A20" s="11"/>
      <c r="B20" s="251" t="str">
        <f>IF(ISBLANK('Labor Rates'!C20),"",'Labor Rates'!C20)</f>
        <v/>
      </c>
      <c r="C20" s="251" t="str">
        <f>IF(ISBLANK('Labor Rates'!D20),"",'Labor Rates'!D20)</f>
        <v/>
      </c>
      <c r="D20" s="13">
        <f>Base!$AZ20</f>
        <v>0</v>
      </c>
      <c r="E20" s="244" t="s">
        <v>346</v>
      </c>
      <c r="F20" s="363">
        <f>Base!$BA20</f>
        <v>0</v>
      </c>
      <c r="G20" s="13">
        <f>'O-I'!$AZ20</f>
        <v>0</v>
      </c>
      <c r="H20" s="244" t="s">
        <v>347</v>
      </c>
      <c r="I20" s="363">
        <f>'O-I'!$BA20</f>
        <v>0</v>
      </c>
      <c r="J20" s="13">
        <f>'O-II'!$AZ20</f>
        <v>0</v>
      </c>
      <c r="K20" s="244" t="s">
        <v>349</v>
      </c>
      <c r="L20" s="363">
        <f>'O-II'!$BA20</f>
        <v>0</v>
      </c>
      <c r="M20" s="13">
        <f>'O-III'!$AZ20</f>
        <v>0</v>
      </c>
      <c r="N20" s="244" t="s">
        <v>350</v>
      </c>
      <c r="O20" s="363">
        <f>'O-III'!$BA20</f>
        <v>0</v>
      </c>
      <c r="P20" s="13">
        <f>'O-IV'!$AZ20</f>
        <v>0</v>
      </c>
      <c r="Q20" s="244" t="s">
        <v>351</v>
      </c>
      <c r="R20" s="363">
        <f>'O-IV'!$BA20</f>
        <v>0</v>
      </c>
      <c r="S20" s="13">
        <f>'O-V'!$AZ20</f>
        <v>0</v>
      </c>
      <c r="T20" s="244" t="s">
        <v>352</v>
      </c>
      <c r="U20" s="363">
        <f>'O-V'!$BA20</f>
        <v>0</v>
      </c>
      <c r="V20" s="37">
        <f t="shared" si="0"/>
        <v>0</v>
      </c>
      <c r="W20" s="363">
        <f t="shared" si="1"/>
        <v>0</v>
      </c>
    </row>
    <row r="21" spans="1:23" x14ac:dyDescent="0.2">
      <c r="A21" s="11"/>
      <c r="B21" s="251" t="str">
        <f>IF(ISBLANK('Labor Rates'!C21),"",'Labor Rates'!C21)</f>
        <v/>
      </c>
      <c r="C21" s="251" t="str">
        <f>IF(ISBLANK('Labor Rates'!D21),"",'Labor Rates'!D21)</f>
        <v/>
      </c>
      <c r="D21" s="13">
        <f>Base!$AZ21</f>
        <v>0</v>
      </c>
      <c r="E21" s="244" t="s">
        <v>346</v>
      </c>
      <c r="F21" s="363">
        <f>Base!$BA21</f>
        <v>0</v>
      </c>
      <c r="G21" s="13">
        <f>'O-I'!$AZ21</f>
        <v>0</v>
      </c>
      <c r="H21" s="244" t="s">
        <v>347</v>
      </c>
      <c r="I21" s="363">
        <f>'O-I'!$BA21</f>
        <v>0</v>
      </c>
      <c r="J21" s="13">
        <f>'O-II'!$AZ21</f>
        <v>0</v>
      </c>
      <c r="K21" s="244" t="s">
        <v>349</v>
      </c>
      <c r="L21" s="363">
        <f>'O-II'!$BA21</f>
        <v>0</v>
      </c>
      <c r="M21" s="13">
        <f>'O-III'!$AZ21</f>
        <v>0</v>
      </c>
      <c r="N21" s="244" t="s">
        <v>350</v>
      </c>
      <c r="O21" s="363">
        <f>'O-III'!$BA21</f>
        <v>0</v>
      </c>
      <c r="P21" s="13">
        <f>'O-IV'!$AZ21</f>
        <v>0</v>
      </c>
      <c r="Q21" s="244" t="s">
        <v>351</v>
      </c>
      <c r="R21" s="363">
        <f>'O-IV'!$BA21</f>
        <v>0</v>
      </c>
      <c r="S21" s="13">
        <f>'O-V'!$AZ21</f>
        <v>0</v>
      </c>
      <c r="T21" s="244" t="s">
        <v>352</v>
      </c>
      <c r="U21" s="363">
        <f>'O-V'!$BA21</f>
        <v>0</v>
      </c>
      <c r="V21" s="37">
        <f t="shared" si="0"/>
        <v>0</v>
      </c>
      <c r="W21" s="363">
        <f t="shared" si="1"/>
        <v>0</v>
      </c>
    </row>
    <row r="22" spans="1:23" x14ac:dyDescent="0.2">
      <c r="A22" s="11"/>
      <c r="B22" s="251" t="str">
        <f>IF(ISBLANK('Labor Rates'!C22),"",'Labor Rates'!C22)</f>
        <v/>
      </c>
      <c r="C22" s="251" t="str">
        <f>IF(ISBLANK('Labor Rates'!D22),"",'Labor Rates'!D22)</f>
        <v/>
      </c>
      <c r="D22" s="13">
        <f>Base!$AZ22</f>
        <v>0</v>
      </c>
      <c r="E22" s="244" t="s">
        <v>346</v>
      </c>
      <c r="F22" s="363">
        <f>Base!$BA22</f>
        <v>0</v>
      </c>
      <c r="G22" s="13">
        <f>'O-I'!$AZ22</f>
        <v>0</v>
      </c>
      <c r="H22" s="244" t="s">
        <v>347</v>
      </c>
      <c r="I22" s="363">
        <f>'O-I'!$BA22</f>
        <v>0</v>
      </c>
      <c r="J22" s="13">
        <f>'O-II'!$AZ22</f>
        <v>0</v>
      </c>
      <c r="K22" s="244" t="s">
        <v>349</v>
      </c>
      <c r="L22" s="363">
        <f>'O-II'!$BA22</f>
        <v>0</v>
      </c>
      <c r="M22" s="13">
        <f>'O-III'!$AZ22</f>
        <v>0</v>
      </c>
      <c r="N22" s="244" t="s">
        <v>350</v>
      </c>
      <c r="O22" s="363">
        <f>'O-III'!$BA22</f>
        <v>0</v>
      </c>
      <c r="P22" s="13">
        <f>'O-IV'!$AZ22</f>
        <v>0</v>
      </c>
      <c r="Q22" s="244" t="s">
        <v>351</v>
      </c>
      <c r="R22" s="363">
        <f>'O-IV'!$BA22</f>
        <v>0</v>
      </c>
      <c r="S22" s="13">
        <f>'O-V'!$AZ22</f>
        <v>0</v>
      </c>
      <c r="T22" s="244" t="s">
        <v>352</v>
      </c>
      <c r="U22" s="363">
        <f>'O-V'!$BA22</f>
        <v>0</v>
      </c>
      <c r="V22" s="37">
        <f t="shared" si="0"/>
        <v>0</v>
      </c>
      <c r="W22" s="363">
        <f t="shared" si="1"/>
        <v>0</v>
      </c>
    </row>
    <row r="23" spans="1:23" x14ac:dyDescent="0.2">
      <c r="A23" s="11"/>
      <c r="B23" s="251" t="str">
        <f>IF(ISBLANK('Labor Rates'!C23),"",'Labor Rates'!C23)</f>
        <v/>
      </c>
      <c r="C23" s="251" t="str">
        <f>IF(ISBLANK('Labor Rates'!D23),"",'Labor Rates'!D23)</f>
        <v/>
      </c>
      <c r="D23" s="13">
        <f>Base!$AZ23</f>
        <v>0</v>
      </c>
      <c r="E23" s="244" t="s">
        <v>346</v>
      </c>
      <c r="F23" s="363">
        <f>Base!$BA23</f>
        <v>0</v>
      </c>
      <c r="G23" s="13">
        <f>'O-I'!$AZ23</f>
        <v>0</v>
      </c>
      <c r="H23" s="244" t="s">
        <v>347</v>
      </c>
      <c r="I23" s="363">
        <f>'O-I'!$BA23</f>
        <v>0</v>
      </c>
      <c r="J23" s="13">
        <f>'O-II'!$AZ23</f>
        <v>0</v>
      </c>
      <c r="K23" s="244" t="s">
        <v>349</v>
      </c>
      <c r="L23" s="363">
        <f>'O-II'!$BA23</f>
        <v>0</v>
      </c>
      <c r="M23" s="13">
        <f>'O-III'!$AZ23</f>
        <v>0</v>
      </c>
      <c r="N23" s="244" t="s">
        <v>350</v>
      </c>
      <c r="O23" s="363">
        <f>'O-III'!$BA23</f>
        <v>0</v>
      </c>
      <c r="P23" s="13">
        <f>'O-IV'!$AZ23</f>
        <v>0</v>
      </c>
      <c r="Q23" s="244" t="s">
        <v>351</v>
      </c>
      <c r="R23" s="363">
        <f>'O-IV'!$BA23</f>
        <v>0</v>
      </c>
      <c r="S23" s="13">
        <f>'O-V'!$AZ23</f>
        <v>0</v>
      </c>
      <c r="T23" s="244" t="s">
        <v>352</v>
      </c>
      <c r="U23" s="363">
        <f>'O-V'!$BA23</f>
        <v>0</v>
      </c>
      <c r="V23" s="37">
        <f t="shared" si="0"/>
        <v>0</v>
      </c>
      <c r="W23" s="363">
        <f t="shared" si="1"/>
        <v>0</v>
      </c>
    </row>
    <row r="24" spans="1:23" x14ac:dyDescent="0.2">
      <c r="A24" s="11"/>
      <c r="B24" s="251" t="str">
        <f>IF(ISBLANK('Labor Rates'!C24),"",'Labor Rates'!C24)</f>
        <v/>
      </c>
      <c r="C24" s="251" t="str">
        <f>IF(ISBLANK('Labor Rates'!D24),"",'Labor Rates'!D24)</f>
        <v/>
      </c>
      <c r="D24" s="13">
        <f>Base!$AZ24</f>
        <v>0</v>
      </c>
      <c r="E24" s="244" t="s">
        <v>346</v>
      </c>
      <c r="F24" s="363">
        <f>Base!$BA24</f>
        <v>0</v>
      </c>
      <c r="G24" s="13">
        <f>'O-I'!$AZ24</f>
        <v>0</v>
      </c>
      <c r="H24" s="244" t="s">
        <v>347</v>
      </c>
      <c r="I24" s="363">
        <f>'O-I'!$BA24</f>
        <v>0</v>
      </c>
      <c r="J24" s="13">
        <f>'O-II'!$AZ24</f>
        <v>0</v>
      </c>
      <c r="K24" s="244" t="s">
        <v>349</v>
      </c>
      <c r="L24" s="363">
        <f>'O-II'!$BA24</f>
        <v>0</v>
      </c>
      <c r="M24" s="13">
        <f>'O-III'!$AZ24</f>
        <v>0</v>
      </c>
      <c r="N24" s="244" t="s">
        <v>350</v>
      </c>
      <c r="O24" s="363">
        <f>'O-III'!$BA24</f>
        <v>0</v>
      </c>
      <c r="P24" s="13">
        <f>'O-IV'!$AZ24</f>
        <v>0</v>
      </c>
      <c r="Q24" s="244" t="s">
        <v>351</v>
      </c>
      <c r="R24" s="363">
        <f>'O-IV'!$BA24</f>
        <v>0</v>
      </c>
      <c r="S24" s="13">
        <f>'O-V'!$AZ24</f>
        <v>0</v>
      </c>
      <c r="T24" s="244" t="s">
        <v>352</v>
      </c>
      <c r="U24" s="363">
        <f>'O-V'!$BA24</f>
        <v>0</v>
      </c>
      <c r="V24" s="37">
        <f t="shared" ref="V24:V28" si="2">D24+G24+J24+M24+P24+S24</f>
        <v>0</v>
      </c>
      <c r="W24" s="363">
        <f t="shared" ref="W24:W28" si="3">F24+I24+L24+O24+R24+U24</f>
        <v>0</v>
      </c>
    </row>
    <row r="25" spans="1:23" x14ac:dyDescent="0.2">
      <c r="A25" s="11"/>
      <c r="B25" s="251" t="str">
        <f>IF(ISBLANK('Labor Rates'!C25),"",'Labor Rates'!C25)</f>
        <v/>
      </c>
      <c r="C25" s="251" t="str">
        <f>IF(ISBLANK('Labor Rates'!D25),"",'Labor Rates'!D25)</f>
        <v/>
      </c>
      <c r="D25" s="13">
        <f>Base!$AZ25</f>
        <v>0</v>
      </c>
      <c r="E25" s="244" t="s">
        <v>346</v>
      </c>
      <c r="F25" s="363">
        <f>Base!$BA25</f>
        <v>0</v>
      </c>
      <c r="G25" s="13">
        <f>'O-I'!$AZ25</f>
        <v>0</v>
      </c>
      <c r="H25" s="244" t="s">
        <v>347</v>
      </c>
      <c r="I25" s="363">
        <f>'O-I'!$BA25</f>
        <v>0</v>
      </c>
      <c r="J25" s="13">
        <f>'O-II'!$AZ25</f>
        <v>0</v>
      </c>
      <c r="K25" s="244" t="s">
        <v>349</v>
      </c>
      <c r="L25" s="363">
        <f>'O-II'!$BA25</f>
        <v>0</v>
      </c>
      <c r="M25" s="13">
        <f>'O-III'!$AZ25</f>
        <v>0</v>
      </c>
      <c r="N25" s="244" t="s">
        <v>350</v>
      </c>
      <c r="O25" s="363">
        <f>'O-III'!$BA25</f>
        <v>0</v>
      </c>
      <c r="P25" s="13">
        <f>'O-IV'!$AZ25</f>
        <v>0</v>
      </c>
      <c r="Q25" s="244" t="s">
        <v>351</v>
      </c>
      <c r="R25" s="363">
        <f>'O-IV'!$BA25</f>
        <v>0</v>
      </c>
      <c r="S25" s="13">
        <f>'O-V'!$AZ25</f>
        <v>0</v>
      </c>
      <c r="T25" s="244" t="s">
        <v>352</v>
      </c>
      <c r="U25" s="363">
        <f>'O-V'!$BA25</f>
        <v>0</v>
      </c>
      <c r="V25" s="37">
        <f t="shared" si="2"/>
        <v>0</v>
      </c>
      <c r="W25" s="363">
        <f t="shared" si="3"/>
        <v>0</v>
      </c>
    </row>
    <row r="26" spans="1:23" x14ac:dyDescent="0.2">
      <c r="A26" s="11"/>
      <c r="B26" s="251" t="str">
        <f>IF(ISBLANK('Labor Rates'!C26),"",'Labor Rates'!C26)</f>
        <v/>
      </c>
      <c r="C26" s="251" t="str">
        <f>IF(ISBLANK('Labor Rates'!D26),"",'Labor Rates'!D26)</f>
        <v/>
      </c>
      <c r="D26" s="13">
        <f>Base!$AZ26</f>
        <v>0</v>
      </c>
      <c r="E26" s="244" t="s">
        <v>346</v>
      </c>
      <c r="F26" s="363">
        <f>Base!$BA26</f>
        <v>0</v>
      </c>
      <c r="G26" s="13">
        <f>'O-I'!$AZ26</f>
        <v>0</v>
      </c>
      <c r="H26" s="244" t="s">
        <v>347</v>
      </c>
      <c r="I26" s="363">
        <f>'O-I'!$BA26</f>
        <v>0</v>
      </c>
      <c r="J26" s="13">
        <f>'O-II'!$AZ26</f>
        <v>0</v>
      </c>
      <c r="K26" s="244" t="s">
        <v>349</v>
      </c>
      <c r="L26" s="363">
        <f>'O-II'!$BA26</f>
        <v>0</v>
      </c>
      <c r="M26" s="13">
        <f>'O-III'!$AZ26</f>
        <v>0</v>
      </c>
      <c r="N26" s="244" t="s">
        <v>350</v>
      </c>
      <c r="O26" s="363">
        <f>'O-III'!$BA26</f>
        <v>0</v>
      </c>
      <c r="P26" s="13">
        <f>'O-IV'!$AZ26</f>
        <v>0</v>
      </c>
      <c r="Q26" s="244" t="s">
        <v>351</v>
      </c>
      <c r="R26" s="363">
        <f>'O-IV'!$BA26</f>
        <v>0</v>
      </c>
      <c r="S26" s="13">
        <f>'O-V'!$AZ26</f>
        <v>0</v>
      </c>
      <c r="T26" s="244" t="s">
        <v>352</v>
      </c>
      <c r="U26" s="363">
        <f>'O-V'!$BA26</f>
        <v>0</v>
      </c>
      <c r="V26" s="37">
        <f t="shared" si="2"/>
        <v>0</v>
      </c>
      <c r="W26" s="363">
        <f t="shared" si="3"/>
        <v>0</v>
      </c>
    </row>
    <row r="27" spans="1:23" x14ac:dyDescent="0.2">
      <c r="A27" s="11"/>
      <c r="B27" s="251" t="str">
        <f>IF(ISBLANK('Labor Rates'!C27),"",'Labor Rates'!C27)</f>
        <v/>
      </c>
      <c r="C27" s="251" t="str">
        <f>IF(ISBLANK('Labor Rates'!D27),"",'Labor Rates'!D27)</f>
        <v/>
      </c>
      <c r="D27" s="13">
        <f>Base!$AZ27</f>
        <v>0</v>
      </c>
      <c r="E27" s="244" t="s">
        <v>346</v>
      </c>
      <c r="F27" s="363">
        <f>Base!$BA27</f>
        <v>0</v>
      </c>
      <c r="G27" s="13">
        <f>'O-I'!$AZ27</f>
        <v>0</v>
      </c>
      <c r="H27" s="244" t="s">
        <v>347</v>
      </c>
      <c r="I27" s="363">
        <f>'O-I'!$BA27</f>
        <v>0</v>
      </c>
      <c r="J27" s="13">
        <f>'O-II'!$AZ27</f>
        <v>0</v>
      </c>
      <c r="K27" s="244" t="s">
        <v>349</v>
      </c>
      <c r="L27" s="363">
        <f>'O-II'!$BA27</f>
        <v>0</v>
      </c>
      <c r="M27" s="13">
        <f>'O-III'!$AZ27</f>
        <v>0</v>
      </c>
      <c r="N27" s="244" t="s">
        <v>350</v>
      </c>
      <c r="O27" s="363">
        <f>'O-III'!$BA27</f>
        <v>0</v>
      </c>
      <c r="P27" s="13">
        <f>'O-IV'!$AZ27</f>
        <v>0</v>
      </c>
      <c r="Q27" s="244" t="s">
        <v>351</v>
      </c>
      <c r="R27" s="363">
        <f>'O-IV'!$BA27</f>
        <v>0</v>
      </c>
      <c r="S27" s="13">
        <f>'O-V'!$AZ27</f>
        <v>0</v>
      </c>
      <c r="T27" s="244" t="s">
        <v>352</v>
      </c>
      <c r="U27" s="363">
        <f>'O-V'!$BA27</f>
        <v>0</v>
      </c>
      <c r="V27" s="37">
        <f t="shared" si="2"/>
        <v>0</v>
      </c>
      <c r="W27" s="363">
        <f t="shared" si="3"/>
        <v>0</v>
      </c>
    </row>
    <row r="28" spans="1:23" x14ac:dyDescent="0.2">
      <c r="A28" s="11"/>
      <c r="B28" s="251" t="str">
        <f>IF(ISBLANK('Labor Rates'!C28),"",'Labor Rates'!C28)</f>
        <v/>
      </c>
      <c r="C28" s="251" t="str">
        <f>IF(ISBLANK('Labor Rates'!D28),"",'Labor Rates'!D28)</f>
        <v/>
      </c>
      <c r="D28" s="13">
        <f>Base!$AZ28</f>
        <v>0</v>
      </c>
      <c r="E28" s="244" t="s">
        <v>346</v>
      </c>
      <c r="F28" s="363">
        <f>Base!$BA28</f>
        <v>0</v>
      </c>
      <c r="G28" s="13">
        <f>'O-I'!$AZ28</f>
        <v>0</v>
      </c>
      <c r="H28" s="244" t="s">
        <v>347</v>
      </c>
      <c r="I28" s="363">
        <f>'O-I'!$BA28</f>
        <v>0</v>
      </c>
      <c r="J28" s="13">
        <f>'O-II'!$AZ28</f>
        <v>0</v>
      </c>
      <c r="K28" s="244" t="s">
        <v>349</v>
      </c>
      <c r="L28" s="363">
        <f>'O-II'!$BA28</f>
        <v>0</v>
      </c>
      <c r="M28" s="13">
        <f>'O-III'!$AZ28</f>
        <v>0</v>
      </c>
      <c r="N28" s="244" t="s">
        <v>350</v>
      </c>
      <c r="O28" s="363">
        <f>'O-III'!$BA28</f>
        <v>0</v>
      </c>
      <c r="P28" s="13">
        <f>'O-IV'!$AZ28</f>
        <v>0</v>
      </c>
      <c r="Q28" s="244" t="s">
        <v>351</v>
      </c>
      <c r="R28" s="363">
        <f>'O-IV'!$BA28</f>
        <v>0</v>
      </c>
      <c r="S28" s="13">
        <f>'O-V'!$AZ28</f>
        <v>0</v>
      </c>
      <c r="T28" s="244" t="s">
        <v>352</v>
      </c>
      <c r="U28" s="363">
        <f>'O-V'!$BA28</f>
        <v>0</v>
      </c>
      <c r="V28" s="37">
        <f t="shared" si="2"/>
        <v>0</v>
      </c>
      <c r="W28" s="363">
        <f t="shared" si="3"/>
        <v>0</v>
      </c>
    </row>
    <row r="29" spans="1:23" x14ac:dyDescent="0.2">
      <c r="A29" s="11"/>
      <c r="B29" s="251" t="str">
        <f>IF(ISBLANK('Labor Rates'!C29),"",'Labor Rates'!C29)</f>
        <v/>
      </c>
      <c r="C29" s="251" t="str">
        <f>IF(ISBLANK('Labor Rates'!D29),"",'Labor Rates'!D29)</f>
        <v/>
      </c>
      <c r="D29" s="13">
        <f>Base!$AZ29</f>
        <v>0</v>
      </c>
      <c r="E29" s="244" t="s">
        <v>346</v>
      </c>
      <c r="F29" s="363">
        <f>Base!$BA29</f>
        <v>0</v>
      </c>
      <c r="G29" s="13">
        <f>'O-I'!$AZ29</f>
        <v>0</v>
      </c>
      <c r="H29" s="244" t="s">
        <v>347</v>
      </c>
      <c r="I29" s="363">
        <f>'O-I'!$BA29</f>
        <v>0</v>
      </c>
      <c r="J29" s="13">
        <f>'O-II'!$AZ29</f>
        <v>0</v>
      </c>
      <c r="K29" s="244" t="s">
        <v>349</v>
      </c>
      <c r="L29" s="363">
        <f>'O-II'!$BA29</f>
        <v>0</v>
      </c>
      <c r="M29" s="13">
        <f>'O-III'!$AZ29</f>
        <v>0</v>
      </c>
      <c r="N29" s="244" t="s">
        <v>350</v>
      </c>
      <c r="O29" s="363">
        <f>'O-III'!$BA29</f>
        <v>0</v>
      </c>
      <c r="P29" s="13">
        <f>'O-IV'!$AZ29</f>
        <v>0</v>
      </c>
      <c r="Q29" s="244" t="s">
        <v>351</v>
      </c>
      <c r="R29" s="363">
        <f>'O-IV'!$BA29</f>
        <v>0</v>
      </c>
      <c r="S29" s="13">
        <f>'O-V'!$AZ29</f>
        <v>0</v>
      </c>
      <c r="T29" s="244" t="s">
        <v>352</v>
      </c>
      <c r="U29" s="363">
        <f>'O-V'!$BA29</f>
        <v>0</v>
      </c>
      <c r="V29" s="37">
        <f t="shared" ref="V29:V31" si="4">D29+G29+J29+M29+P29+S29</f>
        <v>0</v>
      </c>
      <c r="W29" s="363">
        <f t="shared" ref="W29:W31" si="5">F29+I29+L29+O29+R29+U29</f>
        <v>0</v>
      </c>
    </row>
    <row r="30" spans="1:23" x14ac:dyDescent="0.2">
      <c r="A30" s="11"/>
      <c r="B30" s="251" t="str">
        <f>IF(ISBLANK('Labor Rates'!C30),"",'Labor Rates'!C30)</f>
        <v/>
      </c>
      <c r="C30" s="251" t="str">
        <f>IF(ISBLANK('Labor Rates'!D30),"",'Labor Rates'!D30)</f>
        <v/>
      </c>
      <c r="D30" s="13">
        <f>Base!$AZ30</f>
        <v>0</v>
      </c>
      <c r="E30" s="244" t="s">
        <v>346</v>
      </c>
      <c r="F30" s="363">
        <f>Base!$BA30</f>
        <v>0</v>
      </c>
      <c r="G30" s="13">
        <f>'O-I'!$AZ30</f>
        <v>0</v>
      </c>
      <c r="H30" s="244" t="s">
        <v>347</v>
      </c>
      <c r="I30" s="363">
        <f>'O-I'!$BA30</f>
        <v>0</v>
      </c>
      <c r="J30" s="13">
        <f>'O-II'!$AZ30</f>
        <v>0</v>
      </c>
      <c r="K30" s="244" t="s">
        <v>349</v>
      </c>
      <c r="L30" s="363">
        <f>'O-II'!$BA30</f>
        <v>0</v>
      </c>
      <c r="M30" s="13">
        <f>'O-III'!$AZ30</f>
        <v>0</v>
      </c>
      <c r="N30" s="244" t="s">
        <v>350</v>
      </c>
      <c r="O30" s="363">
        <f>'O-III'!$BA30</f>
        <v>0</v>
      </c>
      <c r="P30" s="13">
        <f>'O-IV'!$AZ30</f>
        <v>0</v>
      </c>
      <c r="Q30" s="244" t="s">
        <v>351</v>
      </c>
      <c r="R30" s="363">
        <f>'O-IV'!$BA30</f>
        <v>0</v>
      </c>
      <c r="S30" s="13">
        <f>'O-V'!$AZ30</f>
        <v>0</v>
      </c>
      <c r="T30" s="244" t="s">
        <v>352</v>
      </c>
      <c r="U30" s="363">
        <f>'O-V'!$BA30</f>
        <v>0</v>
      </c>
      <c r="V30" s="37">
        <f t="shared" si="4"/>
        <v>0</v>
      </c>
      <c r="W30" s="363">
        <f t="shared" si="5"/>
        <v>0</v>
      </c>
    </row>
    <row r="31" spans="1:23" x14ac:dyDescent="0.2">
      <c r="A31" s="11"/>
      <c r="B31" s="251" t="str">
        <f>IF(ISBLANK('Labor Rates'!C31),"",'Labor Rates'!C31)</f>
        <v/>
      </c>
      <c r="C31" s="251" t="str">
        <f>IF(ISBLANK('Labor Rates'!D31),"",'Labor Rates'!D31)</f>
        <v/>
      </c>
      <c r="D31" s="13">
        <f>Base!$AZ31</f>
        <v>0</v>
      </c>
      <c r="E31" s="244" t="s">
        <v>346</v>
      </c>
      <c r="F31" s="363">
        <f>Base!$BA31</f>
        <v>0</v>
      </c>
      <c r="G31" s="13">
        <f>'O-I'!$AZ31</f>
        <v>0</v>
      </c>
      <c r="H31" s="244" t="s">
        <v>347</v>
      </c>
      <c r="I31" s="363">
        <f>'O-I'!$BA31</f>
        <v>0</v>
      </c>
      <c r="J31" s="13">
        <f>'O-II'!$AZ31</f>
        <v>0</v>
      </c>
      <c r="K31" s="244" t="s">
        <v>349</v>
      </c>
      <c r="L31" s="363">
        <f>'O-II'!$BA31</f>
        <v>0</v>
      </c>
      <c r="M31" s="13">
        <f>'O-III'!$AZ31</f>
        <v>0</v>
      </c>
      <c r="N31" s="244" t="s">
        <v>350</v>
      </c>
      <c r="O31" s="363">
        <f>'O-III'!$BA31</f>
        <v>0</v>
      </c>
      <c r="P31" s="13">
        <f>'O-IV'!$AZ31</f>
        <v>0</v>
      </c>
      <c r="Q31" s="244" t="s">
        <v>351</v>
      </c>
      <c r="R31" s="363">
        <f>'O-IV'!$BA31</f>
        <v>0</v>
      </c>
      <c r="S31" s="13">
        <f>'O-V'!$AZ31</f>
        <v>0</v>
      </c>
      <c r="T31" s="244" t="s">
        <v>352</v>
      </c>
      <c r="U31" s="363">
        <f>'O-V'!$BA31</f>
        <v>0</v>
      </c>
      <c r="V31" s="37">
        <f t="shared" si="4"/>
        <v>0</v>
      </c>
      <c r="W31" s="363">
        <f t="shared" si="5"/>
        <v>0</v>
      </c>
    </row>
    <row r="32" spans="1:23" x14ac:dyDescent="0.2">
      <c r="A32" s="11"/>
      <c r="B32" s="252" t="s">
        <v>47</v>
      </c>
      <c r="C32" s="253"/>
      <c r="D32" s="14">
        <f>SUM(D8:D31)</f>
        <v>0</v>
      </c>
      <c r="E32" s="6"/>
      <c r="F32" s="364">
        <f>SUM(F8:F31)</f>
        <v>0</v>
      </c>
      <c r="G32" s="14">
        <f>SUM(G8:G31)</f>
        <v>0</v>
      </c>
      <c r="H32" s="6"/>
      <c r="I32" s="364">
        <f>SUM(I8:I31)</f>
        <v>0</v>
      </c>
      <c r="J32" s="14">
        <f>SUM(J8:J31)</f>
        <v>0</v>
      </c>
      <c r="K32" s="6"/>
      <c r="L32" s="364">
        <f>SUM(L8:L31)</f>
        <v>0</v>
      </c>
      <c r="M32" s="14">
        <f>SUM(M8:M31)</f>
        <v>0</v>
      </c>
      <c r="N32" s="6"/>
      <c r="O32" s="364">
        <f>SUM(O8:O31)</f>
        <v>0</v>
      </c>
      <c r="P32" s="14">
        <f>SUM(P8:P31)</f>
        <v>0</v>
      </c>
      <c r="Q32" s="6"/>
      <c r="R32" s="364">
        <f>SUM(R8:R31)</f>
        <v>0</v>
      </c>
      <c r="S32" s="14">
        <f>SUM(S8:S31)</f>
        <v>0</v>
      </c>
      <c r="T32" s="6"/>
      <c r="U32" s="364">
        <f>SUM(U8:U31)</f>
        <v>0</v>
      </c>
      <c r="V32" s="38">
        <f>SUM(V8:V31)</f>
        <v>0</v>
      </c>
      <c r="W32" s="364">
        <f t="shared" si="1"/>
        <v>0</v>
      </c>
    </row>
    <row r="33" spans="1:23" x14ac:dyDescent="0.2">
      <c r="A33" s="26"/>
      <c r="B33" s="7" t="s">
        <v>344</v>
      </c>
      <c r="C33" s="9"/>
      <c r="D33" s="15"/>
      <c r="E33" s="8"/>
      <c r="F33" s="363">
        <f>Base!$BA33</f>
        <v>0</v>
      </c>
      <c r="G33" s="15"/>
      <c r="H33" s="8"/>
      <c r="I33" s="363">
        <f>'O-I'!$BA33</f>
        <v>0</v>
      </c>
      <c r="J33" s="15"/>
      <c r="K33" s="8"/>
      <c r="L33" s="363">
        <f>'O-II'!$BA33</f>
        <v>0</v>
      </c>
      <c r="M33" s="15"/>
      <c r="N33" s="8"/>
      <c r="O33" s="363">
        <f>'O-III'!$BA33</f>
        <v>0</v>
      </c>
      <c r="P33" s="15"/>
      <c r="Q33" s="8"/>
      <c r="R33" s="363">
        <f>'O-IV'!$BA33</f>
        <v>0</v>
      </c>
      <c r="S33" s="15"/>
      <c r="T33" s="8"/>
      <c r="U33" s="363">
        <f>'O-V'!$BA33</f>
        <v>0</v>
      </c>
      <c r="V33" s="41"/>
      <c r="W33" s="363">
        <f t="shared" ref="W33:W38" si="6">F33+I33+L33+O33+R33+U33</f>
        <v>0</v>
      </c>
    </row>
    <row r="34" spans="1:23" hidden="1" x14ac:dyDescent="0.2">
      <c r="A34" s="26"/>
      <c r="B34" s="7" t="str">
        <f>Base!B34</f>
        <v>Insert line(s) &amp; title(s) for any other F/B rates</v>
      </c>
      <c r="C34" s="9"/>
      <c r="D34" s="15"/>
      <c r="E34" s="8"/>
      <c r="F34" s="363">
        <f>Base!$BA34</f>
        <v>0</v>
      </c>
      <c r="G34" s="15"/>
      <c r="H34" s="8"/>
      <c r="I34" s="363">
        <f>'O-I'!$BA34</f>
        <v>0</v>
      </c>
      <c r="J34" s="15"/>
      <c r="K34" s="8"/>
      <c r="L34" s="363">
        <f>'O-II'!$BA34</f>
        <v>0</v>
      </c>
      <c r="M34" s="15"/>
      <c r="N34" s="8"/>
      <c r="O34" s="363">
        <f>'O-III'!$BA34</f>
        <v>0</v>
      </c>
      <c r="P34" s="15"/>
      <c r="Q34" s="8"/>
      <c r="R34" s="363">
        <f>'O-IV'!$BA34</f>
        <v>0</v>
      </c>
      <c r="S34" s="15"/>
      <c r="T34" s="8"/>
      <c r="U34" s="363">
        <f>'O-V'!$BA34</f>
        <v>0</v>
      </c>
      <c r="V34" s="41"/>
      <c r="W34" s="363">
        <f t="shared" si="6"/>
        <v>0</v>
      </c>
    </row>
    <row r="35" spans="1:23" x14ac:dyDescent="0.2">
      <c r="A35" s="26"/>
      <c r="B35" s="6" t="s">
        <v>48</v>
      </c>
      <c r="C35" s="10"/>
      <c r="D35" s="16"/>
      <c r="E35" s="6"/>
      <c r="F35" s="364">
        <f>SUM(F33:F34)</f>
        <v>0</v>
      </c>
      <c r="G35" s="16"/>
      <c r="H35" s="6"/>
      <c r="I35" s="364">
        <f>SUM(I33:I34)</f>
        <v>0</v>
      </c>
      <c r="J35" s="16"/>
      <c r="K35" s="6"/>
      <c r="L35" s="364">
        <f>SUM(L33:L34)</f>
        <v>0</v>
      </c>
      <c r="M35" s="16"/>
      <c r="N35" s="6"/>
      <c r="O35" s="364">
        <f>SUM(O33:O34)</f>
        <v>0</v>
      </c>
      <c r="P35" s="16"/>
      <c r="Q35" s="6"/>
      <c r="R35" s="364">
        <f>SUM(R33:R34)</f>
        <v>0</v>
      </c>
      <c r="S35" s="16"/>
      <c r="T35" s="6"/>
      <c r="U35" s="364">
        <f>SUM(U33:U34)</f>
        <v>0</v>
      </c>
      <c r="V35" s="42"/>
      <c r="W35" s="364">
        <f t="shared" si="6"/>
        <v>0</v>
      </c>
    </row>
    <row r="36" spans="1:23" x14ac:dyDescent="0.2">
      <c r="A36" s="26"/>
      <c r="B36" s="7" t="s">
        <v>345</v>
      </c>
      <c r="C36" s="9"/>
      <c r="D36" s="15"/>
      <c r="E36" s="8"/>
      <c r="F36" s="363">
        <f>Base!$BA36</f>
        <v>0</v>
      </c>
      <c r="G36" s="15"/>
      <c r="H36" s="8"/>
      <c r="I36" s="363">
        <f>'O-I'!$BA36</f>
        <v>0</v>
      </c>
      <c r="J36" s="15"/>
      <c r="K36" s="8"/>
      <c r="L36" s="363">
        <f>'O-II'!$BA36</f>
        <v>0</v>
      </c>
      <c r="M36" s="15"/>
      <c r="N36" s="8"/>
      <c r="O36" s="363">
        <f>'O-III'!$BA36</f>
        <v>0</v>
      </c>
      <c r="P36" s="15"/>
      <c r="Q36" s="8"/>
      <c r="R36" s="363">
        <f>'O-IV'!$BA36</f>
        <v>0</v>
      </c>
      <c r="S36" s="15"/>
      <c r="T36" s="8"/>
      <c r="U36" s="363">
        <f>'O-V'!$BA36</f>
        <v>0</v>
      </c>
      <c r="V36" s="41"/>
      <c r="W36" s="363">
        <f t="shared" si="6"/>
        <v>0</v>
      </c>
    </row>
    <row r="37" spans="1:23" hidden="1" x14ac:dyDescent="0.2">
      <c r="A37" s="26"/>
      <c r="B37" s="7" t="str">
        <f>Base!B37</f>
        <v>Insert line(s) &amp; title(s) for any other O/H rates</v>
      </c>
      <c r="C37" s="9"/>
      <c r="D37" s="15"/>
      <c r="E37" s="8"/>
      <c r="F37" s="363">
        <f>Base!$BA37</f>
        <v>0</v>
      </c>
      <c r="G37" s="15"/>
      <c r="H37" s="8"/>
      <c r="I37" s="363">
        <f>'O-I'!$BA37</f>
        <v>0</v>
      </c>
      <c r="J37" s="15"/>
      <c r="K37" s="8"/>
      <c r="L37" s="363">
        <f>'O-II'!$BA37</f>
        <v>0</v>
      </c>
      <c r="M37" s="15"/>
      <c r="N37" s="8"/>
      <c r="O37" s="363">
        <f>'O-III'!$BA37</f>
        <v>0</v>
      </c>
      <c r="P37" s="15"/>
      <c r="Q37" s="8"/>
      <c r="R37" s="363">
        <f>'O-IV'!$BA37</f>
        <v>0</v>
      </c>
      <c r="S37" s="15"/>
      <c r="T37" s="8"/>
      <c r="U37" s="363">
        <f>'O-V'!$BA37</f>
        <v>0</v>
      </c>
      <c r="V37" s="41"/>
      <c r="W37" s="363">
        <f t="shared" si="6"/>
        <v>0</v>
      </c>
    </row>
    <row r="38" spans="1:23" x14ac:dyDescent="0.2">
      <c r="A38" s="26"/>
      <c r="B38" s="6" t="s">
        <v>49</v>
      </c>
      <c r="C38" s="10"/>
      <c r="D38" s="16"/>
      <c r="E38" s="6"/>
      <c r="F38" s="364">
        <f>SUM(F36:F37)</f>
        <v>0</v>
      </c>
      <c r="G38" s="16"/>
      <c r="H38" s="6"/>
      <c r="I38" s="364">
        <f>SUM(I36:I37)</f>
        <v>0</v>
      </c>
      <c r="J38" s="16"/>
      <c r="K38" s="6"/>
      <c r="L38" s="364">
        <f>SUM(L36:L37)</f>
        <v>0</v>
      </c>
      <c r="M38" s="16"/>
      <c r="N38" s="6"/>
      <c r="O38" s="364">
        <f>SUM(O36:O37)</f>
        <v>0</v>
      </c>
      <c r="P38" s="16"/>
      <c r="Q38" s="6"/>
      <c r="R38" s="364">
        <f>SUM(R36:R37)</f>
        <v>0</v>
      </c>
      <c r="S38" s="16"/>
      <c r="T38" s="6"/>
      <c r="U38" s="364">
        <f>SUM(U36:U37)</f>
        <v>0</v>
      </c>
      <c r="V38" s="42"/>
      <c r="W38" s="364">
        <f t="shared" si="6"/>
        <v>0</v>
      </c>
    </row>
    <row r="39" spans="1:23" x14ac:dyDescent="0.2">
      <c r="A39" s="26" t="s">
        <v>70</v>
      </c>
      <c r="B39" s="2"/>
      <c r="C39" s="3" t="s">
        <v>28</v>
      </c>
      <c r="D39" s="11"/>
      <c r="E39" s="2"/>
      <c r="F39" s="363"/>
      <c r="G39" s="11"/>
      <c r="H39" s="2"/>
      <c r="I39" s="12"/>
      <c r="J39" s="11"/>
      <c r="K39" s="2"/>
      <c r="L39" s="12"/>
      <c r="M39" s="11"/>
      <c r="N39" s="2"/>
      <c r="O39" s="12"/>
      <c r="P39" s="11"/>
      <c r="Q39" s="2"/>
      <c r="R39" s="12"/>
      <c r="S39" s="11"/>
      <c r="T39" s="2"/>
      <c r="U39" s="9"/>
      <c r="V39" s="40"/>
      <c r="W39" s="363"/>
    </row>
    <row r="40" spans="1:23" x14ac:dyDescent="0.2">
      <c r="A40" s="11"/>
      <c r="B40" s="7" t="str">
        <f>Base!B40</f>
        <v>Subcontract/Interorganizational Name - #01</v>
      </c>
      <c r="C40" s="163" t="s">
        <v>114</v>
      </c>
      <c r="D40" s="60"/>
      <c r="E40" s="57"/>
      <c r="F40" s="363">
        <f>Base!$BA40</f>
        <v>0</v>
      </c>
      <c r="G40" s="60"/>
      <c r="H40" s="57"/>
      <c r="I40" s="363">
        <f>'O-I'!$BA40</f>
        <v>0</v>
      </c>
      <c r="J40" s="60"/>
      <c r="K40" s="57"/>
      <c r="L40" s="363">
        <f>'O-II'!$BA40</f>
        <v>0</v>
      </c>
      <c r="M40" s="60"/>
      <c r="N40" s="57"/>
      <c r="O40" s="363">
        <f>'O-III'!$BA40</f>
        <v>0</v>
      </c>
      <c r="P40" s="60"/>
      <c r="Q40" s="57"/>
      <c r="R40" s="363">
        <f>'O-IV'!$BA40</f>
        <v>0</v>
      </c>
      <c r="S40" s="60"/>
      <c r="T40" s="57"/>
      <c r="U40" s="363">
        <f>'O-V'!$BA40</f>
        <v>0</v>
      </c>
      <c r="V40" s="41"/>
      <c r="W40" s="363">
        <f>F40+I40+L40+O40+R40+U40</f>
        <v>0</v>
      </c>
    </row>
    <row r="41" spans="1:23" x14ac:dyDescent="0.2">
      <c r="A41" s="11"/>
      <c r="B41" s="7" t="str">
        <f>Base!B41</f>
        <v>Subcontract/Interorganizational Name - #02</v>
      </c>
      <c r="C41" s="163" t="s">
        <v>114</v>
      </c>
      <c r="D41" s="60"/>
      <c r="E41" s="57"/>
      <c r="F41" s="363">
        <f>Base!$BA41</f>
        <v>0</v>
      </c>
      <c r="G41" s="60"/>
      <c r="H41" s="57"/>
      <c r="I41" s="363">
        <f>'O-I'!$BA41</f>
        <v>0</v>
      </c>
      <c r="J41" s="60"/>
      <c r="K41" s="57"/>
      <c r="L41" s="363">
        <f>'O-II'!$BA41</f>
        <v>0</v>
      </c>
      <c r="M41" s="60"/>
      <c r="N41" s="57"/>
      <c r="O41" s="363">
        <f>'O-III'!$BA41</f>
        <v>0</v>
      </c>
      <c r="P41" s="60"/>
      <c r="Q41" s="57"/>
      <c r="R41" s="363">
        <f>'O-IV'!$BA41</f>
        <v>0</v>
      </c>
      <c r="S41" s="60"/>
      <c r="T41" s="57"/>
      <c r="U41" s="363">
        <f>'O-V'!$BA41</f>
        <v>0</v>
      </c>
      <c r="V41" s="41"/>
      <c r="W41" s="363">
        <f>F41+I41+L41+O41+R41+U41</f>
        <v>0</v>
      </c>
    </row>
    <row r="42" spans="1:23" x14ac:dyDescent="0.2">
      <c r="A42" s="11"/>
      <c r="B42" s="7" t="str">
        <f>Base!B42</f>
        <v>Subcontract/Interorganizational Name - #03</v>
      </c>
      <c r="C42" s="163" t="s">
        <v>114</v>
      </c>
      <c r="D42" s="60"/>
      <c r="E42" s="57"/>
      <c r="F42" s="363">
        <f>Base!$BA42</f>
        <v>0</v>
      </c>
      <c r="G42" s="60"/>
      <c r="H42" s="57"/>
      <c r="I42" s="363">
        <f>'O-I'!$BA42</f>
        <v>0</v>
      </c>
      <c r="J42" s="60"/>
      <c r="K42" s="57"/>
      <c r="L42" s="363">
        <f>'O-II'!$BA42</f>
        <v>0</v>
      </c>
      <c r="M42" s="60"/>
      <c r="N42" s="57"/>
      <c r="O42" s="363">
        <f>'O-III'!$BA42</f>
        <v>0</v>
      </c>
      <c r="P42" s="60"/>
      <c r="Q42" s="57"/>
      <c r="R42" s="363">
        <f>'O-IV'!$BA42</f>
        <v>0</v>
      </c>
      <c r="S42" s="60"/>
      <c r="T42" s="57"/>
      <c r="U42" s="363">
        <f>'O-V'!$BA42</f>
        <v>0</v>
      </c>
      <c r="V42" s="41"/>
      <c r="W42" s="363">
        <f>F42+I42+L42+O42+R42+U42</f>
        <v>0</v>
      </c>
    </row>
    <row r="43" spans="1:23" ht="23.25" customHeight="1" x14ac:dyDescent="0.2">
      <c r="A43" s="11"/>
      <c r="B43" s="7" t="str">
        <f>Base!B43</f>
        <v xml:space="preserve">Insert line(s) for any additional Subcontractors/Interorganizational </v>
      </c>
      <c r="C43" s="163" t="s">
        <v>114</v>
      </c>
      <c r="D43" s="60"/>
      <c r="E43" s="57"/>
      <c r="F43" s="363">
        <f>Base!$BA43</f>
        <v>0</v>
      </c>
      <c r="G43" s="60"/>
      <c r="H43" s="57"/>
      <c r="I43" s="363">
        <f>'O-I'!$BA43</f>
        <v>0</v>
      </c>
      <c r="J43" s="60"/>
      <c r="K43" s="57"/>
      <c r="L43" s="363">
        <f>'O-II'!$BA43</f>
        <v>0</v>
      </c>
      <c r="M43" s="60"/>
      <c r="N43" s="57"/>
      <c r="O43" s="363">
        <f>'O-III'!$BA43</f>
        <v>0</v>
      </c>
      <c r="P43" s="60"/>
      <c r="Q43" s="57"/>
      <c r="R43" s="363">
        <f>'O-IV'!$BA43</f>
        <v>0</v>
      </c>
      <c r="S43" s="60"/>
      <c r="T43" s="57"/>
      <c r="U43" s="363">
        <f>'O-V'!$BA43</f>
        <v>0</v>
      </c>
      <c r="V43" s="41"/>
      <c r="W43" s="363">
        <f>F43+I43+L43+O43+R43+U43</f>
        <v>0</v>
      </c>
    </row>
    <row r="44" spans="1:23" x14ac:dyDescent="0.2">
      <c r="A44" s="11"/>
      <c r="B44" s="6" t="s">
        <v>87</v>
      </c>
      <c r="C44" s="167"/>
      <c r="D44" s="16"/>
      <c r="E44" s="6"/>
      <c r="F44" s="364">
        <f>SUM(F40:F43)</f>
        <v>0</v>
      </c>
      <c r="G44" s="16"/>
      <c r="H44" s="6"/>
      <c r="I44" s="364">
        <f>SUM(I40:I43)</f>
        <v>0</v>
      </c>
      <c r="J44" s="16"/>
      <c r="K44" s="6"/>
      <c r="L44" s="364">
        <f>SUM(L40:L43)</f>
        <v>0</v>
      </c>
      <c r="M44" s="16"/>
      <c r="N44" s="6"/>
      <c r="O44" s="364">
        <f>SUM(O40:O43)</f>
        <v>0</v>
      </c>
      <c r="P44" s="16"/>
      <c r="Q44" s="6"/>
      <c r="R44" s="364">
        <f>SUM(R40:R43)</f>
        <v>0</v>
      </c>
      <c r="S44" s="16"/>
      <c r="T44" s="6"/>
      <c r="U44" s="364">
        <f>SUM(U40:U43)</f>
        <v>0</v>
      </c>
      <c r="V44" s="42"/>
      <c r="W44" s="364">
        <f>F44+I44+L44+O44+R44+U44</f>
        <v>0</v>
      </c>
    </row>
    <row r="45" spans="1:23" x14ac:dyDescent="0.2">
      <c r="A45" s="26" t="s">
        <v>29</v>
      </c>
      <c r="B45" s="2"/>
      <c r="C45" s="164"/>
      <c r="D45" s="453" t="s">
        <v>340</v>
      </c>
      <c r="E45" s="452" t="s">
        <v>355</v>
      </c>
      <c r="F45" s="363"/>
      <c r="G45" s="11"/>
      <c r="H45" s="2"/>
      <c r="I45" s="12"/>
      <c r="J45" s="11"/>
      <c r="K45" s="2"/>
      <c r="L45" s="453" t="s">
        <v>340</v>
      </c>
      <c r="M45" s="452" t="s">
        <v>355</v>
      </c>
      <c r="N45" s="2"/>
      <c r="O45" s="12"/>
      <c r="P45" s="11"/>
      <c r="Q45" s="2"/>
      <c r="R45" s="12"/>
      <c r="S45" s="11"/>
      <c r="T45" s="453" t="s">
        <v>340</v>
      </c>
      <c r="U45" s="452" t="s">
        <v>355</v>
      </c>
      <c r="V45" s="40"/>
      <c r="W45" s="363"/>
    </row>
    <row r="46" spans="1:23" x14ac:dyDescent="0.2">
      <c r="A46" s="11"/>
      <c r="B46" s="7" t="str">
        <f>Base!B46</f>
        <v>Consultant Name - #01</v>
      </c>
      <c r="C46" s="165" t="s">
        <v>115</v>
      </c>
      <c r="D46" s="13"/>
      <c r="E46" s="4"/>
      <c r="F46" s="363">
        <f>Base!$BA46</f>
        <v>0</v>
      </c>
      <c r="G46" s="13"/>
      <c r="H46" s="4"/>
      <c r="I46" s="363">
        <f>'O-I'!$BA46</f>
        <v>0</v>
      </c>
      <c r="J46" s="13"/>
      <c r="K46" s="4"/>
      <c r="L46" s="363">
        <f>'O-II'!$BA46</f>
        <v>0</v>
      </c>
      <c r="M46" s="13"/>
      <c r="N46" s="4"/>
      <c r="O46" s="363">
        <f>'O-III'!$BA46</f>
        <v>0</v>
      </c>
      <c r="P46" s="13"/>
      <c r="Q46" s="4"/>
      <c r="R46" s="363">
        <f>'O-IV'!$BA46</f>
        <v>0</v>
      </c>
      <c r="S46" s="13"/>
      <c r="T46" s="4"/>
      <c r="U46" s="363">
        <f>'O-V'!$BA46</f>
        <v>0</v>
      </c>
      <c r="V46" s="41"/>
      <c r="W46" s="363">
        <f>F46+I46+L46+O46+R46+U46</f>
        <v>0</v>
      </c>
    </row>
    <row r="47" spans="1:23" x14ac:dyDescent="0.2">
      <c r="A47" s="11"/>
      <c r="B47" s="7" t="str">
        <f>Base!B47</f>
        <v>Consultant Name - #02</v>
      </c>
      <c r="C47" s="165" t="s">
        <v>115</v>
      </c>
      <c r="D47" s="13"/>
      <c r="E47" s="4"/>
      <c r="F47" s="363">
        <f>Base!$BA47</f>
        <v>0</v>
      </c>
      <c r="G47" s="13"/>
      <c r="H47" s="4"/>
      <c r="I47" s="363">
        <f>'O-I'!$BA47</f>
        <v>0</v>
      </c>
      <c r="J47" s="13"/>
      <c r="K47" s="4"/>
      <c r="L47" s="363">
        <f>'O-II'!$BA47</f>
        <v>0</v>
      </c>
      <c r="M47" s="13"/>
      <c r="N47" s="4"/>
      <c r="O47" s="363">
        <f>'O-III'!$BA47</f>
        <v>0</v>
      </c>
      <c r="P47" s="13"/>
      <c r="Q47" s="4"/>
      <c r="R47" s="363">
        <f>'O-IV'!$BA47</f>
        <v>0</v>
      </c>
      <c r="S47" s="13"/>
      <c r="T47" s="4"/>
      <c r="U47" s="363">
        <f>'O-V'!$BA47</f>
        <v>0</v>
      </c>
      <c r="V47" s="41"/>
      <c r="W47" s="363">
        <f>F47+I47+L47+O47+R47+U47</f>
        <v>0</v>
      </c>
    </row>
    <row r="48" spans="1:23" x14ac:dyDescent="0.2">
      <c r="A48" s="11"/>
      <c r="B48" s="7" t="str">
        <f>Base!B48</f>
        <v>Consultant Name - #03</v>
      </c>
      <c r="C48" s="165" t="s">
        <v>115</v>
      </c>
      <c r="D48" s="13"/>
      <c r="E48" s="4"/>
      <c r="F48" s="363">
        <f>Base!$BA48</f>
        <v>0</v>
      </c>
      <c r="G48" s="13"/>
      <c r="H48" s="4"/>
      <c r="I48" s="363">
        <f>'O-I'!$BA48</f>
        <v>0</v>
      </c>
      <c r="J48" s="13"/>
      <c r="K48" s="4"/>
      <c r="L48" s="363">
        <f>'O-II'!$BA48</f>
        <v>0</v>
      </c>
      <c r="M48" s="13"/>
      <c r="N48" s="4"/>
      <c r="O48" s="363">
        <f>'O-III'!$BA48</f>
        <v>0</v>
      </c>
      <c r="P48" s="13"/>
      <c r="Q48" s="4"/>
      <c r="R48" s="363">
        <f>'O-IV'!$BA48</f>
        <v>0</v>
      </c>
      <c r="S48" s="13"/>
      <c r="T48" s="4"/>
      <c r="U48" s="363">
        <f>'O-V'!$BA48</f>
        <v>0</v>
      </c>
      <c r="V48" s="41"/>
      <c r="W48" s="363">
        <f>F48+I48+L48+O48+R48+U48</f>
        <v>0</v>
      </c>
    </row>
    <row r="49" spans="1:23" x14ac:dyDescent="0.2">
      <c r="A49" s="11"/>
      <c r="B49" s="7" t="str">
        <f>Base!B49</f>
        <v>Insert line(s) for any additional Consultants</v>
      </c>
      <c r="C49" s="165" t="s">
        <v>115</v>
      </c>
      <c r="D49" s="13"/>
      <c r="E49" s="4"/>
      <c r="F49" s="363">
        <f>Base!$BA49</f>
        <v>0</v>
      </c>
      <c r="G49" s="13"/>
      <c r="H49" s="4"/>
      <c r="I49" s="363">
        <f>'O-I'!$BA49</f>
        <v>0</v>
      </c>
      <c r="J49" s="13"/>
      <c r="K49" s="4"/>
      <c r="L49" s="363">
        <f>'O-II'!$BA49</f>
        <v>0</v>
      </c>
      <c r="M49" s="13"/>
      <c r="N49" s="4"/>
      <c r="O49" s="363">
        <f>'O-III'!$BA49</f>
        <v>0</v>
      </c>
      <c r="P49" s="13"/>
      <c r="Q49" s="4"/>
      <c r="R49" s="363">
        <f>'O-IV'!$BA49</f>
        <v>0</v>
      </c>
      <c r="S49" s="13"/>
      <c r="T49" s="4"/>
      <c r="U49" s="363">
        <f>'O-V'!$BA49</f>
        <v>0</v>
      </c>
      <c r="V49" s="41"/>
      <c r="W49" s="363">
        <f>F49+I49+L49+O49+R49+U49</f>
        <v>0</v>
      </c>
    </row>
    <row r="50" spans="1:23" x14ac:dyDescent="0.2">
      <c r="A50" s="11"/>
      <c r="B50" s="6" t="s">
        <v>88</v>
      </c>
      <c r="C50" s="168"/>
      <c r="D50" s="16"/>
      <c r="E50" s="6"/>
      <c r="F50" s="364">
        <f>SUM(F46:F49)</f>
        <v>0</v>
      </c>
      <c r="G50" s="16"/>
      <c r="H50" s="6"/>
      <c r="I50" s="364">
        <f>SUM(I46:I49)</f>
        <v>0</v>
      </c>
      <c r="J50" s="16"/>
      <c r="K50" s="6"/>
      <c r="L50" s="364">
        <f>SUM(L46:L49)</f>
        <v>0</v>
      </c>
      <c r="M50" s="16"/>
      <c r="N50" s="6"/>
      <c r="O50" s="364">
        <f>SUM(O46:O49)</f>
        <v>0</v>
      </c>
      <c r="P50" s="16"/>
      <c r="Q50" s="6"/>
      <c r="R50" s="364">
        <f>SUM(R46:R49)</f>
        <v>0</v>
      </c>
      <c r="S50" s="16"/>
      <c r="T50" s="6"/>
      <c r="U50" s="364">
        <f>SUM(U46:U49)</f>
        <v>0</v>
      </c>
      <c r="V50" s="42"/>
      <c r="W50" s="364">
        <f>F50+I50+L50+O50+R50+U50</f>
        <v>0</v>
      </c>
    </row>
    <row r="51" spans="1:23" x14ac:dyDescent="0.2">
      <c r="A51" s="26" t="s">
        <v>7</v>
      </c>
      <c r="B51" s="52"/>
      <c r="C51" s="166"/>
      <c r="D51" s="53"/>
      <c r="E51" s="52"/>
      <c r="F51" s="365"/>
      <c r="G51" s="53"/>
      <c r="H51" s="52"/>
      <c r="I51" s="54"/>
      <c r="J51" s="53"/>
      <c r="K51" s="52"/>
      <c r="L51" s="54"/>
      <c r="M51" s="53"/>
      <c r="N51" s="52"/>
      <c r="O51" s="54"/>
      <c r="P51" s="53"/>
      <c r="Q51" s="52"/>
      <c r="R51" s="54"/>
      <c r="S51" s="53"/>
      <c r="T51" s="52"/>
      <c r="U51" s="55"/>
      <c r="V51" s="56"/>
      <c r="W51" s="365"/>
    </row>
    <row r="52" spans="1:23" x14ac:dyDescent="0.2">
      <c r="A52" s="11"/>
      <c r="B52" s="7" t="str">
        <f>Base!B52</f>
        <v>Materials/Supplies</v>
      </c>
      <c r="C52" s="165" t="s">
        <v>110</v>
      </c>
      <c r="D52" s="60"/>
      <c r="E52" s="57"/>
      <c r="F52" s="363">
        <f>Base!$BA52</f>
        <v>0</v>
      </c>
      <c r="G52" s="60"/>
      <c r="H52" s="57"/>
      <c r="I52" s="363">
        <f>'O-I'!$BA52</f>
        <v>0</v>
      </c>
      <c r="J52" s="60"/>
      <c r="K52" s="57"/>
      <c r="L52" s="363">
        <f>'O-II'!$BA52</f>
        <v>0</v>
      </c>
      <c r="M52" s="60"/>
      <c r="N52" s="57"/>
      <c r="O52" s="363">
        <f>'O-III'!$BA52</f>
        <v>0</v>
      </c>
      <c r="P52" s="60"/>
      <c r="Q52" s="57"/>
      <c r="R52" s="363">
        <f>'O-IV'!$BA52</f>
        <v>0</v>
      </c>
      <c r="S52" s="60"/>
      <c r="T52" s="57"/>
      <c r="U52" s="363">
        <f>'O-V'!$BA52</f>
        <v>0</v>
      </c>
      <c r="V52" s="61"/>
      <c r="W52" s="448">
        <f>F52+I52+L52+O52+R52+U52</f>
        <v>0</v>
      </c>
    </row>
    <row r="53" spans="1:23" x14ac:dyDescent="0.2">
      <c r="A53" s="11"/>
      <c r="B53" s="7" t="str">
        <f>Base!B53</f>
        <v>Equipment</v>
      </c>
      <c r="C53" s="165" t="s">
        <v>111</v>
      </c>
      <c r="D53" s="60"/>
      <c r="E53" s="57"/>
      <c r="F53" s="363">
        <f>Base!$BA53</f>
        <v>0</v>
      </c>
      <c r="G53" s="60"/>
      <c r="H53" s="57"/>
      <c r="I53" s="363">
        <f>'O-I'!$BA53</f>
        <v>0</v>
      </c>
      <c r="J53" s="60"/>
      <c r="K53" s="57"/>
      <c r="L53" s="363">
        <f>'O-II'!$BA53</f>
        <v>0</v>
      </c>
      <c r="M53" s="60"/>
      <c r="N53" s="57"/>
      <c r="O53" s="363">
        <f>'O-III'!$BA53</f>
        <v>0</v>
      </c>
      <c r="P53" s="60"/>
      <c r="Q53" s="57"/>
      <c r="R53" s="363">
        <f>'O-IV'!$BA53</f>
        <v>0</v>
      </c>
      <c r="S53" s="60"/>
      <c r="T53" s="57"/>
      <c r="U53" s="363">
        <f>'O-V'!$BA53</f>
        <v>0</v>
      </c>
      <c r="V53" s="61"/>
      <c r="W53" s="448">
        <f>F53+I53+L53+O53+R53+U53</f>
        <v>0</v>
      </c>
    </row>
    <row r="54" spans="1:23" x14ac:dyDescent="0.2">
      <c r="A54" s="11"/>
      <c r="B54" s="7" t="str">
        <f>Base!B54</f>
        <v>Travel</v>
      </c>
      <c r="C54" s="165" t="s">
        <v>113</v>
      </c>
      <c r="D54" s="60"/>
      <c r="E54" s="57"/>
      <c r="F54" s="363">
        <f>Base!$BA54</f>
        <v>0</v>
      </c>
      <c r="G54" s="60"/>
      <c r="H54" s="57"/>
      <c r="I54" s="363">
        <f>'O-I'!$BA54</f>
        <v>0</v>
      </c>
      <c r="J54" s="60"/>
      <c r="K54" s="57"/>
      <c r="L54" s="363">
        <f>'O-II'!$BA54</f>
        <v>0</v>
      </c>
      <c r="M54" s="60"/>
      <c r="N54" s="57"/>
      <c r="O54" s="363">
        <f>'O-III'!$BA54</f>
        <v>0</v>
      </c>
      <c r="P54" s="60"/>
      <c r="Q54" s="57"/>
      <c r="R54" s="363">
        <f>'O-IV'!$BA54</f>
        <v>0</v>
      </c>
      <c r="S54" s="60"/>
      <c r="T54" s="57"/>
      <c r="U54" s="363">
        <f>'O-V'!$BA54</f>
        <v>0</v>
      </c>
      <c r="V54" s="61"/>
      <c r="W54" s="448">
        <f>F54+I54+L54+O54+R54+U54</f>
        <v>0</v>
      </c>
    </row>
    <row r="55" spans="1:23" x14ac:dyDescent="0.2">
      <c r="A55" s="11"/>
      <c r="B55" s="7" t="str">
        <f>Base!B55</f>
        <v>Insert line(s) for any other types of ODCs</v>
      </c>
      <c r="C55" s="165" t="s">
        <v>112</v>
      </c>
      <c r="D55" s="60"/>
      <c r="E55" s="57"/>
      <c r="F55" s="363">
        <f>Base!$BA55</f>
        <v>0</v>
      </c>
      <c r="G55" s="60"/>
      <c r="H55" s="57"/>
      <c r="I55" s="363">
        <f>'O-I'!$BA55</f>
        <v>0</v>
      </c>
      <c r="J55" s="60"/>
      <c r="K55" s="57"/>
      <c r="L55" s="363">
        <f>'O-II'!$BA55</f>
        <v>0</v>
      </c>
      <c r="M55" s="60"/>
      <c r="N55" s="57"/>
      <c r="O55" s="363">
        <f>'O-III'!$BA55</f>
        <v>0</v>
      </c>
      <c r="P55" s="60"/>
      <c r="Q55" s="57"/>
      <c r="R55" s="363">
        <f>'O-IV'!$BA55</f>
        <v>0</v>
      </c>
      <c r="S55" s="60"/>
      <c r="T55" s="57"/>
      <c r="U55" s="363">
        <f>'O-V'!$BA55</f>
        <v>0</v>
      </c>
      <c r="V55" s="61"/>
      <c r="W55" s="448">
        <f>F55+I55+L55+O55+R55+U55</f>
        <v>0</v>
      </c>
    </row>
    <row r="56" spans="1:23" x14ac:dyDescent="0.2">
      <c r="A56" s="11"/>
      <c r="B56" s="6" t="s">
        <v>50</v>
      </c>
      <c r="C56" s="10"/>
      <c r="D56" s="16"/>
      <c r="E56" s="6"/>
      <c r="F56" s="364">
        <f>SUM(F52:F55)</f>
        <v>0</v>
      </c>
      <c r="G56" s="16"/>
      <c r="H56" s="6"/>
      <c r="I56" s="364">
        <f>SUM(I52:I55)</f>
        <v>0</v>
      </c>
      <c r="J56" s="16"/>
      <c r="K56" s="6"/>
      <c r="L56" s="364">
        <f>SUM(L52:L55)</f>
        <v>0</v>
      </c>
      <c r="M56" s="16"/>
      <c r="N56" s="6"/>
      <c r="O56" s="364">
        <f>SUM(O52:O55)</f>
        <v>0</v>
      </c>
      <c r="P56" s="16"/>
      <c r="Q56" s="6"/>
      <c r="R56" s="364">
        <f>SUM(R52:R55)</f>
        <v>0</v>
      </c>
      <c r="S56" s="16"/>
      <c r="T56" s="6"/>
      <c r="U56" s="364">
        <f>SUM(U52:U55)</f>
        <v>0</v>
      </c>
      <c r="V56" s="42"/>
      <c r="W56" s="364">
        <f>F56+I56+L56+O56+R56+U56</f>
        <v>0</v>
      </c>
    </row>
    <row r="57" spans="1:23" x14ac:dyDescent="0.2">
      <c r="A57" s="26" t="s">
        <v>83</v>
      </c>
      <c r="B57" s="2"/>
      <c r="C57" s="9"/>
      <c r="D57" s="453" t="s">
        <v>71</v>
      </c>
      <c r="E57" s="452" t="s">
        <v>38</v>
      </c>
      <c r="F57" s="363"/>
      <c r="G57" s="11"/>
      <c r="H57" s="2"/>
      <c r="I57" s="12"/>
      <c r="J57" s="11"/>
      <c r="K57" s="2"/>
      <c r="L57" s="453" t="s">
        <v>71</v>
      </c>
      <c r="M57" s="452" t="s">
        <v>38</v>
      </c>
      <c r="N57" s="2"/>
      <c r="O57" s="12"/>
      <c r="P57" s="11"/>
      <c r="Q57" s="2"/>
      <c r="R57" s="12"/>
      <c r="S57" s="11"/>
      <c r="T57" s="453" t="s">
        <v>71</v>
      </c>
      <c r="U57" s="452" t="s">
        <v>38</v>
      </c>
      <c r="V57" s="40"/>
      <c r="W57" s="363"/>
    </row>
    <row r="58" spans="1:23" x14ac:dyDescent="0.2">
      <c r="A58" s="11"/>
      <c r="B58" s="7" t="str">
        <f>Base!B58</f>
        <v>Insert M/H O/H rate title</v>
      </c>
      <c r="C58" s="9"/>
      <c r="D58" s="15"/>
      <c r="E58" s="8"/>
      <c r="F58" s="363">
        <f>Base!$BA58</f>
        <v>0</v>
      </c>
      <c r="G58" s="15"/>
      <c r="H58" s="8"/>
      <c r="I58" s="363">
        <f>'O-I'!$BA58</f>
        <v>0</v>
      </c>
      <c r="J58" s="15"/>
      <c r="K58" s="8"/>
      <c r="L58" s="363">
        <f>'O-II'!$BA58</f>
        <v>0</v>
      </c>
      <c r="M58" s="15"/>
      <c r="N58" s="8"/>
      <c r="O58" s="363">
        <f>'O-III'!$BA58</f>
        <v>0</v>
      </c>
      <c r="P58" s="15"/>
      <c r="Q58" s="8"/>
      <c r="R58" s="363">
        <f>'O-IV'!$BA58</f>
        <v>0</v>
      </c>
      <c r="S58" s="15"/>
      <c r="T58" s="8"/>
      <c r="U58" s="363">
        <f>'O-V'!$BA58</f>
        <v>0</v>
      </c>
      <c r="V58" s="41"/>
      <c r="W58" s="363">
        <f>F58+I58+L58+O58+R58+U58</f>
        <v>0</v>
      </c>
    </row>
    <row r="59" spans="1:23" x14ac:dyDescent="0.2">
      <c r="A59" s="11"/>
      <c r="B59" s="7" t="str">
        <f>Base!B59</f>
        <v>Insert line(s) &amp; title(s) for any other M/H O/H rates</v>
      </c>
      <c r="C59" s="9"/>
      <c r="D59" s="15"/>
      <c r="E59" s="8"/>
      <c r="F59" s="363">
        <f>Base!$BA59</f>
        <v>0</v>
      </c>
      <c r="G59" s="15"/>
      <c r="H59" s="8"/>
      <c r="I59" s="363">
        <f>'O-I'!$BA59</f>
        <v>0</v>
      </c>
      <c r="J59" s="15"/>
      <c r="K59" s="8"/>
      <c r="L59" s="363">
        <f>'O-II'!$BA59</f>
        <v>0</v>
      </c>
      <c r="M59" s="15"/>
      <c r="N59" s="8"/>
      <c r="O59" s="363">
        <f>'O-III'!$BA59</f>
        <v>0</v>
      </c>
      <c r="P59" s="15"/>
      <c r="Q59" s="8"/>
      <c r="R59" s="363">
        <f>'O-IV'!$BA59</f>
        <v>0</v>
      </c>
      <c r="S59" s="15"/>
      <c r="T59" s="8"/>
      <c r="U59" s="363">
        <f>'O-V'!$BA59</f>
        <v>0</v>
      </c>
      <c r="V59" s="41"/>
      <c r="W59" s="363">
        <f>F59+I59+L59+O59+R59+U59</f>
        <v>0</v>
      </c>
    </row>
    <row r="60" spans="1:23" x14ac:dyDescent="0.2">
      <c r="A60" s="11"/>
      <c r="B60" s="6" t="s">
        <v>46</v>
      </c>
      <c r="C60" s="10"/>
      <c r="D60" s="16"/>
      <c r="E60" s="6"/>
      <c r="F60" s="364">
        <f>SUM(F58:F59)</f>
        <v>0</v>
      </c>
      <c r="G60" s="16"/>
      <c r="H60" s="6"/>
      <c r="I60" s="364">
        <f>SUM(I58:I59)</f>
        <v>0</v>
      </c>
      <c r="J60" s="16"/>
      <c r="K60" s="6"/>
      <c r="L60" s="364">
        <f>SUM(L58:L59)</f>
        <v>0</v>
      </c>
      <c r="M60" s="16"/>
      <c r="N60" s="6"/>
      <c r="O60" s="364">
        <f>SUM(O58:O59)</f>
        <v>0</v>
      </c>
      <c r="P60" s="16"/>
      <c r="Q60" s="6"/>
      <c r="R60" s="364">
        <f>SUM(R58:R59)</f>
        <v>0</v>
      </c>
      <c r="S60" s="16"/>
      <c r="T60" s="6"/>
      <c r="U60" s="364">
        <f>SUM(U58:U59)</f>
        <v>0</v>
      </c>
      <c r="V60" s="42"/>
      <c r="W60" s="364">
        <f>F60+I60+L60+O60+R60+U60</f>
        <v>0</v>
      </c>
    </row>
    <row r="61" spans="1:23" s="36" customFormat="1" x14ac:dyDescent="0.2">
      <c r="A61" s="395" t="s">
        <v>30</v>
      </c>
      <c r="B61" s="396"/>
      <c r="C61" s="397"/>
      <c r="D61" s="395"/>
      <c r="E61" s="396"/>
      <c r="F61" s="418">
        <f>F32+F35+F38+F44+F50+F56+F60</f>
        <v>0</v>
      </c>
      <c r="G61" s="395"/>
      <c r="H61" s="396"/>
      <c r="I61" s="418">
        <f>I32+I35+I38+I44+I50+I56+I60</f>
        <v>0</v>
      </c>
      <c r="J61" s="395"/>
      <c r="K61" s="396"/>
      <c r="L61" s="418">
        <f>L32+L35+L38+L44+L50+L56+L60</f>
        <v>0</v>
      </c>
      <c r="M61" s="395"/>
      <c r="N61" s="396"/>
      <c r="O61" s="418">
        <f>O32+O35+O38+O44+O50+O56+O60</f>
        <v>0</v>
      </c>
      <c r="P61" s="395"/>
      <c r="Q61" s="396"/>
      <c r="R61" s="418">
        <f>R32+R35+R38+R44+R50+R56+R60</f>
        <v>0</v>
      </c>
      <c r="S61" s="395"/>
      <c r="T61" s="396"/>
      <c r="U61" s="418">
        <f>U32+U35+U38+U44+U50+U56+U60</f>
        <v>0</v>
      </c>
      <c r="V61" s="422"/>
      <c r="W61" s="418">
        <f>F61+I61+L61+O61+R61+U61</f>
        <v>0</v>
      </c>
    </row>
    <row r="62" spans="1:23" x14ac:dyDescent="0.2">
      <c r="A62" s="26" t="s">
        <v>84</v>
      </c>
      <c r="B62" s="2"/>
      <c r="C62" s="9"/>
      <c r="D62" s="453" t="s">
        <v>71</v>
      </c>
      <c r="E62" s="452" t="s">
        <v>38</v>
      </c>
      <c r="F62" s="363"/>
      <c r="G62" s="11"/>
      <c r="H62" s="2"/>
      <c r="I62" s="12"/>
      <c r="J62" s="11"/>
      <c r="K62" s="2"/>
      <c r="L62" s="453" t="s">
        <v>71</v>
      </c>
      <c r="M62" s="452" t="s">
        <v>38</v>
      </c>
      <c r="N62" s="2"/>
      <c r="O62" s="12"/>
      <c r="P62" s="11"/>
      <c r="Q62" s="2"/>
      <c r="R62" s="12"/>
      <c r="S62" s="11"/>
      <c r="T62" s="453" t="s">
        <v>71</v>
      </c>
      <c r="U62" s="452" t="s">
        <v>38</v>
      </c>
      <c r="V62" s="40"/>
      <c r="W62" s="363"/>
    </row>
    <row r="63" spans="1:23" x14ac:dyDescent="0.2">
      <c r="A63" s="11"/>
      <c r="B63" s="7" t="str">
        <f>Base!B63</f>
        <v>G&amp;A</v>
      </c>
      <c r="C63" s="9"/>
      <c r="D63" s="15"/>
      <c r="E63" s="8"/>
      <c r="F63" s="363">
        <f>Base!$BA63</f>
        <v>0</v>
      </c>
      <c r="G63" s="15"/>
      <c r="H63" s="8"/>
      <c r="I63" s="363">
        <f>'O-I'!$BA63</f>
        <v>0</v>
      </c>
      <c r="J63" s="15"/>
      <c r="K63" s="8"/>
      <c r="L63" s="363">
        <f>'O-II'!$BA63</f>
        <v>0</v>
      </c>
      <c r="M63" s="15"/>
      <c r="N63" s="8"/>
      <c r="O63" s="363">
        <f>'O-III'!$BA63</f>
        <v>0</v>
      </c>
      <c r="P63" s="15"/>
      <c r="Q63" s="8"/>
      <c r="R63" s="363">
        <f>'O-IV'!$BA63</f>
        <v>0</v>
      </c>
      <c r="S63" s="15"/>
      <c r="T63" s="8"/>
      <c r="U63" s="363">
        <f>'O-V'!$BA63</f>
        <v>0</v>
      </c>
      <c r="V63" s="41"/>
      <c r="W63" s="363">
        <f>F63+I63+L63+O63+R63+U63</f>
        <v>0</v>
      </c>
    </row>
    <row r="64" spans="1:23" x14ac:dyDescent="0.2">
      <c r="A64" s="11"/>
      <c r="B64" s="7" t="str">
        <f>Base!B64</f>
        <v>Insert line(s) &amp; title(s) for any other G&amp;A rates</v>
      </c>
      <c r="C64" s="9"/>
      <c r="D64" s="15"/>
      <c r="E64" s="8"/>
      <c r="F64" s="363">
        <f>Base!$BA64</f>
        <v>0</v>
      </c>
      <c r="G64" s="15"/>
      <c r="H64" s="8"/>
      <c r="I64" s="363">
        <f>'O-I'!$BA64</f>
        <v>0</v>
      </c>
      <c r="J64" s="15"/>
      <c r="K64" s="8"/>
      <c r="L64" s="363">
        <f>'O-II'!$BA64</f>
        <v>0</v>
      </c>
      <c r="M64" s="15"/>
      <c r="N64" s="8"/>
      <c r="O64" s="363">
        <f>'O-III'!$BA64</f>
        <v>0</v>
      </c>
      <c r="P64" s="15"/>
      <c r="Q64" s="8"/>
      <c r="R64" s="363">
        <f>'O-IV'!$BA64</f>
        <v>0</v>
      </c>
      <c r="S64" s="15"/>
      <c r="T64" s="8"/>
      <c r="U64" s="363">
        <f>'O-V'!$BA64</f>
        <v>0</v>
      </c>
      <c r="V64" s="41"/>
      <c r="W64" s="363">
        <f>F64+I64+L64+O64+R64+U64</f>
        <v>0</v>
      </c>
    </row>
    <row r="65" spans="1:23" x14ac:dyDescent="0.2">
      <c r="A65" s="11"/>
      <c r="B65" s="6" t="s">
        <v>51</v>
      </c>
      <c r="C65" s="10"/>
      <c r="D65" s="16"/>
      <c r="E65" s="6"/>
      <c r="F65" s="364">
        <f>SUM(F63:F64)</f>
        <v>0</v>
      </c>
      <c r="G65" s="16"/>
      <c r="H65" s="6"/>
      <c r="I65" s="364">
        <f>SUM(I63:I64)</f>
        <v>0</v>
      </c>
      <c r="J65" s="16"/>
      <c r="K65" s="6"/>
      <c r="L65" s="364">
        <f>SUM(L63:L64)</f>
        <v>0</v>
      </c>
      <c r="M65" s="16"/>
      <c r="N65" s="6"/>
      <c r="O65" s="364">
        <f>SUM(O63:O64)</f>
        <v>0</v>
      </c>
      <c r="P65" s="16"/>
      <c r="Q65" s="6"/>
      <c r="R65" s="364">
        <f>SUM(R63:R64)</f>
        <v>0</v>
      </c>
      <c r="S65" s="16"/>
      <c r="T65" s="6"/>
      <c r="U65" s="364">
        <f>SUM(U63:U64)</f>
        <v>0</v>
      </c>
      <c r="V65" s="42"/>
      <c r="W65" s="364">
        <f>F65+I65+L65+O65+R65+U65</f>
        <v>0</v>
      </c>
    </row>
    <row r="66" spans="1:23" s="36" customFormat="1" x14ac:dyDescent="0.2">
      <c r="A66" s="395" t="s">
        <v>30</v>
      </c>
      <c r="B66" s="396"/>
      <c r="C66" s="397"/>
      <c r="D66" s="395"/>
      <c r="E66" s="396"/>
      <c r="F66" s="418">
        <f>F32+F35+F38+F44+F50+F56+F60+F65</f>
        <v>0</v>
      </c>
      <c r="G66" s="395"/>
      <c r="H66" s="396"/>
      <c r="I66" s="418">
        <f>I32+I35+I38+I44+I50+I56+I60+I65</f>
        <v>0</v>
      </c>
      <c r="J66" s="395"/>
      <c r="K66" s="396"/>
      <c r="L66" s="418">
        <f>L32+L35+L38+L44+L50+L56+L60+L65</f>
        <v>0</v>
      </c>
      <c r="M66" s="395"/>
      <c r="N66" s="396"/>
      <c r="O66" s="418">
        <f>O32+O35+O38+O44+O50+O56+O60+O65</f>
        <v>0</v>
      </c>
      <c r="P66" s="395"/>
      <c r="Q66" s="396"/>
      <c r="R66" s="418">
        <f>R32+R35+R38+R44+R50+R56+R60+R65</f>
        <v>0</v>
      </c>
      <c r="S66" s="395"/>
      <c r="T66" s="396"/>
      <c r="U66" s="418">
        <f>U32+U35+U38+U44+U50+U56+U60+U65</f>
        <v>0</v>
      </c>
      <c r="V66" s="422"/>
      <c r="W66" s="418">
        <f>F66+I66+L66+O66+R66+U66</f>
        <v>0</v>
      </c>
    </row>
    <row r="67" spans="1:23" x14ac:dyDescent="0.2">
      <c r="A67" s="26" t="s">
        <v>85</v>
      </c>
      <c r="B67" s="2"/>
      <c r="C67" s="9"/>
      <c r="D67" s="453" t="s">
        <v>71</v>
      </c>
      <c r="E67" s="452" t="s">
        <v>38</v>
      </c>
      <c r="F67" s="363"/>
      <c r="G67" s="11"/>
      <c r="H67" s="2"/>
      <c r="I67" s="12"/>
      <c r="J67" s="11"/>
      <c r="K67" s="2"/>
      <c r="L67" s="453" t="s">
        <v>71</v>
      </c>
      <c r="M67" s="452" t="s">
        <v>38</v>
      </c>
      <c r="N67" s="2"/>
      <c r="O67" s="12"/>
      <c r="P67" s="11"/>
      <c r="Q67" s="2"/>
      <c r="R67" s="12"/>
      <c r="S67" s="11"/>
      <c r="T67" s="453" t="s">
        <v>71</v>
      </c>
      <c r="U67" s="452" t="s">
        <v>38</v>
      </c>
      <c r="V67" s="40"/>
      <c r="W67" s="363"/>
    </row>
    <row r="68" spans="1:23" x14ac:dyDescent="0.2">
      <c r="A68" s="11"/>
      <c r="B68" s="7" t="str">
        <f>Base!B68</f>
        <v>Insert COM rate title</v>
      </c>
      <c r="C68" s="9"/>
      <c r="D68" s="15"/>
      <c r="E68" s="8"/>
      <c r="F68" s="363">
        <f>Base!$BA68</f>
        <v>0</v>
      </c>
      <c r="G68" s="15"/>
      <c r="H68" s="8"/>
      <c r="I68" s="363">
        <f>'O-I'!$BA68</f>
        <v>0</v>
      </c>
      <c r="J68" s="15"/>
      <c r="K68" s="8"/>
      <c r="L68" s="363">
        <f>'O-II'!$BA68</f>
        <v>0</v>
      </c>
      <c r="M68" s="15"/>
      <c r="N68" s="8"/>
      <c r="O68" s="363">
        <f>'O-III'!$BA68</f>
        <v>0</v>
      </c>
      <c r="P68" s="15"/>
      <c r="Q68" s="8"/>
      <c r="R68" s="363">
        <f>'O-IV'!$BA68</f>
        <v>0</v>
      </c>
      <c r="S68" s="15"/>
      <c r="T68" s="8"/>
      <c r="U68" s="363">
        <f>'O-V'!$BA68</f>
        <v>0</v>
      </c>
      <c r="V68" s="41"/>
      <c r="W68" s="363">
        <f t="shared" ref="W68:W73" si="7">F68+I68+L68+O68+R68+U68</f>
        <v>0</v>
      </c>
    </row>
    <row r="69" spans="1:23" x14ac:dyDescent="0.2">
      <c r="A69" s="11"/>
      <c r="B69" s="7" t="str">
        <f>Base!B69</f>
        <v>Insert line(s) &amp; title(s) for any other COM rates</v>
      </c>
      <c r="C69" s="9"/>
      <c r="D69" s="15"/>
      <c r="E69" s="8"/>
      <c r="F69" s="363">
        <f>Base!$BA69</f>
        <v>0</v>
      </c>
      <c r="G69" s="15"/>
      <c r="H69" s="8"/>
      <c r="I69" s="363">
        <f>'O-I'!$BA69</f>
        <v>0</v>
      </c>
      <c r="J69" s="15"/>
      <c r="K69" s="8"/>
      <c r="L69" s="363">
        <f>'O-II'!$BA69</f>
        <v>0</v>
      </c>
      <c r="M69" s="15"/>
      <c r="N69" s="8"/>
      <c r="O69" s="363">
        <f>'O-III'!$BA69</f>
        <v>0</v>
      </c>
      <c r="P69" s="15"/>
      <c r="Q69" s="8"/>
      <c r="R69" s="363">
        <f>'O-IV'!$BA69</f>
        <v>0</v>
      </c>
      <c r="S69" s="15"/>
      <c r="T69" s="8"/>
      <c r="U69" s="363">
        <f>'O-V'!$BA69</f>
        <v>0</v>
      </c>
      <c r="V69" s="41"/>
      <c r="W69" s="363">
        <f t="shared" si="7"/>
        <v>0</v>
      </c>
    </row>
    <row r="70" spans="1:23" x14ac:dyDescent="0.2">
      <c r="A70" s="11"/>
      <c r="B70" s="6" t="s">
        <v>32</v>
      </c>
      <c r="C70" s="10"/>
      <c r="D70" s="16"/>
      <c r="E70" s="6"/>
      <c r="F70" s="364">
        <f>SUM(F68:F69)</f>
        <v>0</v>
      </c>
      <c r="G70" s="16"/>
      <c r="H70" s="6"/>
      <c r="I70" s="364">
        <f>SUM(I68:I69)</f>
        <v>0</v>
      </c>
      <c r="J70" s="16"/>
      <c r="K70" s="6"/>
      <c r="L70" s="364">
        <f>SUM(L68:L69)</f>
        <v>0</v>
      </c>
      <c r="M70" s="16"/>
      <c r="N70" s="6"/>
      <c r="O70" s="364">
        <f>SUM(O68:O69)</f>
        <v>0</v>
      </c>
      <c r="P70" s="16"/>
      <c r="Q70" s="6"/>
      <c r="R70" s="364">
        <f>SUM(R68:R69)</f>
        <v>0</v>
      </c>
      <c r="S70" s="16"/>
      <c r="T70" s="6"/>
      <c r="U70" s="364">
        <f>SUM(U68:U69)</f>
        <v>0</v>
      </c>
      <c r="V70" s="42"/>
      <c r="W70" s="364">
        <f t="shared" si="7"/>
        <v>0</v>
      </c>
    </row>
    <row r="71" spans="1:23" x14ac:dyDescent="0.2">
      <c r="A71" s="27" t="s">
        <v>31</v>
      </c>
      <c r="B71" s="21"/>
      <c r="C71" s="22"/>
      <c r="D71" s="23"/>
      <c r="E71" s="21"/>
      <c r="F71" s="366">
        <f>Base!$BA71</f>
        <v>0</v>
      </c>
      <c r="G71" s="23"/>
      <c r="H71" s="21"/>
      <c r="I71" s="366">
        <f>'O-I'!$BA71</f>
        <v>0</v>
      </c>
      <c r="J71" s="23"/>
      <c r="K71" s="21"/>
      <c r="L71" s="366">
        <f>'O-II'!$BA71</f>
        <v>0</v>
      </c>
      <c r="M71" s="23"/>
      <c r="N71" s="21"/>
      <c r="O71" s="366">
        <f>'O-III'!$BA71</f>
        <v>0</v>
      </c>
      <c r="P71" s="23"/>
      <c r="Q71" s="21"/>
      <c r="R71" s="366">
        <f>'O-IV'!$BA71</f>
        <v>0</v>
      </c>
      <c r="S71" s="23"/>
      <c r="T71" s="21"/>
      <c r="U71" s="366">
        <f>'O-V'!$BA71</f>
        <v>0</v>
      </c>
      <c r="V71" s="43"/>
      <c r="W71" s="449">
        <f t="shared" si="7"/>
        <v>0</v>
      </c>
    </row>
    <row r="72" spans="1:23" ht="13.5" thickBot="1" x14ac:dyDescent="0.25">
      <c r="A72" s="45" t="s">
        <v>366</v>
      </c>
      <c r="B72" s="28"/>
      <c r="C72" s="196" t="s">
        <v>90</v>
      </c>
      <c r="D72" s="419"/>
      <c r="E72" s="48"/>
      <c r="F72" s="420">
        <f>Base!$BA72</f>
        <v>0</v>
      </c>
      <c r="G72" s="419"/>
      <c r="H72" s="48"/>
      <c r="I72" s="420">
        <f>'O-I'!$BA72</f>
        <v>0</v>
      </c>
      <c r="J72" s="419"/>
      <c r="K72" s="48"/>
      <c r="L72" s="420">
        <f>'O-II'!$BA72</f>
        <v>0</v>
      </c>
      <c r="M72" s="419"/>
      <c r="N72" s="48"/>
      <c r="O72" s="420">
        <f>'O-III'!$BA72</f>
        <v>0</v>
      </c>
      <c r="P72" s="419"/>
      <c r="Q72" s="48"/>
      <c r="R72" s="420">
        <f>'O-IV'!$BA72</f>
        <v>0</v>
      </c>
      <c r="S72" s="419"/>
      <c r="T72" s="48"/>
      <c r="U72" s="420">
        <f>'O-V'!$BA72</f>
        <v>0</v>
      </c>
      <c r="V72" s="46"/>
      <c r="W72" s="450">
        <f t="shared" si="7"/>
        <v>0</v>
      </c>
    </row>
    <row r="73" spans="1:23" ht="13.5" thickBot="1" x14ac:dyDescent="0.25">
      <c r="A73" s="47" t="s">
        <v>40</v>
      </c>
      <c r="B73" s="411"/>
      <c r="C73" s="412"/>
      <c r="D73" s="410"/>
      <c r="E73" s="412"/>
      <c r="F73" s="421">
        <f>SUM(F71:F72)</f>
        <v>0</v>
      </c>
      <c r="G73" s="415"/>
      <c r="H73" s="412"/>
      <c r="I73" s="421">
        <f>SUM(I71:I72)</f>
        <v>0</v>
      </c>
      <c r="J73" s="410"/>
      <c r="K73" s="412"/>
      <c r="L73" s="421">
        <f>SUM(L71:L72)</f>
        <v>0</v>
      </c>
      <c r="M73" s="410"/>
      <c r="N73" s="412"/>
      <c r="O73" s="421">
        <f>SUM(O71:O72)</f>
        <v>0</v>
      </c>
      <c r="P73" s="410"/>
      <c r="Q73" s="412"/>
      <c r="R73" s="421">
        <f>SUM(R71:R72)</f>
        <v>0</v>
      </c>
      <c r="S73" s="410"/>
      <c r="T73" s="412"/>
      <c r="U73" s="421">
        <f>SUM(U71:U72)</f>
        <v>0</v>
      </c>
      <c r="V73" s="416"/>
      <c r="W73" s="421">
        <f t="shared" si="7"/>
        <v>0</v>
      </c>
    </row>
    <row r="74" spans="1:23" x14ac:dyDescent="0.2">
      <c r="F74" s="156"/>
    </row>
    <row r="75" spans="1:23" ht="99" customHeight="1" x14ac:dyDescent="0.2">
      <c r="A75" s="178" t="s">
        <v>119</v>
      </c>
      <c r="B75" s="770" t="s">
        <v>145</v>
      </c>
      <c r="C75" s="771"/>
      <c r="D75" s="771"/>
      <c r="E75" s="771"/>
      <c r="F75" s="771"/>
      <c r="G75" s="771"/>
      <c r="H75" s="771"/>
      <c r="I75" s="771"/>
      <c r="J75" s="771"/>
      <c r="K75" s="771"/>
      <c r="L75" s="771"/>
      <c r="M75" s="771"/>
      <c r="N75" s="771"/>
      <c r="O75" s="771"/>
      <c r="P75" s="771"/>
      <c r="Q75" s="771"/>
      <c r="R75" s="771"/>
      <c r="S75" s="771"/>
      <c r="T75" s="771"/>
      <c r="U75" s="771"/>
      <c r="V75" s="771"/>
      <c r="W75" s="771"/>
    </row>
    <row r="76" spans="1:23" ht="15" customHeight="1" x14ac:dyDescent="0.2">
      <c r="A76" s="181" t="s">
        <v>58</v>
      </c>
      <c r="B76" s="36" t="s">
        <v>120</v>
      </c>
    </row>
    <row r="77" spans="1:23" ht="16.5" customHeight="1" x14ac:dyDescent="0.2">
      <c r="A77" s="181" t="s">
        <v>22</v>
      </c>
      <c r="B77" s="36" t="s">
        <v>353</v>
      </c>
    </row>
    <row r="78" spans="1:23" ht="27.75" customHeight="1" x14ac:dyDescent="0.2">
      <c r="A78" s="180" t="s">
        <v>60</v>
      </c>
      <c r="B78" s="769" t="s">
        <v>439</v>
      </c>
      <c r="C78" s="728"/>
      <c r="D78" s="728"/>
      <c r="E78" s="728"/>
      <c r="F78" s="728"/>
      <c r="G78" s="728"/>
      <c r="H78" s="728"/>
      <c r="I78" s="728"/>
      <c r="J78" s="728"/>
      <c r="K78" s="728"/>
      <c r="L78" s="728"/>
      <c r="M78" s="728"/>
      <c r="N78" s="728"/>
      <c r="O78" s="728"/>
      <c r="P78" s="728"/>
      <c r="Q78" s="728"/>
      <c r="R78" s="728"/>
      <c r="S78" s="728"/>
      <c r="T78" s="728"/>
    </row>
    <row r="79" spans="1:23" ht="17.25" customHeight="1" x14ac:dyDescent="0.2">
      <c r="A79" s="180" t="s">
        <v>61</v>
      </c>
      <c r="B79" s="59" t="s">
        <v>330</v>
      </c>
    </row>
    <row r="82" spans="2:5" ht="15.75" x14ac:dyDescent="0.2">
      <c r="B82" s="766"/>
      <c r="C82" s="766"/>
      <c r="D82" s="766"/>
      <c r="E82" s="766"/>
    </row>
    <row r="83" spans="2:5" ht="15.75" x14ac:dyDescent="0.2">
      <c r="B83" s="766"/>
      <c r="C83" s="766"/>
      <c r="D83" s="766"/>
      <c r="E83" s="766"/>
    </row>
    <row r="84" spans="2:5" ht="15.75" x14ac:dyDescent="0.2">
      <c r="B84" s="186"/>
    </row>
    <row r="85" spans="2:5" ht="15.75" x14ac:dyDescent="0.2">
      <c r="B85" s="186"/>
    </row>
    <row r="86" spans="2:5" x14ac:dyDescent="0.2">
      <c r="B86" s="188"/>
    </row>
    <row r="87" spans="2:5" ht="15.75" x14ac:dyDescent="0.2">
      <c r="B87" s="186"/>
      <c r="C87" s="186"/>
    </row>
  </sheetData>
  <mergeCells count="5">
    <mergeCell ref="B82:E82"/>
    <mergeCell ref="B83:E8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263</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272"/>
      <c r="F5" s="272"/>
      <c r="G5" s="773" t="str">
        <f>Period1_Label</f>
        <v>Proposer FY 1</v>
      </c>
      <c r="H5" s="774"/>
      <c r="I5" s="272"/>
      <c r="J5" s="272"/>
      <c r="K5" s="320"/>
      <c r="L5" s="307"/>
      <c r="M5" s="276"/>
      <c r="N5" s="277"/>
      <c r="O5" s="777" t="str">
        <f>Period2_Label</f>
        <v>Proposer FY 2</v>
      </c>
      <c r="P5" s="778"/>
      <c r="Q5" s="277"/>
      <c r="R5" s="277"/>
      <c r="S5" s="343"/>
      <c r="T5" s="313"/>
      <c r="U5" s="298"/>
      <c r="V5" s="297"/>
      <c r="W5" s="298" t="str">
        <f>Period3_Label</f>
        <v>Proposer FY 3</v>
      </c>
      <c r="X5" s="297"/>
      <c r="Y5" s="297"/>
      <c r="Z5" s="297"/>
      <c r="AA5" s="320"/>
      <c r="AB5" s="307"/>
      <c r="AC5" s="307"/>
      <c r="AD5" s="307"/>
      <c r="AE5" s="777" t="str">
        <f>Period4_Label</f>
        <v>Proposer FY 4</v>
      </c>
      <c r="AF5" s="778"/>
      <c r="AG5" s="307"/>
      <c r="AH5" s="316"/>
      <c r="AI5" s="343"/>
      <c r="AJ5" s="313"/>
      <c r="AK5" s="313"/>
      <c r="AL5" s="313"/>
      <c r="AM5" s="773" t="str">
        <f>Period5_Label</f>
        <v>Proposer FY 5</v>
      </c>
      <c r="AN5" s="774"/>
      <c r="AO5" s="313"/>
      <c r="AP5" s="315"/>
      <c r="AQ5" s="346"/>
      <c r="AR5" s="317"/>
      <c r="AS5" s="307"/>
      <c r="AT5" s="307"/>
      <c r="AU5" s="307"/>
      <c r="AV5" s="276" t="str">
        <f>Period6_Label</f>
        <v>Proposer FY 6</v>
      </c>
      <c r="AW5" s="307"/>
      <c r="AX5" s="316"/>
      <c r="AY5" s="348"/>
      <c r="AZ5" s="377"/>
      <c r="BA5" s="425" t="s">
        <v>27</v>
      </c>
      <c r="BB5" s="424"/>
    </row>
    <row r="6" spans="1:54" x14ac:dyDescent="0.2">
      <c r="A6" s="26" t="s">
        <v>125</v>
      </c>
      <c r="B6" s="2"/>
      <c r="C6" s="9"/>
      <c r="D6" s="341"/>
      <c r="E6" s="273"/>
      <c r="F6" s="27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59" t="s">
        <v>354</v>
      </c>
      <c r="BB7" s="360" t="s">
        <v>342</v>
      </c>
    </row>
    <row r="8" spans="1:54" x14ac:dyDescent="0.2">
      <c r="A8" s="11"/>
      <c r="B8" s="461" t="str">
        <f>IF(ISBLANK('Labor Rates'!C8),"",'Labor Rates'!C8)</f>
        <v/>
      </c>
      <c r="C8" s="462"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61" t="str">
        <f>IF(ISBLANK('Labor Rates'!C9),"",'Labor Rates'!C9)</f>
        <v/>
      </c>
      <c r="C9" s="462"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ref="S9:S31" si="15">ROUND(L9*M9*(1+O9)*(1+Q9),0)</f>
        <v>0</v>
      </c>
      <c r="T9" s="309"/>
      <c r="U9" s="254">
        <f>'Labor Rates'!Q9</f>
        <v>0</v>
      </c>
      <c r="V9" s="266">
        <f t="shared" ref="V9:V31" si="16">T9*U9</f>
        <v>0</v>
      </c>
      <c r="W9" s="264">
        <f>'Labor Rates'!S9</f>
        <v>0</v>
      </c>
      <c r="X9" s="266">
        <f t="shared" ref="X9:X31" si="17">V9*W9</f>
        <v>0</v>
      </c>
      <c r="Y9" s="264">
        <f>'Labor Rates'!T9</f>
        <v>0</v>
      </c>
      <c r="Z9" s="269">
        <f t="shared" ref="Z9:Z31" si="18">(V9+X9)*Y9</f>
        <v>0</v>
      </c>
      <c r="AA9" s="345">
        <f t="shared" si="1"/>
        <v>0</v>
      </c>
      <c r="AB9" s="309"/>
      <c r="AC9" s="254">
        <f>'Labor Rates'!W9</f>
        <v>0</v>
      </c>
      <c r="AD9" s="266">
        <f t="shared" ref="AD9:AD31" si="19">AB9*AC9</f>
        <v>0</v>
      </c>
      <c r="AE9" s="264">
        <f>'Labor Rates'!Y9</f>
        <v>0</v>
      </c>
      <c r="AF9" s="266">
        <f t="shared" ref="AF9:AF31" si="20">AD9*AE9</f>
        <v>0</v>
      </c>
      <c r="AG9" s="264">
        <f>'Labor Rates'!Z9</f>
        <v>0</v>
      </c>
      <c r="AH9" s="269">
        <f t="shared" ref="AH9:AH31" si="21">(AD9+AF9)*AG9</f>
        <v>0</v>
      </c>
      <c r="AI9" s="345">
        <f t="shared" si="2"/>
        <v>0</v>
      </c>
      <c r="AJ9" s="309"/>
      <c r="AK9" s="254">
        <f>'Labor Rates'!AC9</f>
        <v>0</v>
      </c>
      <c r="AL9" s="266">
        <f t="shared" ref="AL9:AL31" si="22">AJ9*AK9</f>
        <v>0</v>
      </c>
      <c r="AM9" s="264">
        <f>'Labor Rates'!AE9</f>
        <v>0</v>
      </c>
      <c r="AN9" s="266">
        <f t="shared" ref="AN9:AN31" si="23">AL9*AM9</f>
        <v>0</v>
      </c>
      <c r="AO9" s="264">
        <f>'Labor Rates'!AF9</f>
        <v>0</v>
      </c>
      <c r="AP9" s="269">
        <f t="shared" ref="AP9:AP31" si="24">(AL9+AN9)*AO9</f>
        <v>0</v>
      </c>
      <c r="AQ9" s="345">
        <f t="shared" si="3"/>
        <v>0</v>
      </c>
      <c r="AR9" s="271"/>
      <c r="AS9" s="254">
        <f>'Labor Rates'!AI9</f>
        <v>0</v>
      </c>
      <c r="AT9" s="266">
        <f t="shared" ref="AT9:AT31" si="25">AR9*AS9</f>
        <v>0</v>
      </c>
      <c r="AU9" s="264">
        <f>'Labor Rates'!AK9</f>
        <v>0</v>
      </c>
      <c r="AV9" s="266">
        <f t="shared" ref="AV9:AV31" si="26">AT9*AU9</f>
        <v>0</v>
      </c>
      <c r="AW9" s="264">
        <f>'Labor Rates'!AL9</f>
        <v>0</v>
      </c>
      <c r="AX9" s="269">
        <f t="shared" ref="AX9:AX31" si="27">(AT9+AV9)*AW9</f>
        <v>0</v>
      </c>
      <c r="AY9" s="345">
        <f t="shared" si="4"/>
        <v>0</v>
      </c>
      <c r="AZ9" s="362">
        <f t="shared" si="5"/>
        <v>0</v>
      </c>
      <c r="BA9" s="361">
        <f t="shared" si="6"/>
        <v>0</v>
      </c>
      <c r="BB9" s="354">
        <f t="shared" si="7"/>
        <v>0</v>
      </c>
    </row>
    <row r="10" spans="1:54" x14ac:dyDescent="0.2">
      <c r="A10" s="11"/>
      <c r="B10" s="461" t="str">
        <f>IF(ISBLANK('Labor Rates'!C10),"",'Labor Rates'!C10)</f>
        <v/>
      </c>
      <c r="C10" s="462"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15"/>
        <v>0</v>
      </c>
      <c r="T10" s="309"/>
      <c r="U10" s="254">
        <f>'Labor Rates'!Q10</f>
        <v>0</v>
      </c>
      <c r="V10" s="266">
        <f t="shared" si="16"/>
        <v>0</v>
      </c>
      <c r="W10" s="264">
        <f>'Labor Rates'!S10</f>
        <v>0</v>
      </c>
      <c r="X10" s="266">
        <f t="shared" si="17"/>
        <v>0</v>
      </c>
      <c r="Y10" s="264">
        <f>'Labor Rates'!T10</f>
        <v>0</v>
      </c>
      <c r="Z10" s="269">
        <f t="shared" si="18"/>
        <v>0</v>
      </c>
      <c r="AA10" s="345">
        <f t="shared" si="1"/>
        <v>0</v>
      </c>
      <c r="AB10" s="309"/>
      <c r="AC10" s="254">
        <f>'Labor Rates'!W10</f>
        <v>0</v>
      </c>
      <c r="AD10" s="266">
        <f t="shared" si="19"/>
        <v>0</v>
      </c>
      <c r="AE10" s="264">
        <f>'Labor Rates'!Y10</f>
        <v>0</v>
      </c>
      <c r="AF10" s="266">
        <f t="shared" si="20"/>
        <v>0</v>
      </c>
      <c r="AG10" s="264">
        <f>'Labor Rates'!Z10</f>
        <v>0</v>
      </c>
      <c r="AH10" s="269">
        <f t="shared" si="21"/>
        <v>0</v>
      </c>
      <c r="AI10" s="345">
        <f t="shared" si="2"/>
        <v>0</v>
      </c>
      <c r="AJ10" s="309"/>
      <c r="AK10" s="254">
        <f>'Labor Rates'!AC10</f>
        <v>0</v>
      </c>
      <c r="AL10" s="266">
        <f t="shared" si="22"/>
        <v>0</v>
      </c>
      <c r="AM10" s="264">
        <f>'Labor Rates'!AE10</f>
        <v>0</v>
      </c>
      <c r="AN10" s="266">
        <f t="shared" si="23"/>
        <v>0</v>
      </c>
      <c r="AO10" s="264">
        <f>'Labor Rates'!AF10</f>
        <v>0</v>
      </c>
      <c r="AP10" s="269">
        <f t="shared" si="24"/>
        <v>0</v>
      </c>
      <c r="AQ10" s="345">
        <f t="shared" si="3"/>
        <v>0</v>
      </c>
      <c r="AR10" s="271"/>
      <c r="AS10" s="254">
        <f>'Labor Rates'!AI10</f>
        <v>0</v>
      </c>
      <c r="AT10" s="266">
        <f t="shared" si="25"/>
        <v>0</v>
      </c>
      <c r="AU10" s="264">
        <f>'Labor Rates'!AK10</f>
        <v>0</v>
      </c>
      <c r="AV10" s="266">
        <f t="shared" si="26"/>
        <v>0</v>
      </c>
      <c r="AW10" s="264">
        <f>'Labor Rates'!AL10</f>
        <v>0</v>
      </c>
      <c r="AX10" s="269">
        <f t="shared" si="27"/>
        <v>0</v>
      </c>
      <c r="AY10" s="345">
        <f t="shared" si="4"/>
        <v>0</v>
      </c>
      <c r="AZ10" s="362">
        <f t="shared" si="5"/>
        <v>0</v>
      </c>
      <c r="BA10" s="361">
        <f t="shared" si="6"/>
        <v>0</v>
      </c>
      <c r="BB10" s="354">
        <f t="shared" si="7"/>
        <v>0</v>
      </c>
    </row>
    <row r="11" spans="1:54" x14ac:dyDescent="0.2">
      <c r="A11" s="11"/>
      <c r="B11" s="461" t="str">
        <f>IF(ISBLANK('Labor Rates'!C11),"",'Labor Rates'!C11)</f>
        <v/>
      </c>
      <c r="C11" s="462"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15"/>
        <v>0</v>
      </c>
      <c r="T11" s="309"/>
      <c r="U11" s="254">
        <f>'Labor Rates'!Q11</f>
        <v>0</v>
      </c>
      <c r="V11" s="266">
        <f t="shared" si="16"/>
        <v>0</v>
      </c>
      <c r="W11" s="264">
        <f>'Labor Rates'!S11</f>
        <v>0</v>
      </c>
      <c r="X11" s="266">
        <f t="shared" si="17"/>
        <v>0</v>
      </c>
      <c r="Y11" s="264">
        <f>'Labor Rates'!T11</f>
        <v>0</v>
      </c>
      <c r="Z11" s="269">
        <f t="shared" si="18"/>
        <v>0</v>
      </c>
      <c r="AA11" s="345">
        <f t="shared" si="1"/>
        <v>0</v>
      </c>
      <c r="AB11" s="309"/>
      <c r="AC11" s="254">
        <f>'Labor Rates'!W11</f>
        <v>0</v>
      </c>
      <c r="AD11" s="266">
        <f t="shared" si="19"/>
        <v>0</v>
      </c>
      <c r="AE11" s="264">
        <f>'Labor Rates'!Y11</f>
        <v>0</v>
      </c>
      <c r="AF11" s="266">
        <f t="shared" si="20"/>
        <v>0</v>
      </c>
      <c r="AG11" s="264">
        <f>'Labor Rates'!Z11</f>
        <v>0</v>
      </c>
      <c r="AH11" s="269">
        <f t="shared" si="21"/>
        <v>0</v>
      </c>
      <c r="AI11" s="345">
        <f t="shared" si="2"/>
        <v>0</v>
      </c>
      <c r="AJ11" s="309"/>
      <c r="AK11" s="254">
        <f>'Labor Rates'!AC11</f>
        <v>0</v>
      </c>
      <c r="AL11" s="266">
        <f t="shared" si="22"/>
        <v>0</v>
      </c>
      <c r="AM11" s="264">
        <f>'Labor Rates'!AE11</f>
        <v>0</v>
      </c>
      <c r="AN11" s="266">
        <f t="shared" si="23"/>
        <v>0</v>
      </c>
      <c r="AO11" s="264">
        <f>'Labor Rates'!AF11</f>
        <v>0</v>
      </c>
      <c r="AP11" s="269">
        <f t="shared" si="24"/>
        <v>0</v>
      </c>
      <c r="AQ11" s="345">
        <f t="shared" si="3"/>
        <v>0</v>
      </c>
      <c r="AR11" s="271"/>
      <c r="AS11" s="254">
        <f>'Labor Rates'!AI11</f>
        <v>0</v>
      </c>
      <c r="AT11" s="266">
        <f t="shared" si="25"/>
        <v>0</v>
      </c>
      <c r="AU11" s="264">
        <f>'Labor Rates'!AK11</f>
        <v>0</v>
      </c>
      <c r="AV11" s="266">
        <f t="shared" si="26"/>
        <v>0</v>
      </c>
      <c r="AW11" s="264">
        <f>'Labor Rates'!AL11</f>
        <v>0</v>
      </c>
      <c r="AX11" s="269">
        <f t="shared" si="27"/>
        <v>0</v>
      </c>
      <c r="AY11" s="345">
        <f t="shared" si="4"/>
        <v>0</v>
      </c>
      <c r="AZ11" s="362">
        <f t="shared" si="5"/>
        <v>0</v>
      </c>
      <c r="BA11" s="361">
        <f t="shared" si="6"/>
        <v>0</v>
      </c>
      <c r="BB11" s="354">
        <f t="shared" si="7"/>
        <v>0</v>
      </c>
    </row>
    <row r="12" spans="1:54" x14ac:dyDescent="0.2">
      <c r="A12" s="11"/>
      <c r="B12" s="461" t="str">
        <f>IF(ISBLANK('Labor Rates'!C12),"",'Labor Rates'!C12)</f>
        <v/>
      </c>
      <c r="C12" s="462"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15"/>
        <v>0</v>
      </c>
      <c r="T12" s="309"/>
      <c r="U12" s="254">
        <f>'Labor Rates'!Q12</f>
        <v>0</v>
      </c>
      <c r="V12" s="266">
        <f t="shared" si="16"/>
        <v>0</v>
      </c>
      <c r="W12" s="264">
        <f>'Labor Rates'!S12</f>
        <v>0</v>
      </c>
      <c r="X12" s="266">
        <f t="shared" si="17"/>
        <v>0</v>
      </c>
      <c r="Y12" s="264">
        <f>'Labor Rates'!T12</f>
        <v>0</v>
      </c>
      <c r="Z12" s="269">
        <f t="shared" si="18"/>
        <v>0</v>
      </c>
      <c r="AA12" s="345">
        <f t="shared" si="1"/>
        <v>0</v>
      </c>
      <c r="AB12" s="309"/>
      <c r="AC12" s="254">
        <f>'Labor Rates'!W12</f>
        <v>0</v>
      </c>
      <c r="AD12" s="266">
        <f t="shared" si="19"/>
        <v>0</v>
      </c>
      <c r="AE12" s="264">
        <f>'Labor Rates'!Y12</f>
        <v>0</v>
      </c>
      <c r="AF12" s="266">
        <f t="shared" si="20"/>
        <v>0</v>
      </c>
      <c r="AG12" s="264">
        <f>'Labor Rates'!Z12</f>
        <v>0</v>
      </c>
      <c r="AH12" s="269">
        <f t="shared" si="21"/>
        <v>0</v>
      </c>
      <c r="AI12" s="345">
        <f t="shared" si="2"/>
        <v>0</v>
      </c>
      <c r="AJ12" s="309"/>
      <c r="AK12" s="254">
        <f>'Labor Rates'!AC12</f>
        <v>0</v>
      </c>
      <c r="AL12" s="266">
        <f t="shared" si="22"/>
        <v>0</v>
      </c>
      <c r="AM12" s="264">
        <f>'Labor Rates'!AE12</f>
        <v>0</v>
      </c>
      <c r="AN12" s="266">
        <f t="shared" si="23"/>
        <v>0</v>
      </c>
      <c r="AO12" s="264">
        <f>'Labor Rates'!AF12</f>
        <v>0</v>
      </c>
      <c r="AP12" s="269">
        <f t="shared" si="24"/>
        <v>0</v>
      </c>
      <c r="AQ12" s="345">
        <f t="shared" si="3"/>
        <v>0</v>
      </c>
      <c r="AR12" s="271"/>
      <c r="AS12" s="254">
        <f>'Labor Rates'!AI12</f>
        <v>0</v>
      </c>
      <c r="AT12" s="266">
        <f t="shared" si="25"/>
        <v>0</v>
      </c>
      <c r="AU12" s="264">
        <f>'Labor Rates'!AK12</f>
        <v>0</v>
      </c>
      <c r="AV12" s="266">
        <f t="shared" si="26"/>
        <v>0</v>
      </c>
      <c r="AW12" s="264">
        <f>'Labor Rates'!AL12</f>
        <v>0</v>
      </c>
      <c r="AX12" s="269">
        <f t="shared" si="27"/>
        <v>0</v>
      </c>
      <c r="AY12" s="345">
        <f t="shared" si="4"/>
        <v>0</v>
      </c>
      <c r="AZ12" s="362">
        <f t="shared" si="5"/>
        <v>0</v>
      </c>
      <c r="BA12" s="361">
        <f t="shared" si="6"/>
        <v>0</v>
      </c>
      <c r="BB12" s="354">
        <f t="shared" si="7"/>
        <v>0</v>
      </c>
    </row>
    <row r="13" spans="1:54" x14ac:dyDescent="0.2">
      <c r="A13" s="11"/>
      <c r="B13" s="461" t="str">
        <f>IF(ISBLANK('Labor Rates'!C13),"",'Labor Rates'!C13)</f>
        <v/>
      </c>
      <c r="C13" s="462"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15"/>
        <v>0</v>
      </c>
      <c r="T13" s="309"/>
      <c r="U13" s="254">
        <f>'Labor Rates'!Q13</f>
        <v>0</v>
      </c>
      <c r="V13" s="266">
        <f t="shared" si="16"/>
        <v>0</v>
      </c>
      <c r="W13" s="264">
        <f>'Labor Rates'!S13</f>
        <v>0</v>
      </c>
      <c r="X13" s="266">
        <f t="shared" si="17"/>
        <v>0</v>
      </c>
      <c r="Y13" s="264">
        <f>'Labor Rates'!T13</f>
        <v>0</v>
      </c>
      <c r="Z13" s="269">
        <f t="shared" si="18"/>
        <v>0</v>
      </c>
      <c r="AA13" s="345">
        <f t="shared" si="1"/>
        <v>0</v>
      </c>
      <c r="AB13" s="309"/>
      <c r="AC13" s="254">
        <f>'Labor Rates'!W13</f>
        <v>0</v>
      </c>
      <c r="AD13" s="266">
        <f t="shared" si="19"/>
        <v>0</v>
      </c>
      <c r="AE13" s="264">
        <f>'Labor Rates'!Y13</f>
        <v>0</v>
      </c>
      <c r="AF13" s="266">
        <f t="shared" si="20"/>
        <v>0</v>
      </c>
      <c r="AG13" s="264">
        <f>'Labor Rates'!Z13</f>
        <v>0</v>
      </c>
      <c r="AH13" s="269">
        <f t="shared" si="21"/>
        <v>0</v>
      </c>
      <c r="AI13" s="345">
        <f t="shared" si="2"/>
        <v>0</v>
      </c>
      <c r="AJ13" s="309"/>
      <c r="AK13" s="254">
        <f>'Labor Rates'!AC13</f>
        <v>0</v>
      </c>
      <c r="AL13" s="266">
        <f t="shared" si="22"/>
        <v>0</v>
      </c>
      <c r="AM13" s="264">
        <f>'Labor Rates'!AE13</f>
        <v>0</v>
      </c>
      <c r="AN13" s="266">
        <f t="shared" si="23"/>
        <v>0</v>
      </c>
      <c r="AO13" s="264">
        <f>'Labor Rates'!AF13</f>
        <v>0</v>
      </c>
      <c r="AP13" s="269">
        <f t="shared" si="24"/>
        <v>0</v>
      </c>
      <c r="AQ13" s="345">
        <f t="shared" si="3"/>
        <v>0</v>
      </c>
      <c r="AR13" s="271"/>
      <c r="AS13" s="254">
        <f>'Labor Rates'!AI13</f>
        <v>0</v>
      </c>
      <c r="AT13" s="266">
        <f t="shared" si="25"/>
        <v>0</v>
      </c>
      <c r="AU13" s="264">
        <f>'Labor Rates'!AK13</f>
        <v>0</v>
      </c>
      <c r="AV13" s="266">
        <f t="shared" si="26"/>
        <v>0</v>
      </c>
      <c r="AW13" s="264">
        <f>'Labor Rates'!AL13</f>
        <v>0</v>
      </c>
      <c r="AX13" s="269">
        <f t="shared" si="27"/>
        <v>0</v>
      </c>
      <c r="AY13" s="345">
        <f t="shared" si="4"/>
        <v>0</v>
      </c>
      <c r="AZ13" s="362">
        <f t="shared" si="5"/>
        <v>0</v>
      </c>
      <c r="BA13" s="361">
        <f t="shared" si="6"/>
        <v>0</v>
      </c>
      <c r="BB13" s="354">
        <f t="shared" si="7"/>
        <v>0</v>
      </c>
    </row>
    <row r="14" spans="1:54" x14ac:dyDescent="0.2">
      <c r="A14" s="11"/>
      <c r="B14" s="461" t="str">
        <f>IF(ISBLANK('Labor Rates'!C14),"",'Labor Rates'!C14)</f>
        <v/>
      </c>
      <c r="C14" s="462"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15"/>
        <v>0</v>
      </c>
      <c r="T14" s="309"/>
      <c r="U14" s="254">
        <f>'Labor Rates'!Q14</f>
        <v>0</v>
      </c>
      <c r="V14" s="266">
        <f t="shared" si="16"/>
        <v>0</v>
      </c>
      <c r="W14" s="264">
        <f>'Labor Rates'!S14</f>
        <v>0</v>
      </c>
      <c r="X14" s="266">
        <f t="shared" si="17"/>
        <v>0</v>
      </c>
      <c r="Y14" s="264">
        <f>'Labor Rates'!T14</f>
        <v>0</v>
      </c>
      <c r="Z14" s="269">
        <f t="shared" si="18"/>
        <v>0</v>
      </c>
      <c r="AA14" s="345">
        <f t="shared" si="1"/>
        <v>0</v>
      </c>
      <c r="AB14" s="309"/>
      <c r="AC14" s="254">
        <f>'Labor Rates'!W14</f>
        <v>0</v>
      </c>
      <c r="AD14" s="266">
        <f t="shared" si="19"/>
        <v>0</v>
      </c>
      <c r="AE14" s="264">
        <f>'Labor Rates'!Y14</f>
        <v>0</v>
      </c>
      <c r="AF14" s="266">
        <f t="shared" si="20"/>
        <v>0</v>
      </c>
      <c r="AG14" s="264">
        <f>'Labor Rates'!Z14</f>
        <v>0</v>
      </c>
      <c r="AH14" s="269">
        <f t="shared" si="21"/>
        <v>0</v>
      </c>
      <c r="AI14" s="345">
        <f t="shared" si="2"/>
        <v>0</v>
      </c>
      <c r="AJ14" s="309"/>
      <c r="AK14" s="254">
        <f>'Labor Rates'!AC14</f>
        <v>0</v>
      </c>
      <c r="AL14" s="266">
        <f t="shared" si="22"/>
        <v>0</v>
      </c>
      <c r="AM14" s="264">
        <f>'Labor Rates'!AE14</f>
        <v>0</v>
      </c>
      <c r="AN14" s="266">
        <f t="shared" si="23"/>
        <v>0</v>
      </c>
      <c r="AO14" s="264">
        <f>'Labor Rates'!AF14</f>
        <v>0</v>
      </c>
      <c r="AP14" s="269">
        <f t="shared" si="24"/>
        <v>0</v>
      </c>
      <c r="AQ14" s="345">
        <f t="shared" si="3"/>
        <v>0</v>
      </c>
      <c r="AR14" s="271"/>
      <c r="AS14" s="254">
        <f>'Labor Rates'!AI14</f>
        <v>0</v>
      </c>
      <c r="AT14" s="266">
        <f t="shared" si="25"/>
        <v>0</v>
      </c>
      <c r="AU14" s="264">
        <f>'Labor Rates'!AK14</f>
        <v>0</v>
      </c>
      <c r="AV14" s="266">
        <f t="shared" si="26"/>
        <v>0</v>
      </c>
      <c r="AW14" s="264">
        <f>'Labor Rates'!AL14</f>
        <v>0</v>
      </c>
      <c r="AX14" s="269">
        <f t="shared" si="27"/>
        <v>0</v>
      </c>
      <c r="AY14" s="345">
        <f t="shared" si="4"/>
        <v>0</v>
      </c>
      <c r="AZ14" s="362">
        <f t="shared" si="5"/>
        <v>0</v>
      </c>
      <c r="BA14" s="361">
        <f t="shared" si="6"/>
        <v>0</v>
      </c>
      <c r="BB14" s="354">
        <f t="shared" si="7"/>
        <v>0</v>
      </c>
    </row>
    <row r="15" spans="1:54" x14ac:dyDescent="0.2">
      <c r="A15" s="11"/>
      <c r="B15" s="461" t="str">
        <f>IF(ISBLANK('Labor Rates'!C15),"",'Labor Rates'!C15)</f>
        <v/>
      </c>
      <c r="C15" s="462"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15"/>
        <v>0</v>
      </c>
      <c r="T15" s="309"/>
      <c r="U15" s="254">
        <f>'Labor Rates'!Q15</f>
        <v>0</v>
      </c>
      <c r="V15" s="266">
        <f t="shared" si="16"/>
        <v>0</v>
      </c>
      <c r="W15" s="264">
        <f>'Labor Rates'!S15</f>
        <v>0</v>
      </c>
      <c r="X15" s="266">
        <f t="shared" si="17"/>
        <v>0</v>
      </c>
      <c r="Y15" s="264">
        <f>'Labor Rates'!T15</f>
        <v>0</v>
      </c>
      <c r="Z15" s="269">
        <f t="shared" si="18"/>
        <v>0</v>
      </c>
      <c r="AA15" s="345">
        <f t="shared" si="1"/>
        <v>0</v>
      </c>
      <c r="AB15" s="309"/>
      <c r="AC15" s="254">
        <f>'Labor Rates'!W15</f>
        <v>0</v>
      </c>
      <c r="AD15" s="266">
        <f t="shared" si="19"/>
        <v>0</v>
      </c>
      <c r="AE15" s="264">
        <f>'Labor Rates'!Y15</f>
        <v>0</v>
      </c>
      <c r="AF15" s="266">
        <f t="shared" si="20"/>
        <v>0</v>
      </c>
      <c r="AG15" s="264">
        <f>'Labor Rates'!Z15</f>
        <v>0</v>
      </c>
      <c r="AH15" s="269">
        <f t="shared" si="21"/>
        <v>0</v>
      </c>
      <c r="AI15" s="345">
        <f t="shared" si="2"/>
        <v>0</v>
      </c>
      <c r="AJ15" s="309"/>
      <c r="AK15" s="254">
        <f>'Labor Rates'!AC15</f>
        <v>0</v>
      </c>
      <c r="AL15" s="266">
        <f t="shared" si="22"/>
        <v>0</v>
      </c>
      <c r="AM15" s="264">
        <f>'Labor Rates'!AE15</f>
        <v>0</v>
      </c>
      <c r="AN15" s="266">
        <f t="shared" si="23"/>
        <v>0</v>
      </c>
      <c r="AO15" s="264">
        <f>'Labor Rates'!AF15</f>
        <v>0</v>
      </c>
      <c r="AP15" s="269">
        <f t="shared" si="24"/>
        <v>0</v>
      </c>
      <c r="AQ15" s="345">
        <f t="shared" si="3"/>
        <v>0</v>
      </c>
      <c r="AR15" s="271"/>
      <c r="AS15" s="254">
        <f>'Labor Rates'!AI15</f>
        <v>0</v>
      </c>
      <c r="AT15" s="266">
        <f t="shared" si="25"/>
        <v>0</v>
      </c>
      <c r="AU15" s="264">
        <f>'Labor Rates'!AK15</f>
        <v>0</v>
      </c>
      <c r="AV15" s="266">
        <f t="shared" si="26"/>
        <v>0</v>
      </c>
      <c r="AW15" s="264">
        <f>'Labor Rates'!AL15</f>
        <v>0</v>
      </c>
      <c r="AX15" s="269">
        <f t="shared" si="27"/>
        <v>0</v>
      </c>
      <c r="AY15" s="345">
        <f t="shared" si="4"/>
        <v>0</v>
      </c>
      <c r="AZ15" s="362">
        <f t="shared" si="5"/>
        <v>0</v>
      </c>
      <c r="BA15" s="361">
        <f t="shared" si="6"/>
        <v>0</v>
      </c>
      <c r="BB15" s="354">
        <f t="shared" si="7"/>
        <v>0</v>
      </c>
    </row>
    <row r="16" spans="1:54" x14ac:dyDescent="0.2">
      <c r="A16" s="11"/>
      <c r="B16" s="461" t="str">
        <f>IF(ISBLANK('Labor Rates'!C16),"",'Labor Rates'!C16)</f>
        <v/>
      </c>
      <c r="C16" s="462"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15"/>
        <v>0</v>
      </c>
      <c r="T16" s="309"/>
      <c r="U16" s="254">
        <f>'Labor Rates'!Q16</f>
        <v>0</v>
      </c>
      <c r="V16" s="266">
        <f t="shared" si="16"/>
        <v>0</v>
      </c>
      <c r="W16" s="264">
        <f>'Labor Rates'!S16</f>
        <v>0</v>
      </c>
      <c r="X16" s="266">
        <f t="shared" si="17"/>
        <v>0</v>
      </c>
      <c r="Y16" s="264">
        <f>'Labor Rates'!T16</f>
        <v>0</v>
      </c>
      <c r="Z16" s="269">
        <f t="shared" si="18"/>
        <v>0</v>
      </c>
      <c r="AA16" s="345">
        <f t="shared" si="1"/>
        <v>0</v>
      </c>
      <c r="AB16" s="309"/>
      <c r="AC16" s="254">
        <f>'Labor Rates'!W16</f>
        <v>0</v>
      </c>
      <c r="AD16" s="266">
        <f t="shared" si="19"/>
        <v>0</v>
      </c>
      <c r="AE16" s="264">
        <f>'Labor Rates'!Y16</f>
        <v>0</v>
      </c>
      <c r="AF16" s="266">
        <f t="shared" si="20"/>
        <v>0</v>
      </c>
      <c r="AG16" s="264">
        <f>'Labor Rates'!Z16</f>
        <v>0</v>
      </c>
      <c r="AH16" s="269">
        <f t="shared" si="21"/>
        <v>0</v>
      </c>
      <c r="AI16" s="345">
        <f t="shared" si="2"/>
        <v>0</v>
      </c>
      <c r="AJ16" s="309"/>
      <c r="AK16" s="254">
        <f>'Labor Rates'!AC16</f>
        <v>0</v>
      </c>
      <c r="AL16" s="266">
        <f t="shared" si="22"/>
        <v>0</v>
      </c>
      <c r="AM16" s="264">
        <f>'Labor Rates'!AE16</f>
        <v>0</v>
      </c>
      <c r="AN16" s="266">
        <f t="shared" si="23"/>
        <v>0</v>
      </c>
      <c r="AO16" s="264">
        <f>'Labor Rates'!AF16</f>
        <v>0</v>
      </c>
      <c r="AP16" s="269">
        <f t="shared" si="24"/>
        <v>0</v>
      </c>
      <c r="AQ16" s="345">
        <f t="shared" si="3"/>
        <v>0</v>
      </c>
      <c r="AR16" s="271"/>
      <c r="AS16" s="254">
        <f>'Labor Rates'!AI16</f>
        <v>0</v>
      </c>
      <c r="AT16" s="266">
        <f t="shared" si="25"/>
        <v>0</v>
      </c>
      <c r="AU16" s="264">
        <f>'Labor Rates'!AK16</f>
        <v>0</v>
      </c>
      <c r="AV16" s="266">
        <f t="shared" si="26"/>
        <v>0</v>
      </c>
      <c r="AW16" s="264">
        <f>'Labor Rates'!AL16</f>
        <v>0</v>
      </c>
      <c r="AX16" s="269">
        <f t="shared" si="27"/>
        <v>0</v>
      </c>
      <c r="AY16" s="345">
        <f t="shared" si="4"/>
        <v>0</v>
      </c>
      <c r="AZ16" s="362">
        <f t="shared" si="5"/>
        <v>0</v>
      </c>
      <c r="BA16" s="361">
        <f t="shared" si="6"/>
        <v>0</v>
      </c>
      <c r="BB16" s="354">
        <f t="shared" si="7"/>
        <v>0</v>
      </c>
    </row>
    <row r="17" spans="1:54" x14ac:dyDescent="0.2">
      <c r="A17" s="11"/>
      <c r="B17" s="461" t="str">
        <f>IF(ISBLANK('Labor Rates'!C17),"",'Labor Rates'!C17)</f>
        <v/>
      </c>
      <c r="C17" s="462"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15"/>
        <v>0</v>
      </c>
      <c r="T17" s="309"/>
      <c r="U17" s="254">
        <f>'Labor Rates'!Q17</f>
        <v>0</v>
      </c>
      <c r="V17" s="266">
        <f t="shared" si="16"/>
        <v>0</v>
      </c>
      <c r="W17" s="264">
        <f>'Labor Rates'!S17</f>
        <v>0</v>
      </c>
      <c r="X17" s="266">
        <f t="shared" si="17"/>
        <v>0</v>
      </c>
      <c r="Y17" s="264">
        <f>'Labor Rates'!T17</f>
        <v>0</v>
      </c>
      <c r="Z17" s="269">
        <f t="shared" si="18"/>
        <v>0</v>
      </c>
      <c r="AA17" s="345">
        <f t="shared" si="1"/>
        <v>0</v>
      </c>
      <c r="AB17" s="309"/>
      <c r="AC17" s="254">
        <f>'Labor Rates'!W17</f>
        <v>0</v>
      </c>
      <c r="AD17" s="266">
        <f t="shared" si="19"/>
        <v>0</v>
      </c>
      <c r="AE17" s="264">
        <f>'Labor Rates'!Y17</f>
        <v>0</v>
      </c>
      <c r="AF17" s="266">
        <f t="shared" si="20"/>
        <v>0</v>
      </c>
      <c r="AG17" s="264">
        <f>'Labor Rates'!Z17</f>
        <v>0</v>
      </c>
      <c r="AH17" s="269">
        <f t="shared" si="21"/>
        <v>0</v>
      </c>
      <c r="AI17" s="345">
        <f t="shared" si="2"/>
        <v>0</v>
      </c>
      <c r="AJ17" s="309"/>
      <c r="AK17" s="254">
        <f>'Labor Rates'!AC17</f>
        <v>0</v>
      </c>
      <c r="AL17" s="266">
        <f t="shared" si="22"/>
        <v>0</v>
      </c>
      <c r="AM17" s="264">
        <f>'Labor Rates'!AE17</f>
        <v>0</v>
      </c>
      <c r="AN17" s="266">
        <f t="shared" si="23"/>
        <v>0</v>
      </c>
      <c r="AO17" s="264">
        <f>'Labor Rates'!AF17</f>
        <v>0</v>
      </c>
      <c r="AP17" s="269">
        <f t="shared" si="24"/>
        <v>0</v>
      </c>
      <c r="AQ17" s="345">
        <f t="shared" si="3"/>
        <v>0</v>
      </c>
      <c r="AR17" s="271"/>
      <c r="AS17" s="254">
        <f>'Labor Rates'!AI17</f>
        <v>0</v>
      </c>
      <c r="AT17" s="266">
        <f t="shared" si="25"/>
        <v>0</v>
      </c>
      <c r="AU17" s="264">
        <f>'Labor Rates'!AK17</f>
        <v>0</v>
      </c>
      <c r="AV17" s="266">
        <f t="shared" si="26"/>
        <v>0</v>
      </c>
      <c r="AW17" s="264">
        <f>'Labor Rates'!AL17</f>
        <v>0</v>
      </c>
      <c r="AX17" s="269">
        <f t="shared" si="27"/>
        <v>0</v>
      </c>
      <c r="AY17" s="345">
        <f t="shared" si="4"/>
        <v>0</v>
      </c>
      <c r="AZ17" s="362">
        <f t="shared" si="5"/>
        <v>0</v>
      </c>
      <c r="BA17" s="361">
        <f t="shared" si="6"/>
        <v>0</v>
      </c>
      <c r="BB17" s="354">
        <f t="shared" si="7"/>
        <v>0</v>
      </c>
    </row>
    <row r="18" spans="1:54" x14ac:dyDescent="0.2">
      <c r="A18" s="11"/>
      <c r="B18" s="461" t="str">
        <f>IF(ISBLANK('Labor Rates'!C18),"",'Labor Rates'!C18)</f>
        <v/>
      </c>
      <c r="C18" s="462"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15"/>
        <v>0</v>
      </c>
      <c r="T18" s="309"/>
      <c r="U18" s="254">
        <f>'Labor Rates'!Q18</f>
        <v>0</v>
      </c>
      <c r="V18" s="266">
        <f t="shared" si="16"/>
        <v>0</v>
      </c>
      <c r="W18" s="264">
        <f>'Labor Rates'!S18</f>
        <v>0</v>
      </c>
      <c r="X18" s="266">
        <f t="shared" si="17"/>
        <v>0</v>
      </c>
      <c r="Y18" s="264">
        <f>'Labor Rates'!T18</f>
        <v>0</v>
      </c>
      <c r="Z18" s="269">
        <f t="shared" si="18"/>
        <v>0</v>
      </c>
      <c r="AA18" s="345">
        <f t="shared" si="1"/>
        <v>0</v>
      </c>
      <c r="AB18" s="309"/>
      <c r="AC18" s="254">
        <f>'Labor Rates'!W18</f>
        <v>0</v>
      </c>
      <c r="AD18" s="266">
        <f t="shared" si="19"/>
        <v>0</v>
      </c>
      <c r="AE18" s="264">
        <f>'Labor Rates'!Y18</f>
        <v>0</v>
      </c>
      <c r="AF18" s="266">
        <f t="shared" si="20"/>
        <v>0</v>
      </c>
      <c r="AG18" s="264">
        <f>'Labor Rates'!Z18</f>
        <v>0</v>
      </c>
      <c r="AH18" s="269">
        <f t="shared" si="21"/>
        <v>0</v>
      </c>
      <c r="AI18" s="345">
        <f t="shared" si="2"/>
        <v>0</v>
      </c>
      <c r="AJ18" s="309"/>
      <c r="AK18" s="254">
        <f>'Labor Rates'!AC18</f>
        <v>0</v>
      </c>
      <c r="AL18" s="266">
        <f t="shared" si="22"/>
        <v>0</v>
      </c>
      <c r="AM18" s="264">
        <f>'Labor Rates'!AE18</f>
        <v>0</v>
      </c>
      <c r="AN18" s="266">
        <f t="shared" si="23"/>
        <v>0</v>
      </c>
      <c r="AO18" s="264">
        <f>'Labor Rates'!AF18</f>
        <v>0</v>
      </c>
      <c r="AP18" s="269">
        <f t="shared" si="24"/>
        <v>0</v>
      </c>
      <c r="AQ18" s="345">
        <f t="shared" si="3"/>
        <v>0</v>
      </c>
      <c r="AR18" s="271"/>
      <c r="AS18" s="254">
        <f>'Labor Rates'!AI18</f>
        <v>0</v>
      </c>
      <c r="AT18" s="266">
        <f t="shared" si="25"/>
        <v>0</v>
      </c>
      <c r="AU18" s="264">
        <f>'Labor Rates'!AK18</f>
        <v>0</v>
      </c>
      <c r="AV18" s="266">
        <f t="shared" si="26"/>
        <v>0</v>
      </c>
      <c r="AW18" s="264">
        <f>'Labor Rates'!AL18</f>
        <v>0</v>
      </c>
      <c r="AX18" s="269">
        <f t="shared" si="27"/>
        <v>0</v>
      </c>
      <c r="AY18" s="345">
        <f t="shared" si="4"/>
        <v>0</v>
      </c>
      <c r="AZ18" s="362">
        <f t="shared" si="5"/>
        <v>0</v>
      </c>
      <c r="BA18" s="361">
        <f t="shared" si="6"/>
        <v>0</v>
      </c>
      <c r="BB18" s="354">
        <f t="shared" si="7"/>
        <v>0</v>
      </c>
    </row>
    <row r="19" spans="1:54" x14ac:dyDescent="0.2">
      <c r="A19" s="11"/>
      <c r="B19" s="461" t="str">
        <f>IF(ISBLANK('Labor Rates'!C19),"",'Labor Rates'!C19)</f>
        <v/>
      </c>
      <c r="C19" s="462"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15"/>
        <v>0</v>
      </c>
      <c r="T19" s="309"/>
      <c r="U19" s="254">
        <f>'Labor Rates'!Q19</f>
        <v>0</v>
      </c>
      <c r="V19" s="266">
        <f t="shared" si="16"/>
        <v>0</v>
      </c>
      <c r="W19" s="264">
        <f>'Labor Rates'!S19</f>
        <v>0</v>
      </c>
      <c r="X19" s="266">
        <f t="shared" si="17"/>
        <v>0</v>
      </c>
      <c r="Y19" s="264">
        <f>'Labor Rates'!T19</f>
        <v>0</v>
      </c>
      <c r="Z19" s="269">
        <f t="shared" si="18"/>
        <v>0</v>
      </c>
      <c r="AA19" s="345">
        <f t="shared" si="1"/>
        <v>0</v>
      </c>
      <c r="AB19" s="309"/>
      <c r="AC19" s="254">
        <f>'Labor Rates'!W19</f>
        <v>0</v>
      </c>
      <c r="AD19" s="266">
        <f t="shared" si="19"/>
        <v>0</v>
      </c>
      <c r="AE19" s="264">
        <f>'Labor Rates'!Y19</f>
        <v>0</v>
      </c>
      <c r="AF19" s="266">
        <f t="shared" si="20"/>
        <v>0</v>
      </c>
      <c r="AG19" s="264">
        <f>'Labor Rates'!Z19</f>
        <v>0</v>
      </c>
      <c r="AH19" s="269">
        <f t="shared" si="21"/>
        <v>0</v>
      </c>
      <c r="AI19" s="345">
        <f t="shared" si="2"/>
        <v>0</v>
      </c>
      <c r="AJ19" s="309"/>
      <c r="AK19" s="254">
        <f>'Labor Rates'!AC19</f>
        <v>0</v>
      </c>
      <c r="AL19" s="266">
        <f t="shared" si="22"/>
        <v>0</v>
      </c>
      <c r="AM19" s="264">
        <f>'Labor Rates'!AE19</f>
        <v>0</v>
      </c>
      <c r="AN19" s="266">
        <f t="shared" si="23"/>
        <v>0</v>
      </c>
      <c r="AO19" s="264">
        <f>'Labor Rates'!AF19</f>
        <v>0</v>
      </c>
      <c r="AP19" s="269">
        <f t="shared" si="24"/>
        <v>0</v>
      </c>
      <c r="AQ19" s="345">
        <f t="shared" si="3"/>
        <v>0</v>
      </c>
      <c r="AR19" s="271"/>
      <c r="AS19" s="254">
        <f>'Labor Rates'!AI19</f>
        <v>0</v>
      </c>
      <c r="AT19" s="266">
        <f t="shared" si="25"/>
        <v>0</v>
      </c>
      <c r="AU19" s="264">
        <f>'Labor Rates'!AK19</f>
        <v>0</v>
      </c>
      <c r="AV19" s="266">
        <f t="shared" si="26"/>
        <v>0</v>
      </c>
      <c r="AW19" s="264">
        <f>'Labor Rates'!AL19</f>
        <v>0</v>
      </c>
      <c r="AX19" s="269">
        <f t="shared" si="27"/>
        <v>0</v>
      </c>
      <c r="AY19" s="345">
        <f t="shared" si="4"/>
        <v>0</v>
      </c>
      <c r="AZ19" s="362">
        <f t="shared" si="5"/>
        <v>0</v>
      </c>
      <c r="BA19" s="361">
        <f t="shared" si="6"/>
        <v>0</v>
      </c>
      <c r="BB19" s="354">
        <f t="shared" si="7"/>
        <v>0</v>
      </c>
    </row>
    <row r="20" spans="1:54" x14ac:dyDescent="0.2">
      <c r="A20" s="11"/>
      <c r="B20" s="461" t="str">
        <f>IF(ISBLANK('Labor Rates'!C20),"",'Labor Rates'!C20)</f>
        <v/>
      </c>
      <c r="C20" s="462"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15"/>
        <v>0</v>
      </c>
      <c r="T20" s="309"/>
      <c r="U20" s="254">
        <f>'Labor Rates'!Q20</f>
        <v>0</v>
      </c>
      <c r="V20" s="266">
        <f t="shared" si="16"/>
        <v>0</v>
      </c>
      <c r="W20" s="264">
        <f>'Labor Rates'!S20</f>
        <v>0</v>
      </c>
      <c r="X20" s="266">
        <f t="shared" si="17"/>
        <v>0</v>
      </c>
      <c r="Y20" s="264">
        <f>'Labor Rates'!T20</f>
        <v>0</v>
      </c>
      <c r="Z20" s="269">
        <f t="shared" si="18"/>
        <v>0</v>
      </c>
      <c r="AA20" s="345">
        <f t="shared" si="1"/>
        <v>0</v>
      </c>
      <c r="AB20" s="309"/>
      <c r="AC20" s="254">
        <f>'Labor Rates'!W20</f>
        <v>0</v>
      </c>
      <c r="AD20" s="266">
        <f t="shared" si="19"/>
        <v>0</v>
      </c>
      <c r="AE20" s="264">
        <f>'Labor Rates'!Y20</f>
        <v>0</v>
      </c>
      <c r="AF20" s="266">
        <f t="shared" si="20"/>
        <v>0</v>
      </c>
      <c r="AG20" s="264">
        <f>'Labor Rates'!Z20</f>
        <v>0</v>
      </c>
      <c r="AH20" s="269">
        <f t="shared" si="21"/>
        <v>0</v>
      </c>
      <c r="AI20" s="345">
        <f t="shared" si="2"/>
        <v>0</v>
      </c>
      <c r="AJ20" s="309"/>
      <c r="AK20" s="254">
        <f>'Labor Rates'!AC20</f>
        <v>0</v>
      </c>
      <c r="AL20" s="266">
        <f t="shared" si="22"/>
        <v>0</v>
      </c>
      <c r="AM20" s="264">
        <f>'Labor Rates'!AE20</f>
        <v>0</v>
      </c>
      <c r="AN20" s="266">
        <f t="shared" si="23"/>
        <v>0</v>
      </c>
      <c r="AO20" s="264">
        <f>'Labor Rates'!AF20</f>
        <v>0</v>
      </c>
      <c r="AP20" s="269">
        <f t="shared" si="24"/>
        <v>0</v>
      </c>
      <c r="AQ20" s="345">
        <f t="shared" si="3"/>
        <v>0</v>
      </c>
      <c r="AR20" s="271"/>
      <c r="AS20" s="254">
        <f>'Labor Rates'!AI20</f>
        <v>0</v>
      </c>
      <c r="AT20" s="266">
        <f t="shared" si="25"/>
        <v>0</v>
      </c>
      <c r="AU20" s="264">
        <f>'Labor Rates'!AK20</f>
        <v>0</v>
      </c>
      <c r="AV20" s="266">
        <f t="shared" si="26"/>
        <v>0</v>
      </c>
      <c r="AW20" s="264">
        <f>'Labor Rates'!AL20</f>
        <v>0</v>
      </c>
      <c r="AX20" s="269">
        <f t="shared" si="27"/>
        <v>0</v>
      </c>
      <c r="AY20" s="345">
        <f t="shared" si="4"/>
        <v>0</v>
      </c>
      <c r="AZ20" s="362">
        <f t="shared" si="5"/>
        <v>0</v>
      </c>
      <c r="BA20" s="361">
        <f t="shared" si="6"/>
        <v>0</v>
      </c>
      <c r="BB20" s="354">
        <f t="shared" si="7"/>
        <v>0</v>
      </c>
    </row>
    <row r="21" spans="1:54" x14ac:dyDescent="0.2">
      <c r="A21" s="11"/>
      <c r="B21" s="461" t="str">
        <f>IF(ISBLANK('Labor Rates'!C21),"",'Labor Rates'!C21)</f>
        <v/>
      </c>
      <c r="C21" s="462"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15"/>
        <v>0</v>
      </c>
      <c r="T21" s="309"/>
      <c r="U21" s="254">
        <f>'Labor Rates'!Q21</f>
        <v>0</v>
      </c>
      <c r="V21" s="266">
        <f t="shared" si="16"/>
        <v>0</v>
      </c>
      <c r="W21" s="264">
        <f>'Labor Rates'!S21</f>
        <v>0</v>
      </c>
      <c r="X21" s="266">
        <f t="shared" si="17"/>
        <v>0</v>
      </c>
      <c r="Y21" s="264">
        <f>'Labor Rates'!T21</f>
        <v>0</v>
      </c>
      <c r="Z21" s="269">
        <f t="shared" si="18"/>
        <v>0</v>
      </c>
      <c r="AA21" s="345">
        <f t="shared" si="1"/>
        <v>0</v>
      </c>
      <c r="AB21" s="309"/>
      <c r="AC21" s="254">
        <f>'Labor Rates'!W21</f>
        <v>0</v>
      </c>
      <c r="AD21" s="266">
        <f t="shared" si="19"/>
        <v>0</v>
      </c>
      <c r="AE21" s="264">
        <f>'Labor Rates'!Y21</f>
        <v>0</v>
      </c>
      <c r="AF21" s="266">
        <f t="shared" si="20"/>
        <v>0</v>
      </c>
      <c r="AG21" s="264">
        <f>'Labor Rates'!Z21</f>
        <v>0</v>
      </c>
      <c r="AH21" s="269">
        <f t="shared" si="21"/>
        <v>0</v>
      </c>
      <c r="AI21" s="345">
        <f t="shared" si="2"/>
        <v>0</v>
      </c>
      <c r="AJ21" s="309"/>
      <c r="AK21" s="254">
        <f>'Labor Rates'!AC21</f>
        <v>0</v>
      </c>
      <c r="AL21" s="266">
        <f t="shared" si="22"/>
        <v>0</v>
      </c>
      <c r="AM21" s="264">
        <f>'Labor Rates'!AE21</f>
        <v>0</v>
      </c>
      <c r="AN21" s="266">
        <f t="shared" si="23"/>
        <v>0</v>
      </c>
      <c r="AO21" s="264">
        <f>'Labor Rates'!AF21</f>
        <v>0</v>
      </c>
      <c r="AP21" s="269">
        <f t="shared" si="24"/>
        <v>0</v>
      </c>
      <c r="AQ21" s="345">
        <f t="shared" si="3"/>
        <v>0</v>
      </c>
      <c r="AR21" s="271"/>
      <c r="AS21" s="254">
        <f>'Labor Rates'!AI21</f>
        <v>0</v>
      </c>
      <c r="AT21" s="266">
        <f t="shared" si="25"/>
        <v>0</v>
      </c>
      <c r="AU21" s="264">
        <f>'Labor Rates'!AK21</f>
        <v>0</v>
      </c>
      <c r="AV21" s="266">
        <f t="shared" si="26"/>
        <v>0</v>
      </c>
      <c r="AW21" s="264">
        <f>'Labor Rates'!AL21</f>
        <v>0</v>
      </c>
      <c r="AX21" s="269">
        <f t="shared" si="27"/>
        <v>0</v>
      </c>
      <c r="AY21" s="345">
        <f t="shared" si="4"/>
        <v>0</v>
      </c>
      <c r="AZ21" s="362">
        <f t="shared" si="5"/>
        <v>0</v>
      </c>
      <c r="BA21" s="361">
        <f t="shared" si="6"/>
        <v>0</v>
      </c>
      <c r="BB21" s="354">
        <f t="shared" si="7"/>
        <v>0</v>
      </c>
    </row>
    <row r="22" spans="1:54" x14ac:dyDescent="0.2">
      <c r="A22" s="11"/>
      <c r="B22" s="461" t="str">
        <f>IF(ISBLANK('Labor Rates'!C22),"",'Labor Rates'!C22)</f>
        <v/>
      </c>
      <c r="C22" s="462"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15"/>
        <v>0</v>
      </c>
      <c r="T22" s="309"/>
      <c r="U22" s="254">
        <f>'Labor Rates'!Q22</f>
        <v>0</v>
      </c>
      <c r="V22" s="266">
        <f t="shared" si="16"/>
        <v>0</v>
      </c>
      <c r="W22" s="264">
        <f>'Labor Rates'!S22</f>
        <v>0</v>
      </c>
      <c r="X22" s="266">
        <f t="shared" si="17"/>
        <v>0</v>
      </c>
      <c r="Y22" s="264">
        <f>'Labor Rates'!T22</f>
        <v>0</v>
      </c>
      <c r="Z22" s="269">
        <f t="shared" si="18"/>
        <v>0</v>
      </c>
      <c r="AA22" s="345">
        <f t="shared" si="1"/>
        <v>0</v>
      </c>
      <c r="AB22" s="309"/>
      <c r="AC22" s="254">
        <f>'Labor Rates'!W22</f>
        <v>0</v>
      </c>
      <c r="AD22" s="266">
        <f t="shared" si="19"/>
        <v>0</v>
      </c>
      <c r="AE22" s="264">
        <f>'Labor Rates'!Y22</f>
        <v>0</v>
      </c>
      <c r="AF22" s="266">
        <f t="shared" si="20"/>
        <v>0</v>
      </c>
      <c r="AG22" s="264">
        <f>'Labor Rates'!Z22</f>
        <v>0</v>
      </c>
      <c r="AH22" s="269">
        <f t="shared" si="21"/>
        <v>0</v>
      </c>
      <c r="AI22" s="345">
        <f t="shared" si="2"/>
        <v>0</v>
      </c>
      <c r="AJ22" s="309"/>
      <c r="AK22" s="254">
        <f>'Labor Rates'!AC22</f>
        <v>0</v>
      </c>
      <c r="AL22" s="266">
        <f t="shared" si="22"/>
        <v>0</v>
      </c>
      <c r="AM22" s="264">
        <f>'Labor Rates'!AE22</f>
        <v>0</v>
      </c>
      <c r="AN22" s="266">
        <f t="shared" si="23"/>
        <v>0</v>
      </c>
      <c r="AO22" s="264">
        <f>'Labor Rates'!AF22</f>
        <v>0</v>
      </c>
      <c r="AP22" s="269">
        <f t="shared" si="24"/>
        <v>0</v>
      </c>
      <c r="AQ22" s="345">
        <f t="shared" si="3"/>
        <v>0</v>
      </c>
      <c r="AR22" s="271"/>
      <c r="AS22" s="254">
        <f>'Labor Rates'!AI22</f>
        <v>0</v>
      </c>
      <c r="AT22" s="266">
        <f t="shared" si="25"/>
        <v>0</v>
      </c>
      <c r="AU22" s="264">
        <f>'Labor Rates'!AK22</f>
        <v>0</v>
      </c>
      <c r="AV22" s="266">
        <f t="shared" si="26"/>
        <v>0</v>
      </c>
      <c r="AW22" s="264">
        <f>'Labor Rates'!AL22</f>
        <v>0</v>
      </c>
      <c r="AX22" s="269">
        <f t="shared" si="27"/>
        <v>0</v>
      </c>
      <c r="AY22" s="345">
        <f t="shared" si="4"/>
        <v>0</v>
      </c>
      <c r="AZ22" s="362">
        <f t="shared" si="5"/>
        <v>0</v>
      </c>
      <c r="BA22" s="361">
        <f t="shared" si="6"/>
        <v>0</v>
      </c>
      <c r="BB22" s="354">
        <f t="shared" si="7"/>
        <v>0</v>
      </c>
    </row>
    <row r="23" spans="1:54" x14ac:dyDescent="0.2">
      <c r="A23" s="11"/>
      <c r="B23" s="461" t="str">
        <f>IF(ISBLANK('Labor Rates'!C23),"",'Labor Rates'!C23)</f>
        <v/>
      </c>
      <c r="C23" s="462"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15"/>
        <v>0</v>
      </c>
      <c r="T23" s="309"/>
      <c r="U23" s="254">
        <f>'Labor Rates'!Q23</f>
        <v>0</v>
      </c>
      <c r="V23" s="266">
        <f t="shared" si="16"/>
        <v>0</v>
      </c>
      <c r="W23" s="264">
        <f>'Labor Rates'!S23</f>
        <v>0</v>
      </c>
      <c r="X23" s="266">
        <f t="shared" si="17"/>
        <v>0</v>
      </c>
      <c r="Y23" s="264">
        <f>'Labor Rates'!T23</f>
        <v>0</v>
      </c>
      <c r="Z23" s="269">
        <f t="shared" si="18"/>
        <v>0</v>
      </c>
      <c r="AA23" s="345">
        <f t="shared" si="1"/>
        <v>0</v>
      </c>
      <c r="AB23" s="309"/>
      <c r="AC23" s="254">
        <f>'Labor Rates'!W23</f>
        <v>0</v>
      </c>
      <c r="AD23" s="266">
        <f t="shared" si="19"/>
        <v>0</v>
      </c>
      <c r="AE23" s="264">
        <f>'Labor Rates'!Y23</f>
        <v>0</v>
      </c>
      <c r="AF23" s="266">
        <f t="shared" si="20"/>
        <v>0</v>
      </c>
      <c r="AG23" s="264">
        <f>'Labor Rates'!Z23</f>
        <v>0</v>
      </c>
      <c r="AH23" s="269">
        <f t="shared" si="21"/>
        <v>0</v>
      </c>
      <c r="AI23" s="345">
        <f t="shared" si="2"/>
        <v>0</v>
      </c>
      <c r="AJ23" s="309"/>
      <c r="AK23" s="254">
        <f>'Labor Rates'!AC23</f>
        <v>0</v>
      </c>
      <c r="AL23" s="266">
        <f t="shared" si="22"/>
        <v>0</v>
      </c>
      <c r="AM23" s="264">
        <f>'Labor Rates'!AE23</f>
        <v>0</v>
      </c>
      <c r="AN23" s="266">
        <f t="shared" si="23"/>
        <v>0</v>
      </c>
      <c r="AO23" s="264">
        <f>'Labor Rates'!AF23</f>
        <v>0</v>
      </c>
      <c r="AP23" s="269">
        <f t="shared" si="24"/>
        <v>0</v>
      </c>
      <c r="AQ23" s="345">
        <f t="shared" si="3"/>
        <v>0</v>
      </c>
      <c r="AR23" s="271"/>
      <c r="AS23" s="254">
        <f>'Labor Rates'!AI23</f>
        <v>0</v>
      </c>
      <c r="AT23" s="266">
        <f t="shared" si="25"/>
        <v>0</v>
      </c>
      <c r="AU23" s="264">
        <f>'Labor Rates'!AK23</f>
        <v>0</v>
      </c>
      <c r="AV23" s="266">
        <f t="shared" si="26"/>
        <v>0</v>
      </c>
      <c r="AW23" s="264">
        <f>'Labor Rates'!AL23</f>
        <v>0</v>
      </c>
      <c r="AX23" s="269">
        <f t="shared" si="27"/>
        <v>0</v>
      </c>
      <c r="AY23" s="345">
        <f t="shared" si="4"/>
        <v>0</v>
      </c>
      <c r="AZ23" s="362">
        <f t="shared" si="5"/>
        <v>0</v>
      </c>
      <c r="BA23" s="361">
        <f t="shared" si="6"/>
        <v>0</v>
      </c>
      <c r="BB23" s="354">
        <f t="shared" si="7"/>
        <v>0</v>
      </c>
    </row>
    <row r="24" spans="1:54" x14ac:dyDescent="0.2">
      <c r="A24" s="11"/>
      <c r="B24" s="461" t="str">
        <f>IF(ISBLANK('Labor Rates'!C24),"",'Labor Rates'!C24)</f>
        <v/>
      </c>
      <c r="C24" s="462"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15"/>
        <v>0</v>
      </c>
      <c r="T24" s="309"/>
      <c r="U24" s="254">
        <f>'Labor Rates'!Q24</f>
        <v>0</v>
      </c>
      <c r="V24" s="266">
        <f t="shared" si="16"/>
        <v>0</v>
      </c>
      <c r="W24" s="264">
        <f>'Labor Rates'!S24</f>
        <v>0</v>
      </c>
      <c r="X24" s="266">
        <f t="shared" si="17"/>
        <v>0</v>
      </c>
      <c r="Y24" s="264">
        <f>'Labor Rates'!T24</f>
        <v>0</v>
      </c>
      <c r="Z24" s="269">
        <f t="shared" si="18"/>
        <v>0</v>
      </c>
      <c r="AA24" s="345">
        <f t="shared" si="1"/>
        <v>0</v>
      </c>
      <c r="AB24" s="309"/>
      <c r="AC24" s="254">
        <f>'Labor Rates'!W24</f>
        <v>0</v>
      </c>
      <c r="AD24" s="266">
        <f t="shared" si="19"/>
        <v>0</v>
      </c>
      <c r="AE24" s="264">
        <f>'Labor Rates'!Y24</f>
        <v>0</v>
      </c>
      <c r="AF24" s="266">
        <f t="shared" si="20"/>
        <v>0</v>
      </c>
      <c r="AG24" s="264">
        <f>'Labor Rates'!Z24</f>
        <v>0</v>
      </c>
      <c r="AH24" s="269">
        <f t="shared" si="21"/>
        <v>0</v>
      </c>
      <c r="AI24" s="345">
        <f t="shared" si="2"/>
        <v>0</v>
      </c>
      <c r="AJ24" s="309"/>
      <c r="AK24" s="254">
        <f>'Labor Rates'!AC24</f>
        <v>0</v>
      </c>
      <c r="AL24" s="266">
        <f t="shared" si="22"/>
        <v>0</v>
      </c>
      <c r="AM24" s="264">
        <f>'Labor Rates'!AE24</f>
        <v>0</v>
      </c>
      <c r="AN24" s="266">
        <f t="shared" si="23"/>
        <v>0</v>
      </c>
      <c r="AO24" s="264">
        <f>'Labor Rates'!AF24</f>
        <v>0</v>
      </c>
      <c r="AP24" s="269">
        <f t="shared" si="24"/>
        <v>0</v>
      </c>
      <c r="AQ24" s="345">
        <f t="shared" si="3"/>
        <v>0</v>
      </c>
      <c r="AR24" s="271"/>
      <c r="AS24" s="254">
        <f>'Labor Rates'!AI24</f>
        <v>0</v>
      </c>
      <c r="AT24" s="266">
        <f t="shared" si="25"/>
        <v>0</v>
      </c>
      <c r="AU24" s="264">
        <f>'Labor Rates'!AK24</f>
        <v>0</v>
      </c>
      <c r="AV24" s="266">
        <f t="shared" si="26"/>
        <v>0</v>
      </c>
      <c r="AW24" s="264">
        <f>'Labor Rates'!AL24</f>
        <v>0</v>
      </c>
      <c r="AX24" s="269">
        <f t="shared" si="27"/>
        <v>0</v>
      </c>
      <c r="AY24" s="345">
        <f t="shared" si="4"/>
        <v>0</v>
      </c>
      <c r="AZ24" s="362">
        <f t="shared" si="5"/>
        <v>0</v>
      </c>
      <c r="BA24" s="361">
        <f t="shared" si="6"/>
        <v>0</v>
      </c>
      <c r="BB24" s="354">
        <f t="shared" si="7"/>
        <v>0</v>
      </c>
    </row>
    <row r="25" spans="1:54" x14ac:dyDescent="0.2">
      <c r="A25" s="11"/>
      <c r="B25" s="461" t="str">
        <f>IF(ISBLANK('Labor Rates'!C25),"",'Labor Rates'!C25)</f>
        <v/>
      </c>
      <c r="C25" s="462"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15"/>
        <v>0</v>
      </c>
      <c r="T25" s="309"/>
      <c r="U25" s="254">
        <f>'Labor Rates'!Q25</f>
        <v>0</v>
      </c>
      <c r="V25" s="266">
        <f t="shared" si="16"/>
        <v>0</v>
      </c>
      <c r="W25" s="264">
        <f>'Labor Rates'!S25</f>
        <v>0</v>
      </c>
      <c r="X25" s="266">
        <f t="shared" si="17"/>
        <v>0</v>
      </c>
      <c r="Y25" s="264">
        <f>'Labor Rates'!T25</f>
        <v>0</v>
      </c>
      <c r="Z25" s="269">
        <f t="shared" si="18"/>
        <v>0</v>
      </c>
      <c r="AA25" s="345">
        <f t="shared" si="1"/>
        <v>0</v>
      </c>
      <c r="AB25" s="309"/>
      <c r="AC25" s="254">
        <f>'Labor Rates'!W25</f>
        <v>0</v>
      </c>
      <c r="AD25" s="266">
        <f t="shared" si="19"/>
        <v>0</v>
      </c>
      <c r="AE25" s="264">
        <f>'Labor Rates'!Y25</f>
        <v>0</v>
      </c>
      <c r="AF25" s="266">
        <f t="shared" si="20"/>
        <v>0</v>
      </c>
      <c r="AG25" s="264">
        <f>'Labor Rates'!Z25</f>
        <v>0</v>
      </c>
      <c r="AH25" s="269">
        <f t="shared" si="21"/>
        <v>0</v>
      </c>
      <c r="AI25" s="345">
        <f t="shared" si="2"/>
        <v>0</v>
      </c>
      <c r="AJ25" s="309"/>
      <c r="AK25" s="254">
        <f>'Labor Rates'!AC25</f>
        <v>0</v>
      </c>
      <c r="AL25" s="266">
        <f t="shared" si="22"/>
        <v>0</v>
      </c>
      <c r="AM25" s="264">
        <f>'Labor Rates'!AE25</f>
        <v>0</v>
      </c>
      <c r="AN25" s="266">
        <f t="shared" si="23"/>
        <v>0</v>
      </c>
      <c r="AO25" s="264">
        <f>'Labor Rates'!AF25</f>
        <v>0</v>
      </c>
      <c r="AP25" s="269">
        <f t="shared" si="24"/>
        <v>0</v>
      </c>
      <c r="AQ25" s="345">
        <f t="shared" si="3"/>
        <v>0</v>
      </c>
      <c r="AR25" s="271"/>
      <c r="AS25" s="254">
        <f>'Labor Rates'!AI25</f>
        <v>0</v>
      </c>
      <c r="AT25" s="266">
        <f t="shared" si="25"/>
        <v>0</v>
      </c>
      <c r="AU25" s="264">
        <f>'Labor Rates'!AK25</f>
        <v>0</v>
      </c>
      <c r="AV25" s="266">
        <f t="shared" si="26"/>
        <v>0</v>
      </c>
      <c r="AW25" s="264">
        <f>'Labor Rates'!AL25</f>
        <v>0</v>
      </c>
      <c r="AX25" s="269">
        <f t="shared" si="27"/>
        <v>0</v>
      </c>
      <c r="AY25" s="345">
        <f t="shared" si="4"/>
        <v>0</v>
      </c>
      <c r="AZ25" s="362">
        <f t="shared" si="5"/>
        <v>0</v>
      </c>
      <c r="BA25" s="361">
        <f t="shared" si="6"/>
        <v>0</v>
      </c>
      <c r="BB25" s="354">
        <f t="shared" si="7"/>
        <v>0</v>
      </c>
    </row>
    <row r="26" spans="1:54" x14ac:dyDescent="0.2">
      <c r="A26" s="11"/>
      <c r="B26" s="461" t="str">
        <f>IF(ISBLANK('Labor Rates'!C26),"",'Labor Rates'!C26)</f>
        <v/>
      </c>
      <c r="C26" s="462"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15"/>
        <v>0</v>
      </c>
      <c r="T26" s="309"/>
      <c r="U26" s="254">
        <f>'Labor Rates'!Q26</f>
        <v>0</v>
      </c>
      <c r="V26" s="266">
        <f t="shared" si="16"/>
        <v>0</v>
      </c>
      <c r="W26" s="264">
        <f>'Labor Rates'!S26</f>
        <v>0</v>
      </c>
      <c r="X26" s="266">
        <f t="shared" si="17"/>
        <v>0</v>
      </c>
      <c r="Y26" s="264">
        <f>'Labor Rates'!T26</f>
        <v>0</v>
      </c>
      <c r="Z26" s="269">
        <f t="shared" si="18"/>
        <v>0</v>
      </c>
      <c r="AA26" s="345">
        <f t="shared" si="1"/>
        <v>0</v>
      </c>
      <c r="AB26" s="309"/>
      <c r="AC26" s="254">
        <f>'Labor Rates'!W26</f>
        <v>0</v>
      </c>
      <c r="AD26" s="266">
        <f t="shared" si="19"/>
        <v>0</v>
      </c>
      <c r="AE26" s="264">
        <f>'Labor Rates'!Y26</f>
        <v>0</v>
      </c>
      <c r="AF26" s="266">
        <f t="shared" si="20"/>
        <v>0</v>
      </c>
      <c r="AG26" s="264">
        <f>'Labor Rates'!Z26</f>
        <v>0</v>
      </c>
      <c r="AH26" s="269">
        <f t="shared" si="21"/>
        <v>0</v>
      </c>
      <c r="AI26" s="345">
        <f t="shared" si="2"/>
        <v>0</v>
      </c>
      <c r="AJ26" s="309"/>
      <c r="AK26" s="254">
        <f>'Labor Rates'!AC26</f>
        <v>0</v>
      </c>
      <c r="AL26" s="266">
        <f t="shared" si="22"/>
        <v>0</v>
      </c>
      <c r="AM26" s="264">
        <f>'Labor Rates'!AE26</f>
        <v>0</v>
      </c>
      <c r="AN26" s="266">
        <f t="shared" si="23"/>
        <v>0</v>
      </c>
      <c r="AO26" s="264">
        <f>'Labor Rates'!AF26</f>
        <v>0</v>
      </c>
      <c r="AP26" s="269">
        <f t="shared" si="24"/>
        <v>0</v>
      </c>
      <c r="AQ26" s="345">
        <f t="shared" si="3"/>
        <v>0</v>
      </c>
      <c r="AR26" s="271"/>
      <c r="AS26" s="254">
        <f>'Labor Rates'!AI26</f>
        <v>0</v>
      </c>
      <c r="AT26" s="266">
        <f t="shared" si="25"/>
        <v>0</v>
      </c>
      <c r="AU26" s="264">
        <f>'Labor Rates'!AK26</f>
        <v>0</v>
      </c>
      <c r="AV26" s="266">
        <f t="shared" si="26"/>
        <v>0</v>
      </c>
      <c r="AW26" s="264">
        <f>'Labor Rates'!AL26</f>
        <v>0</v>
      </c>
      <c r="AX26" s="269">
        <f t="shared" si="27"/>
        <v>0</v>
      </c>
      <c r="AY26" s="345">
        <f t="shared" si="4"/>
        <v>0</v>
      </c>
      <c r="AZ26" s="362">
        <f t="shared" si="5"/>
        <v>0</v>
      </c>
      <c r="BA26" s="361">
        <f t="shared" si="6"/>
        <v>0</v>
      </c>
      <c r="BB26" s="354">
        <f t="shared" si="7"/>
        <v>0</v>
      </c>
    </row>
    <row r="27" spans="1:54" x14ac:dyDescent="0.2">
      <c r="A27" s="11"/>
      <c r="B27" s="461" t="str">
        <f>IF(ISBLANK('Labor Rates'!C27),"",'Labor Rates'!C27)</f>
        <v/>
      </c>
      <c r="C27" s="462"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15"/>
        <v>0</v>
      </c>
      <c r="T27" s="309"/>
      <c r="U27" s="254">
        <f>'Labor Rates'!Q27</f>
        <v>0</v>
      </c>
      <c r="V27" s="266">
        <f t="shared" si="16"/>
        <v>0</v>
      </c>
      <c r="W27" s="264">
        <f>'Labor Rates'!S27</f>
        <v>0</v>
      </c>
      <c r="X27" s="266">
        <f t="shared" si="17"/>
        <v>0</v>
      </c>
      <c r="Y27" s="264">
        <f>'Labor Rates'!T27</f>
        <v>0</v>
      </c>
      <c r="Z27" s="269">
        <f t="shared" si="18"/>
        <v>0</v>
      </c>
      <c r="AA27" s="345">
        <f t="shared" si="1"/>
        <v>0</v>
      </c>
      <c r="AB27" s="309"/>
      <c r="AC27" s="254">
        <f>'Labor Rates'!W27</f>
        <v>0</v>
      </c>
      <c r="AD27" s="266">
        <f t="shared" si="19"/>
        <v>0</v>
      </c>
      <c r="AE27" s="264">
        <f>'Labor Rates'!Y27</f>
        <v>0</v>
      </c>
      <c r="AF27" s="266">
        <f t="shared" si="20"/>
        <v>0</v>
      </c>
      <c r="AG27" s="264">
        <f>'Labor Rates'!Z27</f>
        <v>0</v>
      </c>
      <c r="AH27" s="269">
        <f t="shared" si="21"/>
        <v>0</v>
      </c>
      <c r="AI27" s="345">
        <f t="shared" si="2"/>
        <v>0</v>
      </c>
      <c r="AJ27" s="309"/>
      <c r="AK27" s="254">
        <f>'Labor Rates'!AC27</f>
        <v>0</v>
      </c>
      <c r="AL27" s="266">
        <f t="shared" si="22"/>
        <v>0</v>
      </c>
      <c r="AM27" s="264">
        <f>'Labor Rates'!AE27</f>
        <v>0</v>
      </c>
      <c r="AN27" s="266">
        <f t="shared" si="23"/>
        <v>0</v>
      </c>
      <c r="AO27" s="264">
        <f>'Labor Rates'!AF27</f>
        <v>0</v>
      </c>
      <c r="AP27" s="269">
        <f t="shared" si="24"/>
        <v>0</v>
      </c>
      <c r="AQ27" s="345">
        <f t="shared" si="3"/>
        <v>0</v>
      </c>
      <c r="AR27" s="271"/>
      <c r="AS27" s="254">
        <f>'Labor Rates'!AI27</f>
        <v>0</v>
      </c>
      <c r="AT27" s="266">
        <f t="shared" si="25"/>
        <v>0</v>
      </c>
      <c r="AU27" s="264">
        <f>'Labor Rates'!AK27</f>
        <v>0</v>
      </c>
      <c r="AV27" s="266">
        <f t="shared" si="26"/>
        <v>0</v>
      </c>
      <c r="AW27" s="264">
        <f>'Labor Rates'!AL27</f>
        <v>0</v>
      </c>
      <c r="AX27" s="269">
        <f t="shared" si="27"/>
        <v>0</v>
      </c>
      <c r="AY27" s="345">
        <f t="shared" si="4"/>
        <v>0</v>
      </c>
      <c r="AZ27" s="362">
        <f t="shared" si="5"/>
        <v>0</v>
      </c>
      <c r="BA27" s="361">
        <f t="shared" si="6"/>
        <v>0</v>
      </c>
      <c r="BB27" s="354">
        <f t="shared" si="7"/>
        <v>0</v>
      </c>
    </row>
    <row r="28" spans="1:54" x14ac:dyDescent="0.2">
      <c r="A28" s="11"/>
      <c r="B28" s="461" t="str">
        <f>IF(ISBLANK('Labor Rates'!C28),"",'Labor Rates'!C28)</f>
        <v/>
      </c>
      <c r="C28" s="462"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15"/>
        <v>0</v>
      </c>
      <c r="T28" s="309"/>
      <c r="U28" s="254">
        <f>'Labor Rates'!Q28</f>
        <v>0</v>
      </c>
      <c r="V28" s="266">
        <f t="shared" si="16"/>
        <v>0</v>
      </c>
      <c r="W28" s="264">
        <f>'Labor Rates'!S28</f>
        <v>0</v>
      </c>
      <c r="X28" s="266">
        <f t="shared" si="17"/>
        <v>0</v>
      </c>
      <c r="Y28" s="264">
        <f>'Labor Rates'!T28</f>
        <v>0</v>
      </c>
      <c r="Z28" s="269">
        <f t="shared" si="18"/>
        <v>0</v>
      </c>
      <c r="AA28" s="345">
        <f t="shared" si="1"/>
        <v>0</v>
      </c>
      <c r="AB28" s="309"/>
      <c r="AC28" s="254">
        <f>'Labor Rates'!W28</f>
        <v>0</v>
      </c>
      <c r="AD28" s="266">
        <f t="shared" si="19"/>
        <v>0</v>
      </c>
      <c r="AE28" s="264">
        <f>'Labor Rates'!Y28</f>
        <v>0</v>
      </c>
      <c r="AF28" s="266">
        <f t="shared" si="20"/>
        <v>0</v>
      </c>
      <c r="AG28" s="264">
        <f>'Labor Rates'!Z28</f>
        <v>0</v>
      </c>
      <c r="AH28" s="269">
        <f t="shared" si="21"/>
        <v>0</v>
      </c>
      <c r="AI28" s="345">
        <f t="shared" si="2"/>
        <v>0</v>
      </c>
      <c r="AJ28" s="309"/>
      <c r="AK28" s="254">
        <f>'Labor Rates'!AC28</f>
        <v>0</v>
      </c>
      <c r="AL28" s="266">
        <f t="shared" si="22"/>
        <v>0</v>
      </c>
      <c r="AM28" s="264">
        <f>'Labor Rates'!AE28</f>
        <v>0</v>
      </c>
      <c r="AN28" s="266">
        <f t="shared" si="23"/>
        <v>0</v>
      </c>
      <c r="AO28" s="264">
        <f>'Labor Rates'!AF28</f>
        <v>0</v>
      </c>
      <c r="AP28" s="269">
        <f t="shared" si="24"/>
        <v>0</v>
      </c>
      <c r="AQ28" s="345">
        <f t="shared" si="3"/>
        <v>0</v>
      </c>
      <c r="AR28" s="271"/>
      <c r="AS28" s="254">
        <f>'Labor Rates'!AI28</f>
        <v>0</v>
      </c>
      <c r="AT28" s="266">
        <f t="shared" si="25"/>
        <v>0</v>
      </c>
      <c r="AU28" s="264">
        <f>'Labor Rates'!AK28</f>
        <v>0</v>
      </c>
      <c r="AV28" s="266">
        <f t="shared" si="26"/>
        <v>0</v>
      </c>
      <c r="AW28" s="264">
        <f>'Labor Rates'!AL28</f>
        <v>0</v>
      </c>
      <c r="AX28" s="269">
        <f t="shared" si="27"/>
        <v>0</v>
      </c>
      <c r="AY28" s="345">
        <f t="shared" si="4"/>
        <v>0</v>
      </c>
      <c r="AZ28" s="362">
        <f t="shared" si="5"/>
        <v>0</v>
      </c>
      <c r="BA28" s="361">
        <f t="shared" si="6"/>
        <v>0</v>
      </c>
      <c r="BB28" s="354">
        <f t="shared" si="7"/>
        <v>0</v>
      </c>
    </row>
    <row r="29" spans="1:54" x14ac:dyDescent="0.2">
      <c r="A29" s="11"/>
      <c r="B29" s="461" t="str">
        <f>IF(ISBLANK('Labor Rates'!C29),"",'Labor Rates'!C29)</f>
        <v/>
      </c>
      <c r="C29" s="462"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15"/>
        <v>0</v>
      </c>
      <c r="T29" s="309"/>
      <c r="U29" s="254">
        <f>'Labor Rates'!Q29</f>
        <v>0</v>
      </c>
      <c r="V29" s="266">
        <f t="shared" si="16"/>
        <v>0</v>
      </c>
      <c r="W29" s="264">
        <f>'Labor Rates'!S29</f>
        <v>0</v>
      </c>
      <c r="X29" s="266">
        <f t="shared" si="17"/>
        <v>0</v>
      </c>
      <c r="Y29" s="264">
        <f>'Labor Rates'!T29</f>
        <v>0</v>
      </c>
      <c r="Z29" s="269">
        <f t="shared" si="18"/>
        <v>0</v>
      </c>
      <c r="AA29" s="345">
        <f t="shared" si="1"/>
        <v>0</v>
      </c>
      <c r="AB29" s="309"/>
      <c r="AC29" s="254">
        <f>'Labor Rates'!W29</f>
        <v>0</v>
      </c>
      <c r="AD29" s="266">
        <f t="shared" si="19"/>
        <v>0</v>
      </c>
      <c r="AE29" s="264">
        <f>'Labor Rates'!Y29</f>
        <v>0</v>
      </c>
      <c r="AF29" s="266">
        <f t="shared" si="20"/>
        <v>0</v>
      </c>
      <c r="AG29" s="264">
        <f>'Labor Rates'!Z29</f>
        <v>0</v>
      </c>
      <c r="AH29" s="269">
        <f t="shared" si="21"/>
        <v>0</v>
      </c>
      <c r="AI29" s="345">
        <f t="shared" si="2"/>
        <v>0</v>
      </c>
      <c r="AJ29" s="309"/>
      <c r="AK29" s="254">
        <f>'Labor Rates'!AC29</f>
        <v>0</v>
      </c>
      <c r="AL29" s="266">
        <f t="shared" si="22"/>
        <v>0</v>
      </c>
      <c r="AM29" s="264">
        <f>'Labor Rates'!AE29</f>
        <v>0</v>
      </c>
      <c r="AN29" s="266">
        <f t="shared" si="23"/>
        <v>0</v>
      </c>
      <c r="AO29" s="264">
        <f>'Labor Rates'!AF29</f>
        <v>0</v>
      </c>
      <c r="AP29" s="269">
        <f t="shared" si="24"/>
        <v>0</v>
      </c>
      <c r="AQ29" s="345">
        <f t="shared" si="3"/>
        <v>0</v>
      </c>
      <c r="AR29" s="271"/>
      <c r="AS29" s="254">
        <f>'Labor Rates'!AI29</f>
        <v>0</v>
      </c>
      <c r="AT29" s="266">
        <f t="shared" si="25"/>
        <v>0</v>
      </c>
      <c r="AU29" s="264">
        <f>'Labor Rates'!AK29</f>
        <v>0</v>
      </c>
      <c r="AV29" s="266">
        <f t="shared" si="26"/>
        <v>0</v>
      </c>
      <c r="AW29" s="264">
        <f>'Labor Rates'!AL29</f>
        <v>0</v>
      </c>
      <c r="AX29" s="269">
        <f t="shared" si="27"/>
        <v>0</v>
      </c>
      <c r="AY29" s="345">
        <f t="shared" si="4"/>
        <v>0</v>
      </c>
      <c r="AZ29" s="362">
        <f t="shared" si="5"/>
        <v>0</v>
      </c>
      <c r="BA29" s="361">
        <f t="shared" si="6"/>
        <v>0</v>
      </c>
      <c r="BB29" s="354">
        <f t="shared" si="7"/>
        <v>0</v>
      </c>
    </row>
    <row r="30" spans="1:54" x14ac:dyDescent="0.2">
      <c r="A30" s="11"/>
      <c r="B30" s="461" t="str">
        <f>IF(ISBLANK('Labor Rates'!C30),"",'Labor Rates'!C30)</f>
        <v/>
      </c>
      <c r="C30" s="462"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15"/>
        <v>0</v>
      </c>
      <c r="T30" s="309"/>
      <c r="U30" s="254">
        <f>'Labor Rates'!Q30</f>
        <v>0</v>
      </c>
      <c r="V30" s="266">
        <f t="shared" si="16"/>
        <v>0</v>
      </c>
      <c r="W30" s="264">
        <f>'Labor Rates'!S30</f>
        <v>0</v>
      </c>
      <c r="X30" s="266">
        <f t="shared" si="17"/>
        <v>0</v>
      </c>
      <c r="Y30" s="264">
        <f>'Labor Rates'!T30</f>
        <v>0</v>
      </c>
      <c r="Z30" s="269">
        <f t="shared" si="18"/>
        <v>0</v>
      </c>
      <c r="AA30" s="345">
        <f t="shared" si="1"/>
        <v>0</v>
      </c>
      <c r="AB30" s="309"/>
      <c r="AC30" s="254">
        <f>'Labor Rates'!W30</f>
        <v>0</v>
      </c>
      <c r="AD30" s="266">
        <f t="shared" si="19"/>
        <v>0</v>
      </c>
      <c r="AE30" s="264">
        <f>'Labor Rates'!Y30</f>
        <v>0</v>
      </c>
      <c r="AF30" s="266">
        <f t="shared" si="20"/>
        <v>0</v>
      </c>
      <c r="AG30" s="264">
        <f>'Labor Rates'!Z30</f>
        <v>0</v>
      </c>
      <c r="AH30" s="269">
        <f t="shared" si="21"/>
        <v>0</v>
      </c>
      <c r="AI30" s="345">
        <f t="shared" si="2"/>
        <v>0</v>
      </c>
      <c r="AJ30" s="309"/>
      <c r="AK30" s="254">
        <f>'Labor Rates'!AC30</f>
        <v>0</v>
      </c>
      <c r="AL30" s="266">
        <f t="shared" si="22"/>
        <v>0</v>
      </c>
      <c r="AM30" s="264">
        <f>'Labor Rates'!AE30</f>
        <v>0</v>
      </c>
      <c r="AN30" s="266">
        <f t="shared" si="23"/>
        <v>0</v>
      </c>
      <c r="AO30" s="264">
        <f>'Labor Rates'!AF30</f>
        <v>0</v>
      </c>
      <c r="AP30" s="269">
        <f t="shared" si="24"/>
        <v>0</v>
      </c>
      <c r="AQ30" s="345">
        <f t="shared" si="3"/>
        <v>0</v>
      </c>
      <c r="AR30" s="271"/>
      <c r="AS30" s="254">
        <f>'Labor Rates'!AI30</f>
        <v>0</v>
      </c>
      <c r="AT30" s="266">
        <f t="shared" si="25"/>
        <v>0</v>
      </c>
      <c r="AU30" s="264">
        <f>'Labor Rates'!AK30</f>
        <v>0</v>
      </c>
      <c r="AV30" s="266">
        <f t="shared" si="26"/>
        <v>0</v>
      </c>
      <c r="AW30" s="264">
        <f>'Labor Rates'!AL30</f>
        <v>0</v>
      </c>
      <c r="AX30" s="269">
        <f t="shared" si="27"/>
        <v>0</v>
      </c>
      <c r="AY30" s="345">
        <f t="shared" si="4"/>
        <v>0</v>
      </c>
      <c r="AZ30" s="362">
        <f t="shared" si="5"/>
        <v>0</v>
      </c>
      <c r="BA30" s="361">
        <f t="shared" si="6"/>
        <v>0</v>
      </c>
      <c r="BB30" s="354">
        <f t="shared" si="7"/>
        <v>0</v>
      </c>
    </row>
    <row r="31" spans="1:54" x14ac:dyDescent="0.2">
      <c r="A31" s="11"/>
      <c r="B31" s="461" t="str">
        <f>IF(ISBLANK('Labor Rates'!C31),"",'Labor Rates'!C31)</f>
        <v/>
      </c>
      <c r="C31" s="462"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15"/>
        <v>0</v>
      </c>
      <c r="T31" s="309"/>
      <c r="U31" s="254">
        <f>'Labor Rates'!Q31</f>
        <v>0</v>
      </c>
      <c r="V31" s="266">
        <f t="shared" si="16"/>
        <v>0</v>
      </c>
      <c r="W31" s="264">
        <f>'Labor Rates'!S31</f>
        <v>0</v>
      </c>
      <c r="X31" s="266">
        <f t="shared" si="17"/>
        <v>0</v>
      </c>
      <c r="Y31" s="264">
        <f>'Labor Rates'!T31</f>
        <v>0</v>
      </c>
      <c r="Z31" s="269">
        <f t="shared" si="18"/>
        <v>0</v>
      </c>
      <c r="AA31" s="345">
        <f t="shared" si="1"/>
        <v>0</v>
      </c>
      <c r="AB31" s="309"/>
      <c r="AC31" s="254">
        <f>'Labor Rates'!W31</f>
        <v>0</v>
      </c>
      <c r="AD31" s="266">
        <f t="shared" si="19"/>
        <v>0</v>
      </c>
      <c r="AE31" s="264">
        <f>'Labor Rates'!Y31</f>
        <v>0</v>
      </c>
      <c r="AF31" s="266">
        <f t="shared" si="20"/>
        <v>0</v>
      </c>
      <c r="AG31" s="264">
        <f>'Labor Rates'!Z31</f>
        <v>0</v>
      </c>
      <c r="AH31" s="269">
        <f t="shared" si="21"/>
        <v>0</v>
      </c>
      <c r="AI31" s="345">
        <f t="shared" si="2"/>
        <v>0</v>
      </c>
      <c r="AJ31" s="309"/>
      <c r="AK31" s="254">
        <f>'Labor Rates'!AC31</f>
        <v>0</v>
      </c>
      <c r="AL31" s="266">
        <f t="shared" si="22"/>
        <v>0</v>
      </c>
      <c r="AM31" s="264">
        <f>'Labor Rates'!AE31</f>
        <v>0</v>
      </c>
      <c r="AN31" s="266">
        <f t="shared" si="23"/>
        <v>0</v>
      </c>
      <c r="AO31" s="264">
        <f>'Labor Rates'!AF31</f>
        <v>0</v>
      </c>
      <c r="AP31" s="269">
        <f t="shared" si="24"/>
        <v>0</v>
      </c>
      <c r="AQ31" s="345">
        <f t="shared" si="3"/>
        <v>0</v>
      </c>
      <c r="AR31" s="271"/>
      <c r="AS31" s="254">
        <f>'Labor Rates'!AI31</f>
        <v>0</v>
      </c>
      <c r="AT31" s="266">
        <f t="shared" si="25"/>
        <v>0</v>
      </c>
      <c r="AU31" s="264">
        <f>'Labor Rates'!AK31</f>
        <v>0</v>
      </c>
      <c r="AV31" s="266">
        <f t="shared" si="26"/>
        <v>0</v>
      </c>
      <c r="AW31" s="264">
        <f>'Labor Rates'!AL31</f>
        <v>0</v>
      </c>
      <c r="AX31" s="269">
        <f t="shared" si="27"/>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7"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7"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73" t="s">
        <v>358</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73" t="s">
        <v>74</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73" t="s">
        <v>75</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74" t="s">
        <v>76</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73" t="s">
        <v>35</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73" t="s">
        <v>36</v>
      </c>
      <c r="C47" s="165" t="s">
        <v>115</v>
      </c>
      <c r="D47" s="330"/>
      <c r="E47" s="319"/>
      <c r="F47" s="384"/>
      <c r="G47" s="384"/>
      <c r="H47" s="384"/>
      <c r="I47" s="384"/>
      <c r="J47" s="384"/>
      <c r="K47" s="345">
        <f t="shared" ref="K47:K49" si="28">D47*E47</f>
        <v>0</v>
      </c>
      <c r="L47" s="309"/>
      <c r="M47" s="319"/>
      <c r="N47" s="384"/>
      <c r="O47" s="384"/>
      <c r="P47" s="384"/>
      <c r="Q47" s="384"/>
      <c r="R47" s="384"/>
      <c r="S47" s="345">
        <f t="shared" ref="S47:S49" si="29">L47*M47</f>
        <v>0</v>
      </c>
      <c r="T47" s="309"/>
      <c r="U47" s="319"/>
      <c r="V47" s="384"/>
      <c r="W47" s="384"/>
      <c r="X47" s="384"/>
      <c r="Y47" s="384"/>
      <c r="Z47" s="384"/>
      <c r="AA47" s="345">
        <f t="shared" ref="AA47:AA49" si="30">T47*U47</f>
        <v>0</v>
      </c>
      <c r="AB47" s="309"/>
      <c r="AC47" s="319"/>
      <c r="AD47" s="384"/>
      <c r="AE47" s="384"/>
      <c r="AF47" s="384"/>
      <c r="AG47" s="384"/>
      <c r="AH47" s="384"/>
      <c r="AI47" s="345">
        <f t="shared" ref="AI47:AI49" si="31">AB47*AC47</f>
        <v>0</v>
      </c>
      <c r="AJ47" s="309"/>
      <c r="AK47" s="319"/>
      <c r="AL47" s="384"/>
      <c r="AM47" s="384"/>
      <c r="AN47" s="384"/>
      <c r="AO47" s="384"/>
      <c r="AP47" s="384"/>
      <c r="AQ47" s="345">
        <f t="shared" ref="AQ47:AQ49" si="32">AJ47*AK47</f>
        <v>0</v>
      </c>
      <c r="AR47" s="271"/>
      <c r="AS47" s="312"/>
      <c r="AT47" s="390"/>
      <c r="AU47" s="390"/>
      <c r="AV47" s="390"/>
      <c r="AW47" s="390"/>
      <c r="AX47" s="384"/>
      <c r="AY47" s="345">
        <f t="shared" ref="AY47:AY49" si="33">AR47*AS47</f>
        <v>0</v>
      </c>
      <c r="AZ47" s="475">
        <f t="shared" ref="AZ47:AZ49" si="34">SUM(D47,L47,T47,AB47,AJ47,AR47)</f>
        <v>0</v>
      </c>
      <c r="BA47" s="350">
        <f>K47+S47+AA47+AI47+AQ47+AY47</f>
        <v>0</v>
      </c>
    </row>
    <row r="48" spans="1:53" x14ac:dyDescent="0.2">
      <c r="A48" s="11"/>
      <c r="B48" s="473" t="s">
        <v>37</v>
      </c>
      <c r="C48" s="165" t="s">
        <v>115</v>
      </c>
      <c r="D48" s="330"/>
      <c r="E48" s="319"/>
      <c r="F48" s="384"/>
      <c r="G48" s="384"/>
      <c r="H48" s="384"/>
      <c r="I48" s="384"/>
      <c r="J48" s="384"/>
      <c r="K48" s="345">
        <f t="shared" si="28"/>
        <v>0</v>
      </c>
      <c r="L48" s="309"/>
      <c r="M48" s="319"/>
      <c r="N48" s="384"/>
      <c r="O48" s="384"/>
      <c r="P48" s="384"/>
      <c r="Q48" s="384"/>
      <c r="R48" s="384"/>
      <c r="S48" s="345">
        <f t="shared" si="29"/>
        <v>0</v>
      </c>
      <c r="T48" s="309"/>
      <c r="U48" s="319"/>
      <c r="V48" s="384"/>
      <c r="W48" s="384"/>
      <c r="X48" s="384"/>
      <c r="Y48" s="384"/>
      <c r="Z48" s="384"/>
      <c r="AA48" s="345">
        <f t="shared" si="30"/>
        <v>0</v>
      </c>
      <c r="AB48" s="309"/>
      <c r="AC48" s="319"/>
      <c r="AD48" s="384"/>
      <c r="AE48" s="384"/>
      <c r="AF48" s="384"/>
      <c r="AG48" s="384"/>
      <c r="AH48" s="384"/>
      <c r="AI48" s="345">
        <f t="shared" si="31"/>
        <v>0</v>
      </c>
      <c r="AJ48" s="309"/>
      <c r="AK48" s="319"/>
      <c r="AL48" s="384"/>
      <c r="AM48" s="384"/>
      <c r="AN48" s="384"/>
      <c r="AO48" s="384"/>
      <c r="AP48" s="384"/>
      <c r="AQ48" s="345">
        <f t="shared" si="32"/>
        <v>0</v>
      </c>
      <c r="AR48" s="271"/>
      <c r="AS48" s="312"/>
      <c r="AT48" s="390"/>
      <c r="AU48" s="390"/>
      <c r="AV48" s="390"/>
      <c r="AW48" s="390"/>
      <c r="AX48" s="384"/>
      <c r="AY48" s="345">
        <f t="shared" si="33"/>
        <v>0</v>
      </c>
      <c r="AZ48" s="475">
        <f t="shared" si="34"/>
        <v>0</v>
      </c>
      <c r="BA48" s="350">
        <f>K48+S48+AA48+AI48+AQ48+AY48</f>
        <v>0</v>
      </c>
    </row>
    <row r="49" spans="1:53" x14ac:dyDescent="0.2">
      <c r="A49" s="11"/>
      <c r="B49" s="474" t="s">
        <v>45</v>
      </c>
      <c r="C49" s="165" t="s">
        <v>115</v>
      </c>
      <c r="D49" s="330"/>
      <c r="E49" s="319"/>
      <c r="F49" s="384"/>
      <c r="G49" s="384"/>
      <c r="H49" s="384"/>
      <c r="I49" s="384"/>
      <c r="J49" s="384"/>
      <c r="K49" s="345">
        <f t="shared" si="28"/>
        <v>0</v>
      </c>
      <c r="L49" s="309"/>
      <c r="M49" s="319"/>
      <c r="N49" s="384"/>
      <c r="O49" s="384"/>
      <c r="P49" s="384"/>
      <c r="Q49" s="384"/>
      <c r="R49" s="384"/>
      <c r="S49" s="345">
        <f t="shared" si="29"/>
        <v>0</v>
      </c>
      <c r="T49" s="309"/>
      <c r="U49" s="319"/>
      <c r="V49" s="384"/>
      <c r="W49" s="384"/>
      <c r="X49" s="384"/>
      <c r="Y49" s="384"/>
      <c r="Z49" s="384"/>
      <c r="AA49" s="345">
        <f t="shared" si="30"/>
        <v>0</v>
      </c>
      <c r="AB49" s="309"/>
      <c r="AC49" s="319"/>
      <c r="AD49" s="384"/>
      <c r="AE49" s="384"/>
      <c r="AF49" s="384"/>
      <c r="AG49" s="384"/>
      <c r="AH49" s="384"/>
      <c r="AI49" s="345">
        <f t="shared" si="31"/>
        <v>0</v>
      </c>
      <c r="AJ49" s="309"/>
      <c r="AK49" s="319"/>
      <c r="AL49" s="384"/>
      <c r="AM49" s="384"/>
      <c r="AN49" s="384"/>
      <c r="AO49" s="384"/>
      <c r="AP49" s="384"/>
      <c r="AQ49" s="345">
        <f t="shared" si="32"/>
        <v>0</v>
      </c>
      <c r="AR49" s="271"/>
      <c r="AS49" s="312"/>
      <c r="AT49" s="390"/>
      <c r="AU49" s="390"/>
      <c r="AV49" s="390"/>
      <c r="AW49" s="390"/>
      <c r="AX49" s="384"/>
      <c r="AY49" s="345">
        <f t="shared" si="33"/>
        <v>0</v>
      </c>
      <c r="AZ49" s="475">
        <f t="shared" si="34"/>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SUM(AZ46:AZ49)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57" t="s">
        <v>41</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57" t="s">
        <v>42</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57" t="s">
        <v>43</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74" t="s">
        <v>44</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74" t="s">
        <v>53</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74" t="s">
        <v>0</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6"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t="str">
        <f>IF(LaborCollection="Academia","F&amp;A","G&amp;A")</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74" t="s">
        <v>3</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7" t="s">
        <v>4</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5">K68+S68+AA68+AI68+AQ68+AY68</f>
        <v>0</v>
      </c>
    </row>
    <row r="69" spans="1:53" x14ac:dyDescent="0.2">
      <c r="A69" s="11"/>
      <c r="B69" s="474" t="s">
        <v>5</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5"/>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5"/>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5"/>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5"/>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5"/>
        <v>0</v>
      </c>
    </row>
    <row r="74" spans="1:53" x14ac:dyDescent="0.2">
      <c r="B74" t="str">
        <f>IF(LaborCollection="Academia","F&amp;A","G&amp;A")</f>
        <v>G&amp;A</v>
      </c>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181" t="s">
        <v>58</v>
      </c>
      <c r="B76" s="36" t="s">
        <v>120</v>
      </c>
    </row>
    <row r="77" spans="1:53" ht="18" customHeight="1" x14ac:dyDescent="0.2">
      <c r="A77" s="180" t="s">
        <v>22</v>
      </c>
      <c r="B77" s="36" t="s">
        <v>441</v>
      </c>
    </row>
    <row r="78" spans="1:53" ht="30" customHeight="1" x14ac:dyDescent="0.2">
      <c r="A78" s="1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180"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107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381"/>
      <c r="F5" s="381"/>
      <c r="G5" s="773" t="str">
        <f>Period1_Label</f>
        <v>Proposer FY 1</v>
      </c>
      <c r="H5" s="774"/>
      <c r="I5" s="381"/>
      <c r="J5" s="381"/>
      <c r="K5" s="320"/>
      <c r="L5" s="307"/>
      <c r="M5" s="276"/>
      <c r="N5" s="383"/>
      <c r="O5" s="777" t="str">
        <f>Period2_Label</f>
        <v>Proposer FY 2</v>
      </c>
      <c r="P5" s="778"/>
      <c r="Q5" s="383"/>
      <c r="R5" s="383"/>
      <c r="S5" s="343"/>
      <c r="T5" s="313"/>
      <c r="U5" s="298"/>
      <c r="V5" s="381"/>
      <c r="W5" s="298" t="str">
        <f>Period3_Label</f>
        <v>Proposer FY 3</v>
      </c>
      <c r="X5" s="381"/>
      <c r="Y5" s="381"/>
      <c r="Z5" s="381"/>
      <c r="AA5" s="320"/>
      <c r="AB5" s="307"/>
      <c r="AC5" s="307"/>
      <c r="AD5" s="307"/>
      <c r="AE5" s="777" t="str">
        <f>Period4_Label</f>
        <v>Proposer FY 4</v>
      </c>
      <c r="AF5" s="778"/>
      <c r="AG5" s="307"/>
      <c r="AH5" s="383"/>
      <c r="AI5" s="343"/>
      <c r="AJ5" s="313"/>
      <c r="AK5" s="313"/>
      <c r="AL5" s="313"/>
      <c r="AM5" s="773" t="str">
        <f>Period5_Label</f>
        <v>Proposer FY 5</v>
      </c>
      <c r="AN5" s="774"/>
      <c r="AO5" s="313"/>
      <c r="AP5" s="381"/>
      <c r="AQ5" s="346"/>
      <c r="AR5" s="317"/>
      <c r="AS5" s="307"/>
      <c r="AT5" s="307"/>
      <c r="AU5" s="307"/>
      <c r="AV5" s="276" t="str">
        <f>Period6_Label</f>
        <v>Proposer FY 6</v>
      </c>
      <c r="AW5" s="307"/>
      <c r="AX5" s="383"/>
      <c r="AY5" s="348"/>
      <c r="AZ5" s="379"/>
      <c r="BA5" s="425" t="s">
        <v>27</v>
      </c>
      <c r="BB5" s="424"/>
    </row>
    <row r="6" spans="1:54" x14ac:dyDescent="0.2">
      <c r="A6" s="26" t="s">
        <v>125</v>
      </c>
      <c r="B6" s="2"/>
      <c r="C6" s="9"/>
      <c r="D6" s="341"/>
      <c r="E6" s="382"/>
      <c r="F6" s="382"/>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78"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378" t="s">
        <v>58</v>
      </c>
      <c r="B76" s="378" t="s">
        <v>120</v>
      </c>
    </row>
    <row r="77" spans="1:53" ht="18" customHeight="1" x14ac:dyDescent="0.2">
      <c r="A77" s="380" t="s">
        <v>22</v>
      </c>
      <c r="B77" s="378" t="s">
        <v>441</v>
      </c>
    </row>
    <row r="78" spans="1:53" ht="30" customHeight="1" x14ac:dyDescent="0.2">
      <c r="A78" s="3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380"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264</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0"/>
      <c r="F5" s="430"/>
      <c r="G5" s="773" t="str">
        <f>Period1_Label</f>
        <v>Proposer FY 1</v>
      </c>
      <c r="H5" s="774"/>
      <c r="I5" s="430"/>
      <c r="J5" s="430"/>
      <c r="K5" s="320"/>
      <c r="L5" s="307"/>
      <c r="M5" s="276"/>
      <c r="N5" s="429"/>
      <c r="O5" s="777" t="str">
        <f>Period2_Label</f>
        <v>Proposer FY 2</v>
      </c>
      <c r="P5" s="778"/>
      <c r="Q5" s="429"/>
      <c r="R5" s="429"/>
      <c r="S5" s="343"/>
      <c r="T5" s="313"/>
      <c r="U5" s="298"/>
      <c r="V5" s="430"/>
      <c r="W5" s="298" t="str">
        <f>Period3_Label</f>
        <v>Proposer FY 3</v>
      </c>
      <c r="X5" s="430"/>
      <c r="Y5" s="430"/>
      <c r="Z5" s="430"/>
      <c r="AA5" s="320"/>
      <c r="AB5" s="307"/>
      <c r="AC5" s="307"/>
      <c r="AD5" s="307"/>
      <c r="AE5" s="777" t="str">
        <f>Period4_Label</f>
        <v>Proposer FY 4</v>
      </c>
      <c r="AF5" s="778"/>
      <c r="AG5" s="307"/>
      <c r="AH5" s="429"/>
      <c r="AI5" s="343"/>
      <c r="AJ5" s="313"/>
      <c r="AK5" s="313"/>
      <c r="AL5" s="313"/>
      <c r="AM5" s="773" t="str">
        <f>Period5_Label</f>
        <v>Proposer FY 5</v>
      </c>
      <c r="AN5" s="774"/>
      <c r="AO5" s="313"/>
      <c r="AP5" s="430"/>
      <c r="AQ5" s="346"/>
      <c r="AR5" s="317"/>
      <c r="AS5" s="307"/>
      <c r="AT5" s="307"/>
      <c r="AU5" s="307"/>
      <c r="AV5" s="276" t="str">
        <f>Period6_Label</f>
        <v>Proposer FY 6</v>
      </c>
      <c r="AW5" s="307"/>
      <c r="AX5" s="429"/>
      <c r="AY5" s="348"/>
      <c r="AZ5" s="427"/>
      <c r="BA5" s="425" t="s">
        <v>27</v>
      </c>
      <c r="BB5" s="424"/>
    </row>
    <row r="6" spans="1:54" x14ac:dyDescent="0.2">
      <c r="A6" s="26" t="s">
        <v>125</v>
      </c>
      <c r="B6" s="2"/>
      <c r="C6" s="9"/>
      <c r="D6" s="341"/>
      <c r="E6" s="428"/>
      <c r="F6" s="428"/>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26"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26" t="s">
        <v>58</v>
      </c>
      <c r="B76" s="426" t="s">
        <v>120</v>
      </c>
    </row>
    <row r="77" spans="1:53" ht="18" customHeight="1" x14ac:dyDescent="0.2">
      <c r="A77" s="431" t="s">
        <v>22</v>
      </c>
      <c r="B77" s="426" t="s">
        <v>441</v>
      </c>
    </row>
    <row r="78" spans="1:53" ht="30" customHeight="1" x14ac:dyDescent="0.2">
      <c r="A78" s="431"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1"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108</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265</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5.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5546875" defaultRowHeight="12.75" x14ac:dyDescent="0.2"/>
  <cols>
    <col min="14" max="14" width="19.42578125" customWidth="1"/>
    <col min="15" max="15" width="1.5703125" bestFit="1" customWidth="1"/>
    <col min="17" max="17" width="0" hidden="1" customWidth="1"/>
  </cols>
  <sheetData>
    <row r="1" spans="1:17" ht="15.75" x14ac:dyDescent="0.25">
      <c r="A1" s="86" t="s">
        <v>33</v>
      </c>
      <c r="B1" s="87"/>
      <c r="C1" s="87"/>
      <c r="D1" s="87"/>
      <c r="E1" s="794" t="str">
        <f>General!C2</f>
        <v>Proposer's Name (Prime or Subcontractor)</v>
      </c>
      <c r="F1" s="795"/>
      <c r="G1" s="795"/>
      <c r="H1" s="795"/>
      <c r="I1" s="795"/>
      <c r="J1" s="795"/>
      <c r="K1" s="795"/>
      <c r="L1" s="795"/>
      <c r="M1" s="795"/>
      <c r="N1" s="795"/>
      <c r="O1" s="795"/>
      <c r="P1" s="103"/>
    </row>
    <row r="2" spans="1:17" ht="50.25" customHeight="1" x14ac:dyDescent="0.2">
      <c r="A2" s="796" t="s">
        <v>443</v>
      </c>
      <c r="B2" s="796"/>
      <c r="C2" s="796"/>
      <c r="D2" s="796"/>
      <c r="E2" s="796"/>
      <c r="F2" s="796"/>
      <c r="G2" s="796"/>
      <c r="H2" s="796"/>
      <c r="I2" s="796"/>
      <c r="J2" s="796"/>
      <c r="K2" s="796"/>
      <c r="L2" s="796"/>
      <c r="M2" s="796"/>
      <c r="N2" s="796"/>
      <c r="O2" s="796"/>
    </row>
    <row r="3" spans="1:17" ht="9" customHeight="1" x14ac:dyDescent="0.2">
      <c r="A3" s="796"/>
      <c r="B3" s="796"/>
      <c r="C3" s="796"/>
      <c r="D3" s="796"/>
      <c r="E3" s="796"/>
      <c r="F3" s="796"/>
      <c r="G3" s="796"/>
      <c r="H3" s="796"/>
      <c r="I3" s="796"/>
      <c r="J3" s="796"/>
      <c r="K3" s="796"/>
      <c r="L3" s="796"/>
      <c r="M3" s="796"/>
      <c r="N3" s="796"/>
      <c r="O3" s="796"/>
    </row>
    <row r="4" spans="1:17" hidden="1" x14ac:dyDescent="0.2">
      <c r="A4" s="796"/>
      <c r="B4" s="796"/>
      <c r="C4" s="796"/>
      <c r="D4" s="796"/>
      <c r="E4" s="796"/>
      <c r="F4" s="796"/>
      <c r="G4" s="796"/>
      <c r="H4" s="796"/>
      <c r="I4" s="796"/>
      <c r="J4" s="796"/>
      <c r="K4" s="796"/>
      <c r="L4" s="796"/>
      <c r="M4" s="796"/>
      <c r="N4" s="796"/>
      <c r="O4" s="796"/>
    </row>
    <row r="5" spans="1:17" ht="12.75" hidden="1" customHeight="1" x14ac:dyDescent="0.2">
      <c r="A5" s="796"/>
      <c r="B5" s="796"/>
      <c r="C5" s="796"/>
      <c r="D5" s="796"/>
      <c r="E5" s="796"/>
      <c r="F5" s="796"/>
      <c r="G5" s="796"/>
      <c r="H5" s="796"/>
      <c r="I5" s="796"/>
      <c r="J5" s="796"/>
      <c r="K5" s="796"/>
      <c r="L5" s="796"/>
      <c r="M5" s="796"/>
      <c r="N5" s="796"/>
      <c r="O5" s="796"/>
    </row>
    <row r="6" spans="1:17" ht="15.75" x14ac:dyDescent="0.25">
      <c r="A6" s="799"/>
      <c r="B6" s="799"/>
      <c r="C6" s="799"/>
      <c r="D6" s="799"/>
      <c r="E6" s="799"/>
      <c r="F6" s="799"/>
      <c r="G6" s="799"/>
      <c r="H6" s="799"/>
      <c r="I6" s="799"/>
      <c r="J6" s="799"/>
      <c r="K6" s="799"/>
      <c r="L6" s="799"/>
      <c r="M6" s="799"/>
      <c r="N6" s="799"/>
      <c r="O6" s="799"/>
    </row>
    <row r="7" spans="1:17" x14ac:dyDescent="0.2">
      <c r="A7" s="797" t="s">
        <v>451</v>
      </c>
      <c r="B7" s="797"/>
      <c r="C7" s="797"/>
      <c r="D7" s="797"/>
      <c r="E7" s="797"/>
      <c r="F7" s="797"/>
      <c r="G7" s="797"/>
      <c r="H7" s="797"/>
      <c r="I7" s="797"/>
      <c r="J7" s="797"/>
      <c r="K7" s="797"/>
      <c r="L7" s="797"/>
      <c r="M7" s="797"/>
      <c r="N7" s="797"/>
      <c r="O7" s="797"/>
    </row>
    <row r="8" spans="1:17" ht="63.75" customHeight="1" x14ac:dyDescent="0.2">
      <c r="A8" s="797"/>
      <c r="B8" s="797"/>
      <c r="C8" s="797"/>
      <c r="D8" s="797"/>
      <c r="E8" s="797"/>
      <c r="F8" s="797"/>
      <c r="G8" s="797"/>
      <c r="H8" s="797"/>
      <c r="I8" s="797"/>
      <c r="J8" s="797"/>
      <c r="K8" s="797"/>
      <c r="L8" s="797"/>
      <c r="M8" s="797"/>
      <c r="N8" s="797"/>
      <c r="O8" s="797"/>
    </row>
    <row r="9" spans="1:17" ht="14.25" customHeight="1" x14ac:dyDescent="0.25">
      <c r="A9" s="800"/>
      <c r="B9" s="800"/>
      <c r="C9" s="800"/>
      <c r="D9" s="800"/>
      <c r="E9" s="800"/>
      <c r="F9" s="800"/>
      <c r="G9" s="800"/>
      <c r="H9" s="800"/>
      <c r="I9" s="800"/>
      <c r="J9" s="800"/>
      <c r="K9" s="800"/>
      <c r="L9" s="800"/>
      <c r="M9" s="800"/>
      <c r="N9" s="800"/>
      <c r="O9" s="800"/>
    </row>
    <row r="10" spans="1:17" ht="15.75" x14ac:dyDescent="0.25">
      <c r="A10" s="797" t="s">
        <v>151</v>
      </c>
      <c r="B10" s="797"/>
      <c r="C10" s="797"/>
      <c r="D10" s="797"/>
      <c r="E10" s="797"/>
      <c r="F10" s="797"/>
      <c r="G10" s="797"/>
      <c r="H10" s="797"/>
      <c r="I10" s="797"/>
      <c r="J10" s="797"/>
      <c r="K10" s="797"/>
      <c r="L10" s="797"/>
      <c r="M10" s="797"/>
      <c r="N10" s="797"/>
      <c r="O10" s="797"/>
    </row>
    <row r="11" spans="1:17" ht="15.75" customHeight="1" x14ac:dyDescent="0.25">
      <c r="A11" s="801"/>
      <c r="B11" s="801"/>
      <c r="C11" s="801"/>
      <c r="D11" s="801"/>
      <c r="E11" s="801"/>
      <c r="F11" s="801"/>
      <c r="G11" s="801"/>
      <c r="H11" s="801"/>
      <c r="I11" s="801"/>
      <c r="J11" s="801"/>
      <c r="K11" s="801"/>
      <c r="L11" s="801"/>
      <c r="M11" s="801"/>
      <c r="N11" s="801"/>
      <c r="O11" s="801"/>
    </row>
    <row r="12" spans="1:17" x14ac:dyDescent="0.2">
      <c r="A12" s="798" t="s">
        <v>450</v>
      </c>
      <c r="B12" s="798"/>
      <c r="C12" s="798"/>
      <c r="D12" s="798"/>
      <c r="E12" s="798"/>
      <c r="F12" s="798"/>
      <c r="G12" s="798"/>
      <c r="H12" s="798"/>
      <c r="I12" s="798"/>
      <c r="J12" s="798"/>
      <c r="K12" s="798"/>
      <c r="L12" s="798"/>
      <c r="M12" s="798"/>
      <c r="N12" s="798"/>
      <c r="O12" s="798"/>
    </row>
    <row r="13" spans="1:17" ht="63.75" customHeight="1" x14ac:dyDescent="0.2">
      <c r="A13" s="798"/>
      <c r="B13" s="798"/>
      <c r="C13" s="798"/>
      <c r="D13" s="798"/>
      <c r="E13" s="798"/>
      <c r="F13" s="798"/>
      <c r="G13" s="798"/>
      <c r="H13" s="798"/>
      <c r="I13" s="798"/>
      <c r="J13" s="798"/>
      <c r="K13" s="798"/>
      <c r="L13" s="798"/>
      <c r="M13" s="798"/>
      <c r="N13" s="798"/>
      <c r="O13" s="798"/>
    </row>
    <row r="14" spans="1:17" x14ac:dyDescent="0.2">
      <c r="O14" s="129" t="s">
        <v>93</v>
      </c>
    </row>
    <row r="15" spans="1:17" ht="62.25" customHeight="1" x14ac:dyDescent="0.2">
      <c r="B15" s="792" t="s">
        <v>54</v>
      </c>
      <c r="C15" s="793"/>
      <c r="D15" s="787" t="s">
        <v>117</v>
      </c>
      <c r="E15" s="793"/>
      <c r="F15" s="787" t="s">
        <v>55</v>
      </c>
      <c r="G15" s="788"/>
      <c r="H15" s="787" t="s">
        <v>56</v>
      </c>
      <c r="I15" s="788"/>
      <c r="J15" s="787" t="s">
        <v>94</v>
      </c>
      <c r="K15" s="788"/>
      <c r="L15" s="787" t="s">
        <v>57</v>
      </c>
      <c r="M15" s="788"/>
      <c r="N15" s="787" t="s">
        <v>153</v>
      </c>
      <c r="O15" s="788"/>
    </row>
    <row r="16" spans="1:17" ht="12.75" customHeight="1" x14ac:dyDescent="0.2">
      <c r="B16" s="789"/>
      <c r="C16" s="790"/>
      <c r="D16" s="785"/>
      <c r="E16" s="786"/>
      <c r="F16" s="785"/>
      <c r="G16" s="786"/>
      <c r="H16" s="785"/>
      <c r="I16" s="786"/>
      <c r="J16" s="791"/>
      <c r="K16" s="786"/>
      <c r="L16" s="785"/>
      <c r="M16" s="786"/>
      <c r="N16" s="785"/>
      <c r="O16" s="786"/>
      <c r="Q16" s="153" t="s">
        <v>103</v>
      </c>
    </row>
    <row r="17" spans="2:17" x14ac:dyDescent="0.2">
      <c r="B17" s="789"/>
      <c r="C17" s="790"/>
      <c r="D17" s="785"/>
      <c r="E17" s="786"/>
      <c r="F17" s="785"/>
      <c r="G17" s="786"/>
      <c r="H17" s="785"/>
      <c r="I17" s="786"/>
      <c r="J17" s="791"/>
      <c r="K17" s="786"/>
      <c r="L17" s="785"/>
      <c r="M17" s="786"/>
      <c r="N17" s="785"/>
      <c r="O17" s="786"/>
      <c r="Q17" s="153" t="s">
        <v>105</v>
      </c>
    </row>
    <row r="18" spans="2:17" x14ac:dyDescent="0.2">
      <c r="B18" s="789"/>
      <c r="C18" s="790"/>
      <c r="D18" s="785"/>
      <c r="E18" s="786"/>
      <c r="F18" s="785"/>
      <c r="G18" s="786"/>
      <c r="H18" s="785"/>
      <c r="I18" s="786"/>
      <c r="J18" s="785"/>
      <c r="K18" s="786"/>
      <c r="L18" s="785"/>
      <c r="M18" s="786"/>
      <c r="N18" s="785"/>
      <c r="O18" s="786"/>
    </row>
    <row r="19" spans="2:17" x14ac:dyDescent="0.2">
      <c r="B19" s="789"/>
      <c r="C19" s="790"/>
      <c r="D19" s="785"/>
      <c r="E19" s="786"/>
      <c r="F19" s="785"/>
      <c r="G19" s="786"/>
      <c r="H19" s="785"/>
      <c r="I19" s="786"/>
      <c r="J19" s="785"/>
      <c r="K19" s="786"/>
      <c r="L19" s="785"/>
      <c r="M19" s="786"/>
      <c r="N19" s="785"/>
      <c r="O19" s="786"/>
    </row>
    <row r="20" spans="2:17" x14ac:dyDescent="0.2">
      <c r="B20" s="789"/>
      <c r="C20" s="790"/>
      <c r="D20" s="785"/>
      <c r="E20" s="786"/>
      <c r="F20" s="785"/>
      <c r="G20" s="786"/>
      <c r="H20" s="785"/>
      <c r="I20" s="786"/>
      <c r="J20" s="785"/>
      <c r="K20" s="786"/>
      <c r="L20" s="785"/>
      <c r="M20" s="786"/>
      <c r="N20" s="785"/>
      <c r="O20" s="786"/>
    </row>
    <row r="21" spans="2:17" x14ac:dyDescent="0.2">
      <c r="B21" s="789"/>
      <c r="C21" s="790"/>
      <c r="D21" s="785"/>
      <c r="E21" s="786"/>
      <c r="F21" s="785"/>
      <c r="G21" s="786"/>
      <c r="H21" s="785"/>
      <c r="I21" s="786"/>
      <c r="J21" s="785"/>
      <c r="K21" s="786"/>
      <c r="L21" s="785"/>
      <c r="M21" s="786"/>
      <c r="N21" s="785"/>
      <c r="O21" s="786"/>
    </row>
    <row r="22" spans="2:17" x14ac:dyDescent="0.2">
      <c r="B22" s="789"/>
      <c r="C22" s="790"/>
      <c r="D22" s="785"/>
      <c r="E22" s="786"/>
      <c r="F22" s="785"/>
      <c r="G22" s="786"/>
      <c r="H22" s="785"/>
      <c r="I22" s="786"/>
      <c r="J22" s="785"/>
      <c r="K22" s="786"/>
      <c r="L22" s="785"/>
      <c r="M22" s="786"/>
      <c r="N22" s="785"/>
      <c r="O22" s="786"/>
    </row>
    <row r="23" spans="2:17" x14ac:dyDescent="0.2">
      <c r="B23" s="789"/>
      <c r="C23" s="790"/>
      <c r="D23" s="785"/>
      <c r="E23" s="786"/>
      <c r="F23" s="785"/>
      <c r="G23" s="786"/>
      <c r="H23" s="785"/>
      <c r="I23" s="786"/>
      <c r="J23" s="785"/>
      <c r="K23" s="786"/>
      <c r="L23" s="785"/>
      <c r="M23" s="786"/>
      <c r="N23" s="785"/>
      <c r="O23" s="786"/>
    </row>
    <row r="24" spans="2:17" x14ac:dyDescent="0.2">
      <c r="B24" s="789"/>
      <c r="C24" s="790"/>
      <c r="D24" s="785"/>
      <c r="E24" s="786"/>
      <c r="F24" s="785"/>
      <c r="G24" s="786"/>
      <c r="H24" s="785"/>
      <c r="I24" s="786"/>
      <c r="J24" s="785"/>
      <c r="K24" s="786"/>
      <c r="L24" s="785"/>
      <c r="M24" s="786"/>
      <c r="N24" s="785"/>
      <c r="O24" s="786"/>
    </row>
    <row r="27" spans="2:17" ht="15.75" x14ac:dyDescent="0.2">
      <c r="C27" s="186"/>
    </row>
    <row r="36" spans="10:10" x14ac:dyDescent="0.2">
      <c r="J36" s="192"/>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85546875" defaultRowHeight="12.75" x14ac:dyDescent="0.2"/>
  <cols>
    <col min="1" max="1" width="12" customWidth="1"/>
    <col min="2" max="2" width="52.140625" customWidth="1"/>
    <col min="3" max="3" width="11" customWidth="1"/>
    <col min="5" max="5" width="11" customWidth="1"/>
    <col min="6" max="6" width="13" customWidth="1"/>
    <col min="8" max="8" width="11.85546875" bestFit="1" customWidth="1"/>
    <col min="9" max="9" width="11.85546875" customWidth="1"/>
    <col min="10" max="10" width="30.42578125" customWidth="1"/>
    <col min="11" max="11" width="13.140625" customWidth="1"/>
    <col min="12" max="12" width="0" hidden="1" customWidth="1"/>
  </cols>
  <sheetData>
    <row r="1" spans="1:12" ht="15.75" x14ac:dyDescent="0.25">
      <c r="A1" s="198" t="s">
        <v>138</v>
      </c>
      <c r="B1" s="87"/>
      <c r="C1" s="169" t="str">
        <f>General!C2</f>
        <v>Proposer's Name (Prime or Subcontractor)</v>
      </c>
      <c r="D1" s="87"/>
      <c r="E1" s="87"/>
      <c r="F1" s="87"/>
      <c r="G1" s="87"/>
      <c r="H1" s="87"/>
      <c r="I1" s="87"/>
      <c r="J1" s="87"/>
      <c r="K1" s="87"/>
    </row>
    <row r="2" spans="1:12" ht="18.75" x14ac:dyDescent="0.3">
      <c r="A2" s="78"/>
      <c r="B2" s="77"/>
      <c r="C2" s="77"/>
      <c r="D2" s="77"/>
      <c r="E2" s="77"/>
      <c r="F2" s="77"/>
      <c r="G2" s="77"/>
      <c r="H2" s="77"/>
      <c r="I2" s="77"/>
      <c r="J2" s="77"/>
      <c r="K2" s="77"/>
    </row>
    <row r="3" spans="1:12" ht="63" x14ac:dyDescent="0.2">
      <c r="A3" s="115" t="s">
        <v>17</v>
      </c>
      <c r="B3" s="115" t="s">
        <v>79</v>
      </c>
      <c r="C3" s="115" t="s">
        <v>18</v>
      </c>
      <c r="D3" s="115" t="s">
        <v>19</v>
      </c>
      <c r="E3" s="172" t="s">
        <v>116</v>
      </c>
      <c r="F3" s="115" t="s">
        <v>20</v>
      </c>
      <c r="G3" s="115" t="s">
        <v>21</v>
      </c>
      <c r="H3" s="172" t="s">
        <v>27</v>
      </c>
      <c r="I3" s="115" t="s">
        <v>139</v>
      </c>
      <c r="J3" s="115" t="s">
        <v>152</v>
      </c>
      <c r="K3" s="115" t="s">
        <v>69</v>
      </c>
    </row>
    <row r="4" spans="1:12" ht="15.75" x14ac:dyDescent="0.2">
      <c r="A4" s="107" t="s">
        <v>71</v>
      </c>
      <c r="B4" s="108"/>
      <c r="C4" s="108"/>
      <c r="D4" s="109"/>
      <c r="E4" s="173">
        <f>C4*D4</f>
        <v>0</v>
      </c>
      <c r="F4" s="109"/>
      <c r="G4" s="110"/>
      <c r="H4" s="109">
        <f>E4+F4+G4</f>
        <v>0</v>
      </c>
      <c r="I4" s="109"/>
      <c r="J4" s="92"/>
      <c r="K4" s="92"/>
      <c r="L4" s="153" t="s">
        <v>103</v>
      </c>
    </row>
    <row r="5" spans="1:12" ht="15.75" x14ac:dyDescent="0.2">
      <c r="A5" s="108"/>
      <c r="B5" s="108"/>
      <c r="C5" s="108"/>
      <c r="D5" s="109"/>
      <c r="E5" s="173">
        <f t="shared" ref="E5:E12" si="0">C5*D5</f>
        <v>0</v>
      </c>
      <c r="F5" s="109"/>
      <c r="G5" s="110"/>
      <c r="H5" s="109">
        <f t="shared" ref="H5:H12" si="1">E5+F5+G5</f>
        <v>0</v>
      </c>
      <c r="I5" s="109"/>
      <c r="J5" s="92"/>
      <c r="K5" s="92"/>
      <c r="L5" s="153" t="s">
        <v>105</v>
      </c>
    </row>
    <row r="6" spans="1:12" ht="15.75" x14ac:dyDescent="0.2">
      <c r="A6" s="92"/>
      <c r="B6" s="108"/>
      <c r="C6" s="92"/>
      <c r="D6" s="92"/>
      <c r="E6" s="173">
        <f t="shared" si="0"/>
        <v>0</v>
      </c>
      <c r="F6" s="111"/>
      <c r="G6" s="111"/>
      <c r="H6" s="109">
        <f t="shared" si="1"/>
        <v>0</v>
      </c>
      <c r="I6" s="109"/>
      <c r="J6" s="92"/>
      <c r="K6" s="108"/>
    </row>
    <row r="7" spans="1:12" ht="15.75" x14ac:dyDescent="0.2">
      <c r="A7" s="92"/>
      <c r="B7" s="108"/>
      <c r="C7" s="92"/>
      <c r="D7" s="92"/>
      <c r="E7" s="173">
        <f t="shared" si="0"/>
        <v>0</v>
      </c>
      <c r="F7" s="111"/>
      <c r="G7" s="111"/>
      <c r="H7" s="109">
        <f t="shared" si="1"/>
        <v>0</v>
      </c>
      <c r="I7" s="109"/>
      <c r="J7" s="92"/>
      <c r="K7" s="108"/>
    </row>
    <row r="8" spans="1:12" ht="15.75" x14ac:dyDescent="0.2">
      <c r="A8" s="197" t="s">
        <v>72</v>
      </c>
      <c r="B8" s="108"/>
      <c r="C8" s="92"/>
      <c r="D8" s="92"/>
      <c r="E8" s="173"/>
      <c r="F8" s="111"/>
      <c r="G8" s="111"/>
      <c r="H8" s="109"/>
      <c r="I8" s="109"/>
      <c r="J8" s="92"/>
      <c r="K8" s="108"/>
    </row>
    <row r="9" spans="1:12" ht="15.75" x14ac:dyDescent="0.2">
      <c r="A9" s="108"/>
      <c r="B9" s="108"/>
      <c r="C9" s="108"/>
      <c r="D9" s="109"/>
      <c r="E9" s="173">
        <f t="shared" si="0"/>
        <v>0</v>
      </c>
      <c r="F9" s="109"/>
      <c r="G9" s="110"/>
      <c r="H9" s="109">
        <f t="shared" si="1"/>
        <v>0</v>
      </c>
      <c r="I9" s="109"/>
      <c r="J9" s="92"/>
      <c r="K9" s="92"/>
    </row>
    <row r="10" spans="1:12" ht="15.75" x14ac:dyDescent="0.2">
      <c r="A10" s="92"/>
      <c r="B10" s="108"/>
      <c r="C10" s="92"/>
      <c r="D10" s="92"/>
      <c r="E10" s="173">
        <f t="shared" si="0"/>
        <v>0</v>
      </c>
      <c r="F10" s="111"/>
      <c r="G10" s="111"/>
      <c r="H10" s="109">
        <f t="shared" si="1"/>
        <v>0</v>
      </c>
      <c r="I10" s="109"/>
      <c r="J10" s="92"/>
      <c r="K10" s="108"/>
    </row>
    <row r="11" spans="1:12" ht="15.75" x14ac:dyDescent="0.2">
      <c r="A11" s="92"/>
      <c r="B11" s="108"/>
      <c r="C11" s="113"/>
      <c r="D11" s="92"/>
      <c r="E11" s="173">
        <f t="shared" si="0"/>
        <v>0</v>
      </c>
      <c r="F11" s="111"/>
      <c r="G11" s="111"/>
      <c r="H11" s="109">
        <f t="shared" si="1"/>
        <v>0</v>
      </c>
      <c r="I11" s="109"/>
      <c r="J11" s="92"/>
      <c r="K11" s="108"/>
    </row>
    <row r="12" spans="1:12" ht="15.75" x14ac:dyDescent="0.2">
      <c r="A12" s="108"/>
      <c r="B12" s="108"/>
      <c r="C12" s="108"/>
      <c r="D12" s="108"/>
      <c r="E12" s="173">
        <f t="shared" si="0"/>
        <v>0</v>
      </c>
      <c r="F12" s="108"/>
      <c r="G12" s="108"/>
      <c r="H12" s="109">
        <f t="shared" si="1"/>
        <v>0</v>
      </c>
      <c r="I12" s="109"/>
      <c r="J12" s="92"/>
      <c r="K12" s="108"/>
    </row>
    <row r="13" spans="1:12" ht="16.5" customHeight="1" x14ac:dyDescent="0.2">
      <c r="A13" s="802"/>
      <c r="B13" s="802"/>
      <c r="C13" s="802"/>
      <c r="D13" s="105"/>
      <c r="E13" s="105"/>
      <c r="G13" s="114" t="s">
        <v>91</v>
      </c>
      <c r="H13" s="174">
        <f>SUM(H4:H12)</f>
        <v>0</v>
      </c>
      <c r="I13" s="106"/>
      <c r="J13" s="106"/>
      <c r="K13" s="100"/>
    </row>
    <row r="14" spans="1:12" x14ac:dyDescent="0.2">
      <c r="D14" s="98"/>
      <c r="E14" s="98"/>
      <c r="F14" s="98"/>
      <c r="G14" s="98"/>
    </row>
    <row r="15" spans="1:12" x14ac:dyDescent="0.2">
      <c r="A15" s="191" t="s">
        <v>119</v>
      </c>
      <c r="B15" s="804" t="s">
        <v>121</v>
      </c>
      <c r="C15" s="804"/>
      <c r="D15" s="804"/>
      <c r="E15" s="804"/>
      <c r="F15" s="804"/>
      <c r="G15" s="804"/>
      <c r="H15" s="804"/>
      <c r="I15" s="804"/>
      <c r="J15" s="804"/>
      <c r="K15" s="804"/>
    </row>
    <row r="16" spans="1:12" ht="15.75" x14ac:dyDescent="0.2">
      <c r="B16" s="189"/>
    </row>
    <row r="17" spans="1:11" x14ac:dyDescent="0.2">
      <c r="A17" s="36" t="s">
        <v>58</v>
      </c>
      <c r="B17" s="803" t="s">
        <v>25</v>
      </c>
      <c r="C17" s="803"/>
      <c r="D17" s="803"/>
      <c r="E17" s="803"/>
      <c r="F17" s="803"/>
      <c r="G17" s="803"/>
      <c r="H17" s="803"/>
      <c r="I17" s="803"/>
      <c r="J17" s="803"/>
      <c r="K17" s="803"/>
    </row>
    <row r="18" spans="1:11" x14ac:dyDescent="0.2">
      <c r="A18" s="156"/>
      <c r="B18" s="156"/>
      <c r="C18" s="156"/>
      <c r="D18" s="156"/>
      <c r="E18" s="156"/>
      <c r="F18" s="156"/>
      <c r="G18" s="156"/>
      <c r="H18" s="156"/>
      <c r="I18" s="156"/>
      <c r="J18" s="156"/>
      <c r="K18" s="156"/>
    </row>
    <row r="19" spans="1:11" x14ac:dyDescent="0.2">
      <c r="A19" s="36" t="s">
        <v>22</v>
      </c>
      <c r="B19" s="803" t="s">
        <v>127</v>
      </c>
      <c r="C19" s="803"/>
      <c r="D19" s="803"/>
      <c r="E19" s="803"/>
      <c r="F19" s="803"/>
      <c r="G19" s="803"/>
      <c r="H19" s="803"/>
      <c r="I19" s="803"/>
      <c r="J19" s="803"/>
      <c r="K19" s="803"/>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85546875" defaultRowHeight="12.75" x14ac:dyDescent="0.2"/>
  <cols>
    <col min="1" max="1" width="12" customWidth="1"/>
    <col min="2" max="2" width="23.140625" customWidth="1"/>
    <col min="3" max="3" width="13" customWidth="1"/>
    <col min="4" max="4" width="15" customWidth="1"/>
    <col min="5"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130</v>
      </c>
      <c r="B1" s="117"/>
      <c r="C1" s="117"/>
      <c r="D1" s="170" t="str">
        <f>General!C2</f>
        <v>Proposer's Name (Prime or Subcontractor)</v>
      </c>
      <c r="E1" s="117"/>
      <c r="F1" s="117"/>
      <c r="G1" s="117"/>
      <c r="H1" s="117"/>
      <c r="I1" s="117"/>
      <c r="J1" s="117"/>
      <c r="K1" s="76"/>
      <c r="L1" s="76"/>
      <c r="M1" s="76"/>
      <c r="N1" s="76"/>
      <c r="O1" s="76"/>
    </row>
    <row r="2" spans="1:15" ht="15.75" x14ac:dyDescent="0.25">
      <c r="A2" s="805"/>
      <c r="B2" s="805"/>
      <c r="C2" s="805"/>
      <c r="D2" s="805"/>
      <c r="E2" s="805"/>
      <c r="F2" s="805"/>
      <c r="G2" s="805"/>
      <c r="H2" s="805"/>
      <c r="I2" s="88"/>
      <c r="J2" s="88"/>
      <c r="K2" s="76"/>
      <c r="L2" s="76"/>
      <c r="M2" s="76"/>
      <c r="N2" s="76"/>
      <c r="O2" s="76"/>
    </row>
    <row r="3" spans="1:15" ht="78.75" x14ac:dyDescent="0.25">
      <c r="A3" s="119" t="s">
        <v>140</v>
      </c>
      <c r="B3" s="118" t="s">
        <v>8</v>
      </c>
      <c r="C3" s="118" t="s">
        <v>6</v>
      </c>
      <c r="D3" s="118" t="s">
        <v>9</v>
      </c>
      <c r="E3" s="118" t="s">
        <v>10</v>
      </c>
      <c r="F3" s="119" t="s">
        <v>89</v>
      </c>
      <c r="G3" s="119" t="s">
        <v>23</v>
      </c>
      <c r="H3" s="120" t="s">
        <v>64</v>
      </c>
      <c r="I3" s="115" t="s">
        <v>128</v>
      </c>
      <c r="J3" s="115" t="s">
        <v>69</v>
      </c>
      <c r="L3" s="76"/>
      <c r="M3" s="76"/>
      <c r="N3" s="76"/>
      <c r="O3" s="76"/>
    </row>
    <row r="4" spans="1:15" ht="15.75" x14ac:dyDescent="0.25">
      <c r="A4" s="62" t="s">
        <v>71</v>
      </c>
      <c r="B4" s="64"/>
      <c r="C4" s="65"/>
      <c r="D4" s="66"/>
      <c r="E4" s="67">
        <f>C4*D4</f>
        <v>0</v>
      </c>
      <c r="F4" s="67"/>
      <c r="G4" s="63"/>
      <c r="H4" s="90"/>
      <c r="I4" s="92"/>
      <c r="J4" s="92"/>
      <c r="K4" s="153" t="s">
        <v>103</v>
      </c>
      <c r="L4" s="76"/>
      <c r="M4" s="76"/>
      <c r="N4" s="76"/>
      <c r="O4" s="76"/>
    </row>
    <row r="5" spans="1:15" ht="15.75" x14ac:dyDescent="0.25">
      <c r="A5" s="63">
        <v>1</v>
      </c>
      <c r="B5" s="64"/>
      <c r="C5" s="65"/>
      <c r="D5" s="66"/>
      <c r="E5" s="67">
        <f t="shared" ref="E5:E12" si="0">C5*D5</f>
        <v>0</v>
      </c>
      <c r="F5" s="67"/>
      <c r="G5" s="63"/>
      <c r="H5" s="91"/>
      <c r="I5" s="92"/>
      <c r="J5" s="92"/>
      <c r="K5" s="153" t="s">
        <v>105</v>
      </c>
      <c r="L5" s="76"/>
      <c r="M5" s="76"/>
      <c r="N5" s="76"/>
      <c r="O5" s="76"/>
    </row>
    <row r="6" spans="1:15" ht="15.75" x14ac:dyDescent="0.25">
      <c r="A6" s="63">
        <v>2</v>
      </c>
      <c r="B6" s="64"/>
      <c r="C6" s="65"/>
      <c r="D6" s="66"/>
      <c r="E6" s="67">
        <f t="shared" si="0"/>
        <v>0</v>
      </c>
      <c r="F6" s="67"/>
      <c r="G6" s="63"/>
      <c r="H6" s="90"/>
      <c r="I6" s="92"/>
      <c r="J6" s="92"/>
      <c r="L6" s="76"/>
      <c r="M6" s="76"/>
      <c r="N6" s="76"/>
      <c r="O6" s="76"/>
    </row>
    <row r="7" spans="1:15" ht="15.75" x14ac:dyDescent="0.25">
      <c r="A7" s="63">
        <v>3</v>
      </c>
      <c r="B7" s="64"/>
      <c r="C7" s="65"/>
      <c r="D7" s="66"/>
      <c r="E7" s="67">
        <f t="shared" si="0"/>
        <v>0</v>
      </c>
      <c r="F7" s="67"/>
      <c r="G7" s="63"/>
      <c r="H7" s="90"/>
      <c r="I7" s="92"/>
      <c r="J7" s="92"/>
      <c r="L7" s="76"/>
      <c r="M7" s="76"/>
      <c r="N7" s="76"/>
      <c r="O7" s="76"/>
    </row>
    <row r="8" spans="1:15" ht="15.75" x14ac:dyDescent="0.25">
      <c r="A8" s="62" t="s">
        <v>73</v>
      </c>
      <c r="B8" s="64"/>
      <c r="C8" s="65"/>
      <c r="D8" s="66"/>
      <c r="E8" s="67">
        <f t="shared" si="0"/>
        <v>0</v>
      </c>
      <c r="F8" s="67"/>
      <c r="G8" s="63"/>
      <c r="H8" s="90"/>
      <c r="I8" s="92"/>
      <c r="J8" s="92"/>
      <c r="L8" s="76"/>
      <c r="M8" s="76"/>
      <c r="N8" s="76"/>
      <c r="O8" s="76"/>
    </row>
    <row r="9" spans="1:15" ht="15.75" x14ac:dyDescent="0.25">
      <c r="A9" s="63">
        <v>4</v>
      </c>
      <c r="B9" s="64"/>
      <c r="C9" s="65"/>
      <c r="D9" s="66"/>
      <c r="E9" s="67">
        <f t="shared" si="0"/>
        <v>0</v>
      </c>
      <c r="F9" s="67"/>
      <c r="G9" s="63"/>
      <c r="H9" s="90"/>
      <c r="I9" s="92"/>
      <c r="J9" s="92"/>
      <c r="L9" s="76"/>
      <c r="M9" s="76"/>
      <c r="N9" s="76"/>
      <c r="O9" s="76"/>
    </row>
    <row r="10" spans="1:15" ht="15.75" x14ac:dyDescent="0.25">
      <c r="A10" s="63">
        <v>5</v>
      </c>
      <c r="B10" s="64"/>
      <c r="C10" s="65"/>
      <c r="D10" s="66"/>
      <c r="E10" s="67">
        <f t="shared" si="0"/>
        <v>0</v>
      </c>
      <c r="F10" s="67"/>
      <c r="G10" s="63"/>
      <c r="H10" s="90"/>
      <c r="I10" s="92"/>
      <c r="J10" s="92"/>
      <c r="L10" s="76"/>
      <c r="M10" s="76"/>
      <c r="N10" s="76"/>
      <c r="O10" s="76"/>
    </row>
    <row r="11" spans="1:15" ht="15.75" x14ac:dyDescent="0.25">
      <c r="A11" s="63">
        <v>6</v>
      </c>
      <c r="B11" s="64"/>
      <c r="C11" s="65"/>
      <c r="D11" s="66"/>
      <c r="E11" s="67">
        <f t="shared" si="0"/>
        <v>0</v>
      </c>
      <c r="F11" s="67"/>
      <c r="G11" s="63"/>
      <c r="H11" s="90"/>
      <c r="I11" s="92"/>
      <c r="J11" s="92"/>
      <c r="L11" s="76"/>
      <c r="M11" s="76"/>
      <c r="N11" s="76"/>
      <c r="O11" s="76"/>
    </row>
    <row r="12" spans="1:15" ht="15.75" x14ac:dyDescent="0.25">
      <c r="A12" s="63">
        <v>7</v>
      </c>
      <c r="B12" s="64"/>
      <c r="C12" s="68"/>
      <c r="D12" s="66"/>
      <c r="E12" s="67">
        <f t="shared" si="0"/>
        <v>0</v>
      </c>
      <c r="F12" s="69"/>
      <c r="G12" s="70"/>
      <c r="H12" s="71"/>
      <c r="I12" s="92"/>
      <c r="J12" s="99"/>
      <c r="L12" s="76"/>
      <c r="M12" s="76"/>
      <c r="N12" s="76"/>
      <c r="O12" s="76"/>
    </row>
    <row r="13" spans="1:15" ht="15.75" x14ac:dyDescent="0.25">
      <c r="A13" s="72"/>
      <c r="B13" s="73"/>
      <c r="C13" s="74"/>
      <c r="D13" s="75" t="s">
        <v>92</v>
      </c>
      <c r="E13" s="175">
        <f>SUM(E4:E12)</f>
        <v>0</v>
      </c>
      <c r="F13" s="102"/>
      <c r="G13" s="82"/>
      <c r="H13" s="76"/>
      <c r="I13" s="76"/>
      <c r="J13" s="76"/>
      <c r="K13" s="76"/>
      <c r="L13" s="76"/>
      <c r="M13" s="76"/>
      <c r="N13" s="76"/>
      <c r="O13" s="76"/>
    </row>
    <row r="14" spans="1:15" ht="15.75" x14ac:dyDescent="0.25">
      <c r="A14" s="157"/>
      <c r="B14" s="76"/>
      <c r="C14" s="76"/>
      <c r="D14" s="76"/>
      <c r="E14" s="81"/>
      <c r="F14" s="101"/>
      <c r="G14" s="101"/>
      <c r="H14" s="76"/>
      <c r="I14" s="76"/>
      <c r="J14" s="76"/>
      <c r="K14" s="76"/>
      <c r="L14" s="76"/>
      <c r="M14" s="76"/>
      <c r="N14" s="76"/>
      <c r="O14" s="76"/>
    </row>
    <row r="15" spans="1:15" ht="15.75" customHeight="1" x14ac:dyDescent="0.25">
      <c r="A15" s="178"/>
      <c r="B15" s="182"/>
      <c r="C15" s="182"/>
      <c r="D15" s="182"/>
      <c r="E15" s="182"/>
      <c r="F15" s="182"/>
      <c r="G15" s="182"/>
      <c r="H15" s="182"/>
      <c r="I15" s="182"/>
      <c r="J15" s="182"/>
      <c r="K15" s="183"/>
      <c r="L15" s="187"/>
      <c r="M15" s="183"/>
      <c r="N15" s="183"/>
      <c r="O15" s="183"/>
    </row>
    <row r="16" spans="1:15" ht="180" customHeight="1" x14ac:dyDescent="0.25">
      <c r="A16" s="178" t="s">
        <v>119</v>
      </c>
      <c r="B16" s="763" t="s">
        <v>367</v>
      </c>
      <c r="C16" s="807"/>
      <c r="D16" s="807"/>
      <c r="E16" s="807"/>
      <c r="F16" s="807"/>
      <c r="G16" s="807"/>
      <c r="H16" s="807"/>
      <c r="I16" s="807"/>
      <c r="J16" s="807"/>
      <c r="K16" s="183"/>
      <c r="L16" s="186"/>
      <c r="M16" s="183"/>
      <c r="N16" s="183"/>
      <c r="O16" s="183"/>
    </row>
    <row r="17" spans="1:15" ht="15.75" x14ac:dyDescent="0.25">
      <c r="A17" s="157"/>
      <c r="B17" s="76"/>
      <c r="C17" s="76"/>
      <c r="D17" s="76"/>
      <c r="E17" s="76"/>
      <c r="F17" s="76"/>
      <c r="G17" s="76"/>
      <c r="H17" s="76"/>
      <c r="I17" s="76"/>
      <c r="J17" s="76"/>
      <c r="K17" s="76"/>
      <c r="L17" s="76"/>
      <c r="M17" s="76"/>
      <c r="N17" s="76"/>
      <c r="O17" s="76"/>
    </row>
    <row r="18" spans="1:15" ht="40.5" customHeight="1" x14ac:dyDescent="0.25">
      <c r="A18" s="178" t="s">
        <v>58</v>
      </c>
      <c r="B18" s="762" t="s">
        <v>129</v>
      </c>
      <c r="C18" s="762"/>
      <c r="D18" s="762"/>
      <c r="E18" s="762"/>
      <c r="F18" s="762"/>
      <c r="G18" s="762"/>
      <c r="H18" s="762"/>
      <c r="I18" s="762"/>
      <c r="J18" s="762"/>
      <c r="K18" s="76"/>
      <c r="L18" s="76"/>
      <c r="M18" s="76"/>
      <c r="N18" s="76"/>
      <c r="O18" s="76"/>
    </row>
    <row r="19" spans="1:15" ht="15.75" x14ac:dyDescent="0.25">
      <c r="A19" s="36"/>
      <c r="B19" s="36"/>
      <c r="C19" s="36"/>
      <c r="D19" s="36"/>
      <c r="E19" s="36"/>
      <c r="F19" s="36"/>
      <c r="G19" s="36"/>
      <c r="H19" s="36"/>
      <c r="I19" s="36"/>
      <c r="J19" s="36"/>
      <c r="K19" s="76"/>
      <c r="L19" s="76"/>
      <c r="M19" s="76"/>
      <c r="N19" s="76"/>
      <c r="O19" s="76"/>
    </row>
    <row r="20" spans="1:15" ht="15.75" x14ac:dyDescent="0.25">
      <c r="A20" s="36" t="s">
        <v>59</v>
      </c>
      <c r="B20" s="803" t="s">
        <v>131</v>
      </c>
      <c r="C20" s="803"/>
      <c r="D20" s="803"/>
      <c r="E20" s="803"/>
      <c r="F20" s="803"/>
      <c r="G20" s="803"/>
      <c r="H20" s="803"/>
      <c r="I20" s="803"/>
      <c r="J20" s="803"/>
      <c r="K20" s="76"/>
      <c r="L20" s="76"/>
      <c r="M20" s="76"/>
      <c r="N20" s="76"/>
      <c r="O20" s="76"/>
    </row>
    <row r="21" spans="1:15" ht="15.75" x14ac:dyDescent="0.25">
      <c r="A21" s="36"/>
      <c r="B21" s="36"/>
      <c r="C21" s="36"/>
      <c r="D21" s="36"/>
      <c r="E21" s="36"/>
      <c r="F21" s="36"/>
      <c r="G21" s="36"/>
      <c r="H21" s="36"/>
      <c r="I21" s="36"/>
      <c r="J21" s="36"/>
      <c r="K21" s="76"/>
      <c r="L21" s="76"/>
      <c r="M21" s="76"/>
      <c r="N21" s="76"/>
      <c r="O21" s="76"/>
    </row>
    <row r="22" spans="1:15" ht="28.5" customHeight="1" x14ac:dyDescent="0.2">
      <c r="A22" s="178" t="s">
        <v>60</v>
      </c>
      <c r="B22" s="806" t="s">
        <v>368</v>
      </c>
      <c r="C22" s="806"/>
      <c r="D22" s="806"/>
      <c r="E22" s="806"/>
      <c r="F22" s="806"/>
      <c r="G22" s="806"/>
      <c r="H22" s="806"/>
      <c r="I22" s="806"/>
      <c r="J22" s="806"/>
    </row>
    <row r="23" spans="1:15" x14ac:dyDescent="0.2">
      <c r="B23" s="153"/>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85546875" defaultRowHeight="12.75" x14ac:dyDescent="0.2"/>
  <cols>
    <col min="1" max="1" width="11.85546875" customWidth="1"/>
    <col min="2" max="2" width="20.42578125" customWidth="1"/>
    <col min="3" max="3" width="19.140625" customWidth="1"/>
    <col min="4" max="4" width="20.140625" customWidth="1"/>
    <col min="5" max="5" width="19.85546875" customWidth="1"/>
    <col min="6" max="6" width="7.140625" customWidth="1"/>
    <col min="8" max="8" width="11.85546875" customWidth="1"/>
    <col min="9" max="9" width="11.42578125" customWidth="1"/>
    <col min="11" max="11" width="10" customWidth="1"/>
    <col min="12" max="13" width="16" customWidth="1"/>
    <col min="14" max="14" width="0" hidden="1" customWidth="1"/>
  </cols>
  <sheetData>
    <row r="1" spans="1:15" ht="15.75" x14ac:dyDescent="0.25">
      <c r="A1" s="198" t="s">
        <v>147</v>
      </c>
      <c r="B1" s="104"/>
      <c r="C1" s="169" t="str">
        <f>General!C2</f>
        <v>Proposer's Name (Prime or Subcontractor)</v>
      </c>
      <c r="D1" s="87"/>
      <c r="E1" s="87"/>
      <c r="F1" s="87"/>
      <c r="G1" s="87"/>
      <c r="H1" s="87"/>
      <c r="I1" s="87"/>
      <c r="J1" s="87"/>
      <c r="K1" s="87"/>
      <c r="L1" s="87"/>
      <c r="M1" s="87"/>
    </row>
    <row r="2" spans="1:15" ht="18.75" x14ac:dyDescent="0.3">
      <c r="A2" s="78"/>
      <c r="B2" s="77"/>
      <c r="C2" s="77"/>
      <c r="D2" s="77"/>
      <c r="E2" s="77"/>
      <c r="F2" s="77"/>
      <c r="G2" s="77"/>
      <c r="H2" s="77"/>
      <c r="I2" s="77"/>
      <c r="J2" s="77"/>
      <c r="K2" s="77"/>
      <c r="L2" s="77"/>
      <c r="M2" s="77"/>
    </row>
    <row r="3" spans="1:15" ht="126" x14ac:dyDescent="0.2">
      <c r="A3" s="119" t="s">
        <v>140</v>
      </c>
      <c r="B3" s="115" t="s">
        <v>66</v>
      </c>
      <c r="C3" s="115" t="s">
        <v>62</v>
      </c>
      <c r="D3" s="115" t="s">
        <v>63</v>
      </c>
      <c r="E3" s="115" t="s">
        <v>141</v>
      </c>
      <c r="F3" s="115" t="s">
        <v>6</v>
      </c>
      <c r="G3" s="115" t="s">
        <v>14</v>
      </c>
      <c r="H3" s="115" t="s">
        <v>9</v>
      </c>
      <c r="I3" s="172" t="s">
        <v>15</v>
      </c>
      <c r="J3" s="115" t="s">
        <v>11</v>
      </c>
      <c r="K3" s="115" t="s">
        <v>24</v>
      </c>
      <c r="L3" s="115" t="s">
        <v>142</v>
      </c>
      <c r="M3" s="115" t="s">
        <v>69</v>
      </c>
    </row>
    <row r="4" spans="1:15" ht="15.75" x14ac:dyDescent="0.2">
      <c r="A4" s="112" t="s">
        <v>71</v>
      </c>
      <c r="B4" s="108"/>
      <c r="C4" s="108"/>
      <c r="D4" s="92"/>
      <c r="E4" s="108"/>
      <c r="F4" s="92"/>
      <c r="G4" s="92"/>
      <c r="H4" s="121"/>
      <c r="I4" s="110">
        <f>F4*H4</f>
        <v>0</v>
      </c>
      <c r="J4" s="92"/>
      <c r="K4" s="108"/>
      <c r="L4" s="92"/>
      <c r="M4" s="92"/>
      <c r="N4" s="153" t="s">
        <v>103</v>
      </c>
    </row>
    <row r="5" spans="1:15" ht="15.75" x14ac:dyDescent="0.2">
      <c r="A5" s="92"/>
      <c r="B5" s="108"/>
      <c r="C5" s="108"/>
      <c r="D5" s="92"/>
      <c r="E5" s="108"/>
      <c r="F5" s="92"/>
      <c r="G5" s="92"/>
      <c r="H5" s="121"/>
      <c r="I5" s="110">
        <f t="shared" ref="I5:I8" si="0">F5*H5</f>
        <v>0</v>
      </c>
      <c r="J5" s="92"/>
      <c r="K5" s="108"/>
      <c r="L5" s="92"/>
      <c r="M5" s="92"/>
      <c r="N5" s="153" t="s">
        <v>105</v>
      </c>
    </row>
    <row r="6" spans="1:15" ht="15.75" x14ac:dyDescent="0.2">
      <c r="A6" s="92"/>
      <c r="B6" s="108"/>
      <c r="C6" s="108"/>
      <c r="D6" s="92"/>
      <c r="E6" s="108"/>
      <c r="F6" s="92"/>
      <c r="G6" s="92"/>
      <c r="H6" s="110"/>
      <c r="I6" s="110">
        <f t="shared" si="0"/>
        <v>0</v>
      </c>
      <c r="J6" s="92"/>
      <c r="K6" s="108"/>
      <c r="L6" s="92"/>
      <c r="M6" s="92"/>
    </row>
    <row r="7" spans="1:15" ht="15.75" x14ac:dyDescent="0.2">
      <c r="A7" s="112" t="s">
        <v>73</v>
      </c>
      <c r="B7" s="108"/>
      <c r="C7" s="108"/>
      <c r="D7" s="92"/>
      <c r="E7" s="108"/>
      <c r="F7" s="92"/>
      <c r="G7" s="92"/>
      <c r="H7" s="110"/>
      <c r="I7" s="110"/>
      <c r="J7" s="92"/>
      <c r="K7" s="108"/>
      <c r="L7" s="92"/>
      <c r="M7" s="92"/>
    </row>
    <row r="8" spans="1:15" ht="15.75" x14ac:dyDescent="0.2">
      <c r="A8" s="92"/>
      <c r="B8" s="108"/>
      <c r="C8" s="108"/>
      <c r="D8" s="92"/>
      <c r="E8" s="108"/>
      <c r="F8" s="92"/>
      <c r="G8" s="92"/>
      <c r="H8" s="110"/>
      <c r="I8" s="110">
        <f t="shared" si="0"/>
        <v>0</v>
      </c>
      <c r="J8" s="92"/>
      <c r="K8" s="108"/>
      <c r="L8" s="92"/>
      <c r="M8" s="92"/>
    </row>
    <row r="9" spans="1:15" ht="15.75" x14ac:dyDescent="0.2">
      <c r="A9" s="100"/>
      <c r="B9" s="100"/>
      <c r="C9" s="100"/>
      <c r="D9" s="100"/>
      <c r="E9" s="100"/>
      <c r="F9" s="100"/>
      <c r="H9" s="114" t="s">
        <v>91</v>
      </c>
      <c r="I9" s="176">
        <f>SUM(I4:I8)</f>
        <v>0</v>
      </c>
      <c r="J9" s="100"/>
      <c r="K9" s="100"/>
      <c r="L9" s="100"/>
      <c r="M9" s="100"/>
    </row>
    <row r="10" spans="1:15" x14ac:dyDescent="0.2">
      <c r="F10" s="98"/>
      <c r="G10" s="98"/>
      <c r="H10" s="98"/>
    </row>
    <row r="11" spans="1:15" ht="183" customHeight="1" x14ac:dyDescent="0.2">
      <c r="A11" s="191" t="s">
        <v>119</v>
      </c>
      <c r="B11" s="763" t="s">
        <v>369</v>
      </c>
      <c r="C11" s="808"/>
      <c r="D11" s="808"/>
      <c r="E11" s="808"/>
      <c r="F11" s="808"/>
      <c r="G11" s="808"/>
      <c r="H11" s="808"/>
      <c r="I11" s="808"/>
      <c r="J11" s="808"/>
      <c r="K11" s="808"/>
      <c r="L11" s="808"/>
      <c r="M11" s="808"/>
    </row>
    <row r="12" spans="1:15" ht="15.75" x14ac:dyDescent="0.2">
      <c r="F12" s="98"/>
      <c r="G12" s="98"/>
      <c r="H12" s="98"/>
      <c r="O12" s="186"/>
    </row>
    <row r="13" spans="1:15" ht="15.75" customHeight="1" x14ac:dyDescent="0.2">
      <c r="A13" s="179" t="s">
        <v>58</v>
      </c>
      <c r="B13" s="809" t="s">
        <v>135</v>
      </c>
      <c r="C13" s="809"/>
      <c r="D13" s="809"/>
      <c r="E13" s="809"/>
      <c r="F13" s="809"/>
      <c r="G13" s="809"/>
      <c r="H13" s="809"/>
      <c r="I13" s="809"/>
      <c r="J13" s="809"/>
      <c r="K13" s="809"/>
      <c r="L13" s="809"/>
      <c r="M13" s="809"/>
      <c r="N13" s="79"/>
      <c r="O13" s="185"/>
    </row>
    <row r="14" spans="1:15" ht="37.5" customHeight="1" x14ac:dyDescent="0.2">
      <c r="B14" s="809"/>
      <c r="C14" s="809"/>
      <c r="D14" s="809"/>
      <c r="E14" s="809"/>
      <c r="F14" s="809"/>
      <c r="G14" s="809"/>
      <c r="H14" s="809"/>
      <c r="I14" s="809"/>
      <c r="J14" s="809"/>
      <c r="K14" s="809"/>
      <c r="L14" s="809"/>
      <c r="M14" s="809"/>
      <c r="N14" s="79"/>
      <c r="O14" s="190"/>
    </row>
    <row r="15" spans="1:15" ht="14.25" customHeight="1" x14ac:dyDescent="0.25">
      <c r="B15" s="80"/>
      <c r="C15" s="80"/>
      <c r="D15" s="80"/>
      <c r="E15" s="80"/>
      <c r="F15" s="80"/>
      <c r="G15" s="80"/>
      <c r="H15" s="80"/>
      <c r="I15" s="80"/>
      <c r="J15" s="80"/>
      <c r="K15" s="80"/>
      <c r="L15" s="80"/>
      <c r="M15" s="79"/>
      <c r="N15" s="79"/>
      <c r="O15" s="185"/>
    </row>
    <row r="16" spans="1:15" ht="15.75" x14ac:dyDescent="0.25">
      <c r="A16" s="194" t="s">
        <v>59</v>
      </c>
      <c r="B16" s="803" t="s">
        <v>131</v>
      </c>
      <c r="C16" s="803"/>
      <c r="D16" s="803"/>
      <c r="E16" s="803"/>
      <c r="F16" s="803"/>
      <c r="G16" s="803"/>
      <c r="H16" s="803"/>
      <c r="I16" s="803"/>
      <c r="J16" s="803"/>
      <c r="K16" s="195"/>
      <c r="L16" s="195"/>
      <c r="M16" s="195"/>
      <c r="N16" s="195"/>
      <c r="O16" s="195"/>
    </row>
    <row r="17" spans="1:16" ht="15.75" x14ac:dyDescent="0.25">
      <c r="A17" s="76"/>
      <c r="B17" s="76"/>
      <c r="C17" s="76"/>
      <c r="D17" s="76"/>
      <c r="E17" s="76"/>
      <c r="F17" s="76"/>
      <c r="G17" s="76"/>
      <c r="H17" s="76"/>
      <c r="I17" s="76"/>
      <c r="J17" s="76"/>
      <c r="K17" s="76"/>
      <c r="L17" s="76"/>
      <c r="M17" s="76"/>
      <c r="N17" s="76"/>
      <c r="O17" s="185"/>
    </row>
    <row r="18" spans="1:16" ht="15.75" x14ac:dyDescent="0.25">
      <c r="A18" s="36" t="s">
        <v>60</v>
      </c>
      <c r="B18" s="803" t="s">
        <v>68</v>
      </c>
      <c r="C18" s="803"/>
      <c r="D18" s="803"/>
      <c r="E18" s="803"/>
      <c r="F18" s="803"/>
      <c r="G18" s="803"/>
      <c r="H18" s="803"/>
      <c r="I18" s="803"/>
      <c r="J18" s="803"/>
      <c r="K18" s="803"/>
      <c r="L18" s="76"/>
      <c r="M18" s="76"/>
      <c r="N18" s="76"/>
      <c r="O18" s="190"/>
    </row>
    <row r="19" spans="1:16" ht="15.75" customHeight="1" x14ac:dyDescent="0.25">
      <c r="A19" s="36"/>
      <c r="B19" s="769" t="s">
        <v>132</v>
      </c>
      <c r="C19" s="769"/>
      <c r="D19" s="769"/>
      <c r="E19" s="769"/>
      <c r="F19" s="769"/>
      <c r="G19" s="769"/>
      <c r="H19" s="769"/>
      <c r="I19" s="769"/>
      <c r="J19" s="769"/>
      <c r="K19" s="769"/>
      <c r="L19" s="769"/>
      <c r="M19" s="769"/>
      <c r="N19" s="76"/>
    </row>
    <row r="20" spans="1:16" ht="24.75" customHeight="1" x14ac:dyDescent="0.25">
      <c r="A20" s="36"/>
      <c r="B20" s="769"/>
      <c r="C20" s="769"/>
      <c r="D20" s="769"/>
      <c r="E20" s="769"/>
      <c r="F20" s="769"/>
      <c r="G20" s="769"/>
      <c r="H20" s="769"/>
      <c r="I20" s="769"/>
      <c r="J20" s="769"/>
      <c r="K20" s="769"/>
      <c r="L20" s="769"/>
      <c r="M20" s="769"/>
      <c r="N20" s="76"/>
    </row>
    <row r="21" spans="1:16" ht="15.75" customHeight="1" x14ac:dyDescent="0.25">
      <c r="A21" s="36"/>
      <c r="B21" s="177"/>
      <c r="C21" s="177"/>
      <c r="D21" s="177"/>
      <c r="E21" s="177"/>
      <c r="F21" s="177"/>
      <c r="G21" s="177"/>
      <c r="H21" s="177"/>
      <c r="I21" s="177"/>
      <c r="J21" s="177"/>
      <c r="K21" s="177"/>
      <c r="L21" s="80"/>
      <c r="M21" s="76"/>
      <c r="N21" s="76"/>
    </row>
    <row r="22" spans="1:16" ht="15.75" x14ac:dyDescent="0.25">
      <c r="A22" s="36"/>
      <c r="B22" s="769" t="s">
        <v>133</v>
      </c>
      <c r="C22" s="769"/>
      <c r="D22" s="769"/>
      <c r="E22" s="769"/>
      <c r="F22" s="769"/>
      <c r="G22" s="769"/>
      <c r="H22" s="769"/>
      <c r="I22" s="769"/>
      <c r="J22" s="769"/>
      <c r="K22" s="769"/>
      <c r="L22" s="769"/>
      <c r="M22" s="769"/>
      <c r="N22" s="76"/>
    </row>
    <row r="23" spans="1:16" ht="15.75" x14ac:dyDescent="0.25">
      <c r="A23" s="36"/>
      <c r="B23" s="769"/>
      <c r="C23" s="769"/>
      <c r="D23" s="769"/>
      <c r="E23" s="769"/>
      <c r="F23" s="769"/>
      <c r="G23" s="769"/>
      <c r="H23" s="769"/>
      <c r="I23" s="769"/>
      <c r="J23" s="769"/>
      <c r="K23" s="769"/>
      <c r="L23" s="769"/>
      <c r="M23" s="769"/>
      <c r="N23" s="76"/>
    </row>
    <row r="24" spans="1:16" ht="8.25" customHeight="1" x14ac:dyDescent="0.25">
      <c r="A24" s="36"/>
      <c r="B24" s="769"/>
      <c r="C24" s="769"/>
      <c r="D24" s="769"/>
      <c r="E24" s="769"/>
      <c r="F24" s="769"/>
      <c r="G24" s="769"/>
      <c r="H24" s="769"/>
      <c r="I24" s="769"/>
      <c r="J24" s="769"/>
      <c r="K24" s="769"/>
      <c r="L24" s="769"/>
      <c r="M24" s="769"/>
      <c r="N24" s="76"/>
    </row>
    <row r="25" spans="1:16" ht="15.75" x14ac:dyDescent="0.25">
      <c r="A25" s="76"/>
      <c r="B25" s="80"/>
      <c r="C25" s="80"/>
      <c r="D25" s="80"/>
      <c r="E25" s="80"/>
      <c r="F25" s="80"/>
      <c r="G25" s="80"/>
      <c r="H25" s="80"/>
      <c r="I25" s="80"/>
      <c r="J25" s="80"/>
      <c r="K25" s="80"/>
      <c r="L25" s="80"/>
      <c r="M25" s="76"/>
      <c r="N25" s="76"/>
    </row>
    <row r="26" spans="1:16" ht="15.75" x14ac:dyDescent="0.25">
      <c r="A26" s="76"/>
      <c r="B26" s="809" t="s">
        <v>134</v>
      </c>
      <c r="C26" s="809"/>
      <c r="D26" s="809"/>
      <c r="E26" s="809"/>
      <c r="F26" s="809"/>
      <c r="G26" s="809"/>
      <c r="H26" s="809"/>
      <c r="I26" s="809"/>
      <c r="J26" s="809"/>
      <c r="K26" s="809"/>
      <c r="L26" s="809"/>
      <c r="M26" s="809"/>
      <c r="N26" s="76"/>
    </row>
    <row r="27" spans="1:16" ht="12.75" customHeight="1" x14ac:dyDescent="0.25">
      <c r="A27" s="76"/>
      <c r="B27" s="809"/>
      <c r="C27" s="809"/>
      <c r="D27" s="809"/>
      <c r="E27" s="809"/>
      <c r="F27" s="809"/>
      <c r="G27" s="809"/>
      <c r="H27" s="809"/>
      <c r="I27" s="809"/>
      <c r="J27" s="809"/>
      <c r="K27" s="809"/>
      <c r="L27" s="809"/>
      <c r="M27" s="809"/>
      <c r="N27" s="76"/>
    </row>
    <row r="28" spans="1:16" ht="15.75" x14ac:dyDescent="0.25">
      <c r="A28" s="76"/>
      <c r="B28" s="80"/>
      <c r="C28" s="80"/>
      <c r="D28" s="80"/>
      <c r="E28" s="80"/>
      <c r="F28" s="80"/>
      <c r="G28" s="80"/>
      <c r="H28" s="80"/>
      <c r="I28" s="80"/>
      <c r="J28" s="80"/>
      <c r="K28" s="76"/>
      <c r="L28" s="76"/>
      <c r="M28" s="76"/>
      <c r="N28" s="76"/>
    </row>
    <row r="29" spans="1:16" ht="32.25" customHeight="1" x14ac:dyDescent="0.25">
      <c r="A29" s="178" t="s">
        <v>61</v>
      </c>
      <c r="B29" s="762" t="s">
        <v>368</v>
      </c>
      <c r="C29" s="762"/>
      <c r="D29" s="762"/>
      <c r="E29" s="762"/>
      <c r="F29" s="762"/>
      <c r="G29" s="762"/>
      <c r="H29" s="762"/>
      <c r="I29" s="762"/>
      <c r="J29" s="762"/>
      <c r="K29" s="762"/>
      <c r="L29" s="762"/>
      <c r="M29" s="762"/>
      <c r="N29" s="76"/>
      <c r="O29" s="76"/>
      <c r="P29" s="76"/>
    </row>
    <row r="30" spans="1:16" ht="15.75" x14ac:dyDescent="0.2">
      <c r="B30" s="186"/>
    </row>
    <row r="31" spans="1:16" ht="15.75" x14ac:dyDescent="0.2">
      <c r="A31" s="84"/>
      <c r="B31" s="186"/>
    </row>
    <row r="32" spans="1:16" ht="15.75" x14ac:dyDescent="0.2">
      <c r="B32" s="186"/>
    </row>
    <row r="33" spans="1:2" ht="15.75" x14ac:dyDescent="0.2">
      <c r="A33" s="84"/>
      <c r="B33" s="186"/>
    </row>
    <row r="34" spans="1:2" ht="15.75" x14ac:dyDescent="0.2">
      <c r="B34" s="186"/>
    </row>
    <row r="35" spans="1:2" ht="15.75" x14ac:dyDescent="0.2">
      <c r="A35" s="84"/>
      <c r="B35" s="186"/>
    </row>
    <row r="36" spans="1:2" ht="15.75" x14ac:dyDescent="0.2">
      <c r="B36" s="186"/>
    </row>
    <row r="37" spans="1:2" ht="15.75" x14ac:dyDescent="0.2">
      <c r="A37" s="85"/>
      <c r="B37" s="186"/>
    </row>
    <row r="38" spans="1:2" ht="15.75" x14ac:dyDescent="0.2">
      <c r="B38" s="186"/>
    </row>
    <row r="39" spans="1:2" x14ac:dyDescent="0.2">
      <c r="A39" s="85"/>
    </row>
    <row r="41" spans="1:2" x14ac:dyDescent="0.2">
      <c r="A41" s="85"/>
    </row>
    <row r="43" spans="1:2" x14ac:dyDescent="0.2">
      <c r="A43" s="85"/>
    </row>
    <row r="45" spans="1:2" x14ac:dyDescent="0.2">
      <c r="A45" s="84"/>
    </row>
    <row r="47" spans="1:2" x14ac:dyDescent="0.2">
      <c r="A47" s="84"/>
    </row>
    <row r="50" spans="1:1" x14ac:dyDescent="0.2">
      <c r="A50" s="84"/>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5546875" defaultRowHeight="12.75" x14ac:dyDescent="0.2"/>
  <cols>
    <col min="1" max="1" width="14.5703125" bestFit="1" customWidth="1"/>
    <col min="2" max="2" width="19.5703125" customWidth="1"/>
    <col min="3" max="3" width="11.5703125" customWidth="1"/>
    <col min="4" max="4" width="10.85546875" customWidth="1"/>
    <col min="10" max="10" width="9.5703125" customWidth="1"/>
    <col min="11" max="11" width="8.5703125" customWidth="1"/>
    <col min="12" max="12" width="11.140625" bestFit="1" customWidth="1"/>
    <col min="13" max="13" width="9.140625" bestFit="1" customWidth="1"/>
    <col min="14" max="14" width="12.140625" customWidth="1"/>
    <col min="16" max="16" width="9.85546875" bestFit="1" customWidth="1"/>
    <col min="17" max="17" width="9.140625" bestFit="1" customWidth="1"/>
    <col min="18" max="18" width="14.42578125" customWidth="1"/>
    <col min="19" max="19" width="9.85546875" bestFit="1" customWidth="1"/>
    <col min="21" max="21" width="9.5703125" bestFit="1" customWidth="1"/>
    <col min="23" max="23" width="10.140625" customWidth="1"/>
    <col min="24" max="24" width="8.5703125" customWidth="1"/>
    <col min="25" max="25" width="9.140625" customWidth="1"/>
    <col min="26" max="26" width="11.140625" customWidth="1"/>
    <col min="27" max="27" width="9.5703125" bestFit="1" customWidth="1"/>
  </cols>
  <sheetData>
    <row r="1" spans="1:29" s="597" customFormat="1" ht="15.75" x14ac:dyDescent="0.25">
      <c r="A1" s="594" t="s">
        <v>12</v>
      </c>
      <c r="B1" s="595" t="s">
        <v>604</v>
      </c>
      <c r="C1" s="169" t="str">
        <f>General!C2</f>
        <v>Proposer's Name (Prime or Subcontractor)</v>
      </c>
      <c r="D1" s="596"/>
      <c r="E1" s="596"/>
      <c r="F1" s="596"/>
      <c r="G1" s="596"/>
      <c r="H1" s="596"/>
      <c r="I1" s="596"/>
      <c r="J1" s="596"/>
      <c r="K1" s="596"/>
      <c r="L1" s="596"/>
      <c r="M1" s="596"/>
      <c r="N1" s="596"/>
      <c r="O1" s="596"/>
      <c r="P1" s="596"/>
      <c r="Q1" s="596"/>
      <c r="R1" s="596"/>
      <c r="S1" s="596"/>
    </row>
    <row r="2" spans="1:29" s="598" customFormat="1" ht="15.75" x14ac:dyDescent="0.25">
      <c r="C2" s="599"/>
      <c r="D2" s="599"/>
      <c r="E2" s="599"/>
      <c r="F2" s="599"/>
      <c r="G2" s="599"/>
      <c r="H2" s="599"/>
      <c r="I2" s="599"/>
      <c r="J2" s="599"/>
      <c r="K2" s="599"/>
      <c r="L2" s="600"/>
      <c r="M2" s="600"/>
    </row>
    <row r="3" spans="1:29" s="601" customFormat="1" ht="15.75" thickBot="1" x14ac:dyDescent="0.3">
      <c r="C3" s="601" t="s">
        <v>605</v>
      </c>
    </row>
    <row r="4" spans="1:29" s="612" customFormat="1" ht="105.75" thickBot="1" x14ac:dyDescent="0.3">
      <c r="A4" s="602" t="s">
        <v>606</v>
      </c>
      <c r="B4" s="603" t="s">
        <v>607</v>
      </c>
      <c r="C4" s="602" t="s">
        <v>608</v>
      </c>
      <c r="D4" s="602" t="s">
        <v>609</v>
      </c>
      <c r="E4" s="602" t="s">
        <v>610</v>
      </c>
      <c r="F4" s="602" t="s">
        <v>611</v>
      </c>
      <c r="G4" s="604" t="s">
        <v>612</v>
      </c>
      <c r="H4" s="602" t="s">
        <v>613</v>
      </c>
      <c r="I4" s="602" t="s">
        <v>614</v>
      </c>
      <c r="J4" s="602" t="s">
        <v>615</v>
      </c>
      <c r="K4" s="605" t="s">
        <v>616</v>
      </c>
      <c r="L4" s="606" t="s">
        <v>617</v>
      </c>
      <c r="M4" s="605" t="s">
        <v>618</v>
      </c>
      <c r="N4" s="606" t="s">
        <v>619</v>
      </c>
      <c r="O4" s="605" t="s">
        <v>620</v>
      </c>
      <c r="P4" s="602" t="s">
        <v>621</v>
      </c>
      <c r="Q4" s="602" t="s">
        <v>622</v>
      </c>
      <c r="R4" s="606" t="s">
        <v>623</v>
      </c>
      <c r="S4" s="605" t="s">
        <v>624</v>
      </c>
      <c r="T4" s="602" t="s">
        <v>625</v>
      </c>
      <c r="U4" s="606" t="s">
        <v>626</v>
      </c>
      <c r="V4" s="605" t="s">
        <v>627</v>
      </c>
      <c r="W4" s="607" t="s">
        <v>628</v>
      </c>
      <c r="X4" s="607" t="s">
        <v>629</v>
      </c>
      <c r="Y4" s="608" t="s">
        <v>630</v>
      </c>
      <c r="Z4" s="605" t="s">
        <v>631</v>
      </c>
      <c r="AA4" s="609" t="s">
        <v>632</v>
      </c>
      <c r="AB4" s="610" t="s">
        <v>633</v>
      </c>
      <c r="AC4" s="611" t="s">
        <v>634</v>
      </c>
    </row>
    <row r="5" spans="1:29" s="612" customFormat="1" ht="15" x14ac:dyDescent="0.25">
      <c r="A5" s="613"/>
      <c r="B5" s="613"/>
      <c r="C5" s="613"/>
      <c r="D5" s="613"/>
      <c r="E5" s="614"/>
      <c r="F5" s="614"/>
      <c r="G5" s="615"/>
      <c r="H5" s="616">
        <f t="shared" ref="H5:H8" si="0">IF((F5&gt;0),F5-1,0)</f>
        <v>0</v>
      </c>
      <c r="I5" s="616">
        <f t="shared" ref="I5:I13" si="1">IF(F5&gt;2,F5-2,0)</f>
        <v>0</v>
      </c>
      <c r="J5" s="616">
        <f t="shared" ref="J5:J13" si="2">IF(F5&lt;=2,F5,F5-I5)</f>
        <v>0</v>
      </c>
      <c r="K5" s="617"/>
      <c r="L5" s="618">
        <f t="shared" ref="L5:L13" si="3">+K5*E5</f>
        <v>0</v>
      </c>
      <c r="M5" s="617"/>
      <c r="N5" s="618">
        <f t="shared" ref="N5:N13" si="4">M5*E5*H5</f>
        <v>0</v>
      </c>
      <c r="O5" s="617"/>
      <c r="P5" s="619">
        <f t="shared" ref="P5:P8" si="5">+O5*E5*I5</f>
        <v>0</v>
      </c>
      <c r="Q5" s="619">
        <f t="shared" ref="Q5:Q8" si="6">(+O5*E5*J5)*0.75</f>
        <v>0</v>
      </c>
      <c r="R5" s="620">
        <f t="shared" ref="R5:R13" si="7">SUM(P5:Q5)</f>
        <v>0</v>
      </c>
      <c r="S5" s="621"/>
      <c r="T5" s="622"/>
      <c r="U5" s="623">
        <f>T5*S5*H5</f>
        <v>0</v>
      </c>
      <c r="V5" s="624"/>
      <c r="W5" s="625"/>
      <c r="X5" s="622"/>
      <c r="Y5" s="623">
        <f>W5*V5*X5</f>
        <v>0</v>
      </c>
      <c r="Z5" s="626"/>
      <c r="AA5" s="627"/>
      <c r="AB5" s="628">
        <f>+Y5+U5+R5+N5+L5+Z5+AA5</f>
        <v>0</v>
      </c>
      <c r="AC5" s="629">
        <f>+AB5*G5</f>
        <v>0</v>
      </c>
    </row>
    <row r="6" spans="1:29" s="612" customFormat="1" ht="15" x14ac:dyDescent="0.25">
      <c r="A6" s="613"/>
      <c r="B6" s="613"/>
      <c r="C6" s="613"/>
      <c r="D6" s="613"/>
      <c r="E6" s="614"/>
      <c r="F6" s="614"/>
      <c r="G6" s="615"/>
      <c r="H6" s="616">
        <f t="shared" si="0"/>
        <v>0</v>
      </c>
      <c r="I6" s="616">
        <f t="shared" si="1"/>
        <v>0</v>
      </c>
      <c r="J6" s="616">
        <f t="shared" si="2"/>
        <v>0</v>
      </c>
      <c r="K6" s="617"/>
      <c r="L6" s="618">
        <f t="shared" si="3"/>
        <v>0</v>
      </c>
      <c r="M6" s="617"/>
      <c r="N6" s="618">
        <f t="shared" si="4"/>
        <v>0</v>
      </c>
      <c r="O6" s="617"/>
      <c r="P6" s="619">
        <f t="shared" si="5"/>
        <v>0</v>
      </c>
      <c r="Q6" s="619">
        <f t="shared" si="6"/>
        <v>0</v>
      </c>
      <c r="R6" s="620">
        <f t="shared" si="7"/>
        <v>0</v>
      </c>
      <c r="S6" s="621"/>
      <c r="T6" s="622"/>
      <c r="U6" s="623">
        <f t="shared" ref="U6:U13" si="8">T6*S6*H6</f>
        <v>0</v>
      </c>
      <c r="V6" s="624"/>
      <c r="W6" s="625"/>
      <c r="X6" s="622"/>
      <c r="Y6" s="623">
        <f t="shared" ref="Y6:Y13" si="9">W6*V6*X6</f>
        <v>0</v>
      </c>
      <c r="Z6" s="626"/>
      <c r="AA6" s="627"/>
      <c r="AB6" s="628">
        <f>+Y6+U6+R6+N6+L6+Z6+AA6</f>
        <v>0</v>
      </c>
      <c r="AC6" s="629">
        <f>+AB6*G6</f>
        <v>0</v>
      </c>
    </row>
    <row r="7" spans="1:29" s="612" customFormat="1" ht="15" x14ac:dyDescent="0.25">
      <c r="A7" s="613"/>
      <c r="B7" s="613"/>
      <c r="C7" s="613"/>
      <c r="D7" s="613"/>
      <c r="E7" s="614"/>
      <c r="F7" s="614"/>
      <c r="G7" s="615"/>
      <c r="H7" s="616">
        <f t="shared" si="0"/>
        <v>0</v>
      </c>
      <c r="I7" s="616">
        <f t="shared" si="1"/>
        <v>0</v>
      </c>
      <c r="J7" s="616">
        <f t="shared" si="2"/>
        <v>0</v>
      </c>
      <c r="K7" s="617"/>
      <c r="L7" s="618">
        <f t="shared" si="3"/>
        <v>0</v>
      </c>
      <c r="M7" s="617"/>
      <c r="N7" s="618">
        <f t="shared" si="4"/>
        <v>0</v>
      </c>
      <c r="O7" s="617"/>
      <c r="P7" s="619">
        <f t="shared" si="5"/>
        <v>0</v>
      </c>
      <c r="Q7" s="619">
        <f t="shared" si="6"/>
        <v>0</v>
      </c>
      <c r="R7" s="620">
        <f t="shared" si="7"/>
        <v>0</v>
      </c>
      <c r="S7" s="621"/>
      <c r="T7" s="622"/>
      <c r="U7" s="623">
        <f t="shared" si="8"/>
        <v>0</v>
      </c>
      <c r="V7" s="624"/>
      <c r="W7" s="625"/>
      <c r="X7" s="622"/>
      <c r="Y7" s="623">
        <f t="shared" si="9"/>
        <v>0</v>
      </c>
      <c r="Z7" s="626"/>
      <c r="AA7" s="627"/>
      <c r="AB7" s="628">
        <f>+Y7+U7+R7+N7+L7+Z7+AA7</f>
        <v>0</v>
      </c>
      <c r="AC7" s="629">
        <f>+AB7*G7</f>
        <v>0</v>
      </c>
    </row>
    <row r="8" spans="1:29" s="612" customFormat="1" ht="15" x14ac:dyDescent="0.25">
      <c r="A8" s="613"/>
      <c r="B8" s="613"/>
      <c r="C8" s="613"/>
      <c r="D8" s="613"/>
      <c r="E8" s="614"/>
      <c r="F8" s="614"/>
      <c r="G8" s="615"/>
      <c r="H8" s="616">
        <f t="shared" si="0"/>
        <v>0</v>
      </c>
      <c r="I8" s="616">
        <f t="shared" si="1"/>
        <v>0</v>
      </c>
      <c r="J8" s="616">
        <f t="shared" si="2"/>
        <v>0</v>
      </c>
      <c r="K8" s="617"/>
      <c r="L8" s="618">
        <f t="shared" si="3"/>
        <v>0</v>
      </c>
      <c r="M8" s="617"/>
      <c r="N8" s="618">
        <f t="shared" si="4"/>
        <v>0</v>
      </c>
      <c r="O8" s="617"/>
      <c r="P8" s="619">
        <f t="shared" si="5"/>
        <v>0</v>
      </c>
      <c r="Q8" s="619">
        <f t="shared" si="6"/>
        <v>0</v>
      </c>
      <c r="R8" s="620">
        <f t="shared" si="7"/>
        <v>0</v>
      </c>
      <c r="S8" s="621"/>
      <c r="T8" s="622"/>
      <c r="U8" s="623">
        <f t="shared" si="8"/>
        <v>0</v>
      </c>
      <c r="V8" s="624"/>
      <c r="W8" s="625"/>
      <c r="X8" s="622"/>
      <c r="Y8" s="623">
        <f t="shared" si="9"/>
        <v>0</v>
      </c>
      <c r="Z8" s="626"/>
      <c r="AA8" s="627"/>
      <c r="AB8" s="628">
        <f>+Y8+U8+R8+N8+L8+Z8+AA8</f>
        <v>0</v>
      </c>
      <c r="AC8" s="629">
        <f>+AB8*G8</f>
        <v>0</v>
      </c>
    </row>
    <row r="9" spans="1:29" s="612" customFormat="1" ht="15" x14ac:dyDescent="0.25">
      <c r="A9" s="811" t="s">
        <v>635</v>
      </c>
      <c r="B9" s="812"/>
      <c r="C9" s="630"/>
      <c r="D9" s="630"/>
      <c r="E9" s="631"/>
      <c r="F9" s="631"/>
      <c r="G9" s="632"/>
      <c r="H9" s="633"/>
      <c r="I9" s="633"/>
      <c r="J9" s="633"/>
      <c r="K9" s="634"/>
      <c r="L9" s="635"/>
      <c r="M9" s="634"/>
      <c r="N9" s="635"/>
      <c r="O9" s="634"/>
      <c r="P9" s="619"/>
      <c r="Q9" s="619"/>
      <c r="R9" s="637"/>
      <c r="S9" s="638"/>
      <c r="T9" s="639"/>
      <c r="U9" s="640"/>
      <c r="V9" s="641"/>
      <c r="W9" s="642"/>
      <c r="X9" s="639"/>
      <c r="Y9" s="640"/>
      <c r="Z9" s="643"/>
      <c r="AA9" s="644"/>
      <c r="AB9" s="645"/>
      <c r="AC9" s="646">
        <f>SUM(AC5:AC8)</f>
        <v>0</v>
      </c>
    </row>
    <row r="10" spans="1:29" s="612" customFormat="1" ht="15" x14ac:dyDescent="0.25">
      <c r="A10" s="613"/>
      <c r="B10" s="613"/>
      <c r="C10" s="613"/>
      <c r="D10" s="613"/>
      <c r="E10" s="614"/>
      <c r="F10" s="614"/>
      <c r="G10" s="615"/>
      <c r="H10" s="616">
        <f>IF((F10&gt;0),F10-1,0)</f>
        <v>0</v>
      </c>
      <c r="I10" s="616">
        <f t="shared" si="1"/>
        <v>0</v>
      </c>
      <c r="J10" s="616">
        <f t="shared" si="2"/>
        <v>0</v>
      </c>
      <c r="K10" s="617"/>
      <c r="L10" s="618">
        <f t="shared" si="3"/>
        <v>0</v>
      </c>
      <c r="M10" s="617"/>
      <c r="N10" s="618">
        <f t="shared" si="4"/>
        <v>0</v>
      </c>
      <c r="O10" s="617"/>
      <c r="P10" s="619">
        <f t="shared" ref="P10:P13" si="10">+O10*E10*I10</f>
        <v>0</v>
      </c>
      <c r="Q10" s="619">
        <f t="shared" ref="Q10:Q13" si="11">(+O10*E10*J10)*0.75</f>
        <v>0</v>
      </c>
      <c r="R10" s="620">
        <f t="shared" si="7"/>
        <v>0</v>
      </c>
      <c r="S10" s="621"/>
      <c r="T10" s="622"/>
      <c r="U10" s="623">
        <f t="shared" si="8"/>
        <v>0</v>
      </c>
      <c r="V10" s="624"/>
      <c r="W10" s="625"/>
      <c r="X10" s="622"/>
      <c r="Y10" s="623">
        <f t="shared" si="9"/>
        <v>0</v>
      </c>
      <c r="Z10" s="626"/>
      <c r="AA10" s="627"/>
      <c r="AB10" s="628">
        <f>+Y10+U10+R10+N10+L10+Z10+AA10</f>
        <v>0</v>
      </c>
      <c r="AC10" s="629">
        <f>+AB10*G10</f>
        <v>0</v>
      </c>
    </row>
    <row r="11" spans="1:29" s="612" customFormat="1" ht="15" x14ac:dyDescent="0.25">
      <c r="A11" s="613"/>
      <c r="B11" s="613"/>
      <c r="C11" s="613"/>
      <c r="D11" s="613"/>
      <c r="E11" s="614"/>
      <c r="F11" s="614"/>
      <c r="G11" s="615"/>
      <c r="H11" s="616">
        <f t="shared" ref="H11:H13" si="12">IF((F11&gt;0),F11-1,0)</f>
        <v>0</v>
      </c>
      <c r="I11" s="616">
        <f t="shared" si="1"/>
        <v>0</v>
      </c>
      <c r="J11" s="616">
        <f t="shared" si="2"/>
        <v>0</v>
      </c>
      <c r="K11" s="617"/>
      <c r="L11" s="618">
        <f t="shared" si="3"/>
        <v>0</v>
      </c>
      <c r="M11" s="617"/>
      <c r="N11" s="618">
        <f t="shared" si="4"/>
        <v>0</v>
      </c>
      <c r="O11" s="617"/>
      <c r="P11" s="619">
        <f t="shared" si="10"/>
        <v>0</v>
      </c>
      <c r="Q11" s="619">
        <f t="shared" si="11"/>
        <v>0</v>
      </c>
      <c r="R11" s="620">
        <f t="shared" si="7"/>
        <v>0</v>
      </c>
      <c r="S11" s="621"/>
      <c r="T11" s="622"/>
      <c r="U11" s="623">
        <f t="shared" si="8"/>
        <v>0</v>
      </c>
      <c r="V11" s="624"/>
      <c r="W11" s="625"/>
      <c r="X11" s="622"/>
      <c r="Y11" s="623">
        <f t="shared" si="9"/>
        <v>0</v>
      </c>
      <c r="Z11" s="626"/>
      <c r="AA11" s="627"/>
      <c r="AB11" s="628">
        <f>+Y11+U11+R11+N11+L11+Z11+AA11</f>
        <v>0</v>
      </c>
      <c r="AC11" s="629">
        <f>+AB11*G11</f>
        <v>0</v>
      </c>
    </row>
    <row r="12" spans="1:29" s="612" customFormat="1" ht="15" x14ac:dyDescent="0.25">
      <c r="A12" s="613"/>
      <c r="B12" s="613"/>
      <c r="C12" s="613"/>
      <c r="D12" s="613"/>
      <c r="E12" s="614"/>
      <c r="F12" s="614"/>
      <c r="G12" s="615"/>
      <c r="H12" s="616">
        <f t="shared" si="12"/>
        <v>0</v>
      </c>
      <c r="I12" s="616">
        <f t="shared" si="1"/>
        <v>0</v>
      </c>
      <c r="J12" s="616">
        <f t="shared" si="2"/>
        <v>0</v>
      </c>
      <c r="K12" s="617"/>
      <c r="L12" s="618">
        <f t="shared" si="3"/>
        <v>0</v>
      </c>
      <c r="M12" s="617"/>
      <c r="N12" s="618">
        <f t="shared" si="4"/>
        <v>0</v>
      </c>
      <c r="O12" s="617"/>
      <c r="P12" s="619">
        <f t="shared" si="10"/>
        <v>0</v>
      </c>
      <c r="Q12" s="619">
        <f t="shared" si="11"/>
        <v>0</v>
      </c>
      <c r="R12" s="620">
        <f t="shared" si="7"/>
        <v>0</v>
      </c>
      <c r="S12" s="621"/>
      <c r="T12" s="622"/>
      <c r="U12" s="623">
        <f t="shared" si="8"/>
        <v>0</v>
      </c>
      <c r="V12" s="624"/>
      <c r="W12" s="625"/>
      <c r="X12" s="622"/>
      <c r="Y12" s="623">
        <f t="shared" si="9"/>
        <v>0</v>
      </c>
      <c r="Z12" s="626"/>
      <c r="AA12" s="627"/>
      <c r="AB12" s="628">
        <f>+Y12+U12+R12+N12+L12+Z12+AA12</f>
        <v>0</v>
      </c>
      <c r="AC12" s="629">
        <f>+AB12*G12</f>
        <v>0</v>
      </c>
    </row>
    <row r="13" spans="1:29" s="612" customFormat="1" ht="15" x14ac:dyDescent="0.25">
      <c r="A13" s="613"/>
      <c r="B13" s="613"/>
      <c r="C13" s="613"/>
      <c r="D13" s="613"/>
      <c r="E13" s="614"/>
      <c r="F13" s="614"/>
      <c r="G13" s="615"/>
      <c r="H13" s="616">
        <f t="shared" si="12"/>
        <v>0</v>
      </c>
      <c r="I13" s="616">
        <f t="shared" si="1"/>
        <v>0</v>
      </c>
      <c r="J13" s="616">
        <f t="shared" si="2"/>
        <v>0</v>
      </c>
      <c r="K13" s="617"/>
      <c r="L13" s="618">
        <f t="shared" si="3"/>
        <v>0</v>
      </c>
      <c r="M13" s="617"/>
      <c r="N13" s="618">
        <f t="shared" si="4"/>
        <v>0</v>
      </c>
      <c r="O13" s="617"/>
      <c r="P13" s="619">
        <f t="shared" si="10"/>
        <v>0</v>
      </c>
      <c r="Q13" s="619">
        <f t="shared" si="11"/>
        <v>0</v>
      </c>
      <c r="R13" s="620">
        <f t="shared" si="7"/>
        <v>0</v>
      </c>
      <c r="S13" s="621"/>
      <c r="T13" s="622"/>
      <c r="U13" s="623">
        <f t="shared" si="8"/>
        <v>0</v>
      </c>
      <c r="V13" s="624"/>
      <c r="W13" s="625"/>
      <c r="X13" s="622"/>
      <c r="Y13" s="623">
        <f t="shared" si="9"/>
        <v>0</v>
      </c>
      <c r="Z13" s="626"/>
      <c r="AA13" s="627"/>
      <c r="AB13" s="628">
        <f>+Y13+U13+R13+N13+L13+Z13+AA13</f>
        <v>0</v>
      </c>
      <c r="AC13" s="629">
        <f>+AB13*G13</f>
        <v>0</v>
      </c>
    </row>
    <row r="14" spans="1:29" s="612" customFormat="1" ht="15" x14ac:dyDescent="0.25">
      <c r="A14" s="811" t="s">
        <v>636</v>
      </c>
      <c r="B14" s="812"/>
      <c r="C14" s="630"/>
      <c r="D14" s="630"/>
      <c r="E14" s="631"/>
      <c r="F14" s="631"/>
      <c r="G14" s="632"/>
      <c r="H14" s="633"/>
      <c r="I14" s="633"/>
      <c r="J14" s="633"/>
      <c r="K14" s="634"/>
      <c r="L14" s="635"/>
      <c r="M14" s="634"/>
      <c r="N14" s="635"/>
      <c r="O14" s="634"/>
      <c r="P14" s="636"/>
      <c r="Q14" s="636"/>
      <c r="R14" s="637"/>
      <c r="S14" s="638"/>
      <c r="T14" s="639"/>
      <c r="U14" s="640"/>
      <c r="V14" s="641"/>
      <c r="W14" s="642"/>
      <c r="X14" s="639"/>
      <c r="Y14" s="640"/>
      <c r="Z14" s="643"/>
      <c r="AA14" s="644"/>
      <c r="AB14" s="645"/>
      <c r="AC14" s="646">
        <f>SUM(AC10:AC13)</f>
        <v>0</v>
      </c>
    </row>
    <row r="15" spans="1:29" s="612" customFormat="1" ht="15.75" thickBot="1" x14ac:dyDescent="0.3">
      <c r="A15" s="647" t="s">
        <v>637</v>
      </c>
      <c r="B15" s="648"/>
      <c r="C15" s="649"/>
      <c r="D15" s="650"/>
      <c r="E15" s="651"/>
      <c r="F15" s="651"/>
      <c r="G15" s="652"/>
      <c r="H15" s="653"/>
      <c r="I15" s="653"/>
      <c r="J15" s="653"/>
      <c r="K15" s="654"/>
      <c r="L15" s="655"/>
      <c r="M15" s="654"/>
      <c r="N15" s="655"/>
      <c r="O15" s="654"/>
      <c r="P15" s="656"/>
      <c r="Q15" s="656"/>
      <c r="R15" s="656"/>
      <c r="S15" s="654"/>
      <c r="T15" s="657"/>
      <c r="U15" s="655"/>
      <c r="V15" s="658"/>
      <c r="W15" s="659"/>
      <c r="X15" s="659"/>
      <c r="Y15" s="655"/>
      <c r="Z15" s="658"/>
      <c r="AA15" s="656"/>
      <c r="AB15" s="660"/>
      <c r="AC15" s="661">
        <f>AC9+AC14</f>
        <v>0</v>
      </c>
    </row>
    <row r="16" spans="1:29" ht="15.75" x14ac:dyDescent="0.25">
      <c r="B16" s="579"/>
      <c r="C16" s="579"/>
      <c r="D16" s="579"/>
      <c r="E16" s="579"/>
      <c r="F16" s="579"/>
      <c r="G16" s="579"/>
      <c r="H16" s="579"/>
      <c r="I16" s="579"/>
      <c r="J16" s="579"/>
      <c r="K16" s="579"/>
      <c r="L16" s="579"/>
      <c r="M16" s="579"/>
      <c r="N16" s="579"/>
      <c r="O16" s="579"/>
      <c r="P16" s="579"/>
      <c r="Q16" s="579"/>
      <c r="R16" s="579"/>
      <c r="S16" s="579"/>
    </row>
    <row r="17" spans="1:21" ht="15.75" x14ac:dyDescent="0.25">
      <c r="B17" s="579"/>
      <c r="C17" s="579"/>
      <c r="D17" s="579"/>
      <c r="E17" s="579"/>
      <c r="F17" s="579"/>
      <c r="G17" s="579"/>
      <c r="H17" s="579"/>
      <c r="I17" s="579"/>
      <c r="J17" s="579"/>
      <c r="K17" s="579"/>
      <c r="L17" s="579"/>
      <c r="M17" s="579"/>
      <c r="N17" s="579"/>
      <c r="O17" s="579"/>
      <c r="P17" s="579"/>
      <c r="Q17" s="579"/>
      <c r="R17" s="579"/>
      <c r="S17" s="579"/>
    </row>
    <row r="18" spans="1:21" ht="135" customHeight="1" x14ac:dyDescent="0.25">
      <c r="A18" s="178" t="s">
        <v>119</v>
      </c>
      <c r="B18" s="770" t="s">
        <v>638</v>
      </c>
      <c r="C18" s="813"/>
      <c r="D18" s="813"/>
      <c r="E18" s="813"/>
      <c r="F18" s="813"/>
      <c r="G18" s="813"/>
      <c r="H18" s="813"/>
      <c r="I18" s="813"/>
      <c r="J18" s="813"/>
      <c r="K18" s="813"/>
      <c r="L18" s="813"/>
      <c r="M18" s="813"/>
      <c r="N18" s="813"/>
      <c r="O18" s="813"/>
      <c r="P18" s="813"/>
      <c r="Q18" s="813"/>
      <c r="R18" s="186"/>
      <c r="S18" s="579"/>
    </row>
    <row r="19" spans="1:21" ht="15.75" x14ac:dyDescent="0.25">
      <c r="B19" s="579"/>
      <c r="C19" s="579"/>
      <c r="D19" s="579"/>
      <c r="E19" s="579"/>
      <c r="F19" s="579"/>
      <c r="G19" s="579"/>
      <c r="H19" s="579"/>
      <c r="I19" s="579"/>
      <c r="J19" s="579"/>
      <c r="K19" s="579"/>
      <c r="L19" s="579"/>
      <c r="M19" s="579"/>
      <c r="N19" s="579"/>
      <c r="O19" s="579"/>
      <c r="P19" s="579"/>
      <c r="Q19" s="579"/>
      <c r="R19" s="186"/>
      <c r="S19" s="579"/>
    </row>
    <row r="20" spans="1:21" s="98" customFormat="1" ht="12.75" customHeight="1" x14ac:dyDescent="0.2">
      <c r="A20" s="662" t="s">
        <v>16</v>
      </c>
      <c r="B20" s="769" t="s">
        <v>67</v>
      </c>
      <c r="C20" s="769"/>
      <c r="D20" s="769"/>
      <c r="E20" s="769"/>
      <c r="F20" s="769"/>
      <c r="G20" s="769"/>
      <c r="H20" s="769"/>
      <c r="I20" s="769"/>
      <c r="J20" s="769"/>
      <c r="K20" s="769"/>
      <c r="L20" s="769"/>
      <c r="M20" s="769"/>
      <c r="N20" s="769"/>
      <c r="O20" s="769"/>
      <c r="P20" s="769"/>
      <c r="Q20" s="769"/>
      <c r="R20" s="663"/>
      <c r="S20" s="664"/>
      <c r="T20" s="664"/>
      <c r="U20" s="664"/>
    </row>
    <row r="21" spans="1:21" ht="0.75" customHeight="1" x14ac:dyDescent="0.2">
      <c r="A21" s="485"/>
      <c r="B21" s="769"/>
      <c r="C21" s="769"/>
      <c r="D21" s="769"/>
      <c r="E21" s="769"/>
      <c r="F21" s="769"/>
      <c r="G21" s="769"/>
      <c r="H21" s="769"/>
      <c r="I21" s="769"/>
      <c r="J21" s="769"/>
      <c r="K21" s="769"/>
      <c r="L21" s="769"/>
      <c r="M21" s="769"/>
      <c r="N21" s="769"/>
      <c r="O21" s="769"/>
      <c r="P21" s="769"/>
      <c r="Q21" s="769"/>
      <c r="R21" s="186"/>
      <c r="S21" s="576"/>
      <c r="T21" s="576"/>
      <c r="U21" s="576"/>
    </row>
    <row r="22" spans="1:21" ht="6" hidden="1" customHeight="1" x14ac:dyDescent="0.2">
      <c r="A22" s="485"/>
      <c r="B22" s="769"/>
      <c r="C22" s="769"/>
      <c r="D22" s="769"/>
      <c r="E22" s="769"/>
      <c r="F22" s="769"/>
      <c r="G22" s="769"/>
      <c r="H22" s="769"/>
      <c r="I22" s="769"/>
      <c r="J22" s="769"/>
      <c r="K22" s="769"/>
      <c r="L22" s="769"/>
      <c r="M22" s="769"/>
      <c r="N22" s="769"/>
      <c r="O22" s="769"/>
      <c r="P22" s="769"/>
      <c r="Q22" s="769"/>
      <c r="R22" s="186" t="s">
        <v>118</v>
      </c>
      <c r="S22" s="576"/>
      <c r="T22" s="576"/>
      <c r="U22" s="576"/>
    </row>
    <row r="23" spans="1:21" ht="14.25" customHeight="1" x14ac:dyDescent="0.2">
      <c r="A23" s="485"/>
      <c r="B23" s="485"/>
      <c r="C23" s="577"/>
      <c r="D23" s="577"/>
      <c r="E23" s="577"/>
      <c r="F23" s="577"/>
      <c r="G23" s="577"/>
      <c r="H23" s="577"/>
      <c r="I23" s="577"/>
      <c r="J23" s="577"/>
      <c r="K23" s="577"/>
      <c r="L23" s="577"/>
      <c r="M23" s="577"/>
      <c r="N23" s="577"/>
      <c r="O23" s="577"/>
      <c r="P23" s="577"/>
      <c r="Q23" s="577"/>
      <c r="R23" s="186"/>
      <c r="S23" s="576"/>
      <c r="T23" s="576"/>
      <c r="U23" s="576"/>
    </row>
    <row r="24" spans="1:21" ht="15" customHeight="1" x14ac:dyDescent="0.25">
      <c r="A24" s="485" t="s">
        <v>22</v>
      </c>
      <c r="B24" s="803" t="s">
        <v>122</v>
      </c>
      <c r="C24" s="803"/>
      <c r="D24" s="803"/>
      <c r="E24" s="803"/>
      <c r="F24" s="803"/>
      <c r="G24" s="803"/>
      <c r="H24" s="803"/>
      <c r="I24" s="803"/>
      <c r="J24" s="803"/>
      <c r="K24" s="803"/>
      <c r="L24" s="803"/>
      <c r="M24" s="803"/>
      <c r="N24" s="803"/>
      <c r="O24" s="803"/>
      <c r="P24" s="803"/>
      <c r="Q24" s="803"/>
      <c r="R24" s="186"/>
      <c r="S24" s="579"/>
    </row>
    <row r="25" spans="1:21" ht="15" customHeight="1" x14ac:dyDescent="0.25">
      <c r="A25" s="485"/>
      <c r="B25" s="485"/>
      <c r="C25" s="485"/>
      <c r="D25" s="485"/>
      <c r="E25" s="485"/>
      <c r="F25" s="485"/>
      <c r="G25" s="485"/>
      <c r="H25" s="485"/>
      <c r="I25" s="485"/>
      <c r="J25" s="485"/>
      <c r="K25" s="485"/>
      <c r="L25" s="485"/>
      <c r="M25" s="485"/>
      <c r="N25" s="485"/>
      <c r="O25" s="485"/>
      <c r="P25" s="485"/>
      <c r="Q25" s="485"/>
      <c r="R25" s="579"/>
      <c r="S25" s="579"/>
    </row>
    <row r="26" spans="1:21" x14ac:dyDescent="0.2">
      <c r="A26" s="578" t="s">
        <v>60</v>
      </c>
      <c r="B26" s="810" t="s">
        <v>80</v>
      </c>
      <c r="C26" s="810"/>
      <c r="D26" s="810"/>
      <c r="E26" s="810"/>
      <c r="F26" s="810"/>
      <c r="G26" s="810"/>
      <c r="H26" s="810"/>
      <c r="I26" s="810"/>
      <c r="J26" s="810"/>
      <c r="K26" s="810"/>
      <c r="L26" s="810"/>
      <c r="M26" s="810"/>
      <c r="N26" s="810"/>
      <c r="O26" s="810"/>
      <c r="P26" s="810"/>
      <c r="Q26" s="810"/>
    </row>
    <row r="27" spans="1:21" x14ac:dyDescent="0.2">
      <c r="A27" s="485"/>
      <c r="B27" s="485"/>
      <c r="C27" s="485"/>
      <c r="D27" s="485"/>
      <c r="E27" s="485"/>
      <c r="F27" s="485"/>
      <c r="G27" s="485"/>
      <c r="H27" s="485"/>
      <c r="I27" s="485"/>
      <c r="J27" s="485"/>
      <c r="K27" s="485"/>
      <c r="L27" s="485"/>
      <c r="M27" s="485"/>
      <c r="N27" s="485"/>
      <c r="O27" s="485"/>
      <c r="P27" s="485"/>
      <c r="Q27" s="485" t="s">
        <v>93</v>
      </c>
    </row>
    <row r="28" spans="1:21" ht="15.75" x14ac:dyDescent="0.25">
      <c r="B28" s="156"/>
      <c r="C28" s="579"/>
      <c r="D28" s="156"/>
      <c r="E28" s="156"/>
      <c r="F28" s="156"/>
      <c r="G28" s="156"/>
      <c r="H28" s="156"/>
      <c r="I28" s="156"/>
      <c r="J28" s="156"/>
      <c r="K28" s="156"/>
      <c r="L28" s="156"/>
      <c r="M28" s="156"/>
      <c r="N28" s="156"/>
      <c r="O28" s="156"/>
    </row>
    <row r="30" spans="1:21" ht="15.75" x14ac:dyDescent="0.2">
      <c r="B30" s="186"/>
    </row>
    <row r="31" spans="1:21" ht="15.75" x14ac:dyDescent="0.2">
      <c r="B31" s="186"/>
    </row>
    <row r="32" spans="1:21" ht="15.75" x14ac:dyDescent="0.2">
      <c r="B32" s="186"/>
    </row>
    <row r="33" spans="2:2" ht="15.75" x14ac:dyDescent="0.2">
      <c r="B33" s="186"/>
    </row>
    <row r="34" spans="2:2" ht="15.75" x14ac:dyDescent="0.2">
      <c r="B34" s="186"/>
    </row>
    <row r="35" spans="2:2" ht="15.75" x14ac:dyDescent="0.2">
      <c r="B35" s="18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85546875" defaultRowHeight="12.75" x14ac:dyDescent="0.2"/>
  <cols>
    <col min="1" max="1" width="26.140625" customWidth="1"/>
    <col min="2" max="2" width="11.140625" customWidth="1"/>
    <col min="3" max="3" width="11.85546875" customWidth="1"/>
    <col min="4" max="4" width="15.42578125" customWidth="1"/>
    <col min="5" max="5" width="12.42578125" customWidth="1"/>
    <col min="6" max="6" width="14.140625" customWidth="1"/>
    <col min="7" max="7" width="16" customWidth="1"/>
    <col min="8" max="8" width="17.140625" customWidth="1"/>
    <col min="9" max="9" width="0" hidden="1" customWidth="1"/>
  </cols>
  <sheetData>
    <row r="1" spans="1:14" ht="15.75" x14ac:dyDescent="0.25">
      <c r="A1" s="198" t="s">
        <v>143</v>
      </c>
      <c r="B1" s="104"/>
      <c r="C1" s="104"/>
      <c r="D1" s="171" t="str">
        <f>General!C2</f>
        <v>Proposer's Name (Prime or Subcontractor)</v>
      </c>
      <c r="E1" s="104"/>
      <c r="F1" s="104"/>
      <c r="G1" s="104"/>
      <c r="H1" s="104"/>
      <c r="I1" s="76"/>
      <c r="J1" s="76"/>
      <c r="K1" s="76"/>
    </row>
    <row r="2" spans="1:14" ht="15.75" x14ac:dyDescent="0.25">
      <c r="A2" s="83"/>
      <c r="B2" s="76"/>
      <c r="C2" s="76"/>
      <c r="D2" s="76"/>
      <c r="E2" s="76"/>
      <c r="F2" s="76"/>
      <c r="G2" s="76"/>
      <c r="H2" s="76"/>
      <c r="I2" s="76"/>
      <c r="J2" s="76"/>
      <c r="K2" s="76"/>
    </row>
    <row r="3" spans="1:14" ht="78.75" x14ac:dyDescent="0.25">
      <c r="A3" s="127" t="s">
        <v>144</v>
      </c>
      <c r="B3" s="127" t="s">
        <v>6</v>
      </c>
      <c r="C3" s="127" t="s">
        <v>14</v>
      </c>
      <c r="D3" s="127" t="s">
        <v>9</v>
      </c>
      <c r="E3" s="159" t="s">
        <v>15</v>
      </c>
      <c r="F3" s="127" t="s">
        <v>64</v>
      </c>
      <c r="G3" s="127" t="s">
        <v>136</v>
      </c>
      <c r="H3" s="127" t="s">
        <v>69</v>
      </c>
      <c r="I3" s="76"/>
      <c r="J3" s="76"/>
      <c r="K3" s="76"/>
    </row>
    <row r="4" spans="1:14" ht="15.75" x14ac:dyDescent="0.25">
      <c r="A4" s="122" t="s">
        <v>71</v>
      </c>
      <c r="B4" s="123"/>
      <c r="C4" s="123"/>
      <c r="D4" s="124"/>
      <c r="E4" s="125">
        <f>B4*D4</f>
        <v>0</v>
      </c>
      <c r="F4" s="123"/>
      <c r="G4" s="123"/>
      <c r="H4" s="123"/>
      <c r="I4" s="135" t="s">
        <v>103</v>
      </c>
      <c r="J4" s="76"/>
      <c r="K4" s="76"/>
    </row>
    <row r="5" spans="1:14" ht="15.75" x14ac:dyDescent="0.25">
      <c r="A5" s="126"/>
      <c r="B5" s="123"/>
      <c r="C5" s="123"/>
      <c r="D5" s="124"/>
      <c r="E5" s="125">
        <f t="shared" ref="E5:E10" si="0">B5*D5</f>
        <v>0</v>
      </c>
      <c r="F5" s="123"/>
      <c r="G5" s="123"/>
      <c r="H5" s="123"/>
      <c r="I5" s="135" t="s">
        <v>105</v>
      </c>
      <c r="J5" s="76"/>
      <c r="K5" s="76"/>
    </row>
    <row r="6" spans="1:14" ht="15.75" x14ac:dyDescent="0.25">
      <c r="A6" s="126"/>
      <c r="B6" s="123"/>
      <c r="C6" s="123"/>
      <c r="D6" s="125"/>
      <c r="E6" s="125">
        <f t="shared" si="0"/>
        <v>0</v>
      </c>
      <c r="F6" s="123"/>
      <c r="G6" s="123"/>
      <c r="H6" s="123"/>
      <c r="I6" s="76"/>
      <c r="J6" s="76"/>
      <c r="K6" s="76"/>
    </row>
    <row r="7" spans="1:14" ht="15.75" x14ac:dyDescent="0.25">
      <c r="A7" s="122" t="s">
        <v>73</v>
      </c>
      <c r="B7" s="123"/>
      <c r="C7" s="123"/>
      <c r="D7" s="125"/>
      <c r="E7" s="125">
        <f t="shared" si="0"/>
        <v>0</v>
      </c>
      <c r="F7" s="123"/>
      <c r="G7" s="123"/>
      <c r="H7" s="123"/>
      <c r="I7" s="76"/>
      <c r="J7" s="76"/>
      <c r="K7" s="76"/>
    </row>
    <row r="8" spans="1:14" ht="15.75" x14ac:dyDescent="0.25">
      <c r="A8" s="126"/>
      <c r="B8" s="123"/>
      <c r="C8" s="123"/>
      <c r="D8" s="125"/>
      <c r="E8" s="125">
        <f t="shared" si="0"/>
        <v>0</v>
      </c>
      <c r="F8" s="123"/>
      <c r="G8" s="123"/>
      <c r="H8" s="123"/>
      <c r="I8" s="76"/>
      <c r="J8" s="76"/>
      <c r="K8" s="76"/>
    </row>
    <row r="9" spans="1:14" ht="15.75" x14ac:dyDescent="0.25">
      <c r="A9" s="126"/>
      <c r="B9" s="123"/>
      <c r="C9" s="123"/>
      <c r="D9" s="125"/>
      <c r="E9" s="125">
        <f t="shared" si="0"/>
        <v>0</v>
      </c>
      <c r="F9" s="123"/>
      <c r="G9" s="123"/>
      <c r="H9" s="123"/>
      <c r="I9" s="76"/>
      <c r="J9" s="76"/>
      <c r="K9" s="76"/>
    </row>
    <row r="10" spans="1:14" ht="15.75" x14ac:dyDescent="0.25">
      <c r="A10" s="126"/>
      <c r="B10" s="123"/>
      <c r="C10" s="123"/>
      <c r="D10" s="125"/>
      <c r="E10" s="125">
        <f t="shared" si="0"/>
        <v>0</v>
      </c>
      <c r="F10" s="123"/>
      <c r="G10" s="123"/>
      <c r="H10" s="123"/>
      <c r="I10" s="76"/>
      <c r="J10" s="76"/>
      <c r="K10" s="76"/>
    </row>
    <row r="11" spans="1:14" ht="16.5" customHeight="1" x14ac:dyDescent="0.25">
      <c r="A11" s="105"/>
      <c r="B11" s="76"/>
      <c r="D11" s="128" t="s">
        <v>91</v>
      </c>
      <c r="E11" s="160">
        <f>SUM(E4:E10)</f>
        <v>0</v>
      </c>
      <c r="F11" s="100"/>
      <c r="G11" s="100"/>
      <c r="H11" s="76"/>
      <c r="I11" s="76"/>
      <c r="J11" s="76"/>
    </row>
    <row r="12" spans="1:14" ht="15.75" x14ac:dyDescent="0.25">
      <c r="A12" s="76"/>
      <c r="B12" s="76"/>
      <c r="C12" s="76"/>
      <c r="D12" s="76"/>
      <c r="E12" s="76"/>
      <c r="F12" s="76"/>
      <c r="G12" s="76"/>
      <c r="H12" s="76"/>
      <c r="I12" s="76"/>
      <c r="J12" s="76"/>
    </row>
    <row r="13" spans="1:14" ht="15.75" x14ac:dyDescent="0.25">
      <c r="A13" s="184"/>
      <c r="B13" s="184"/>
      <c r="C13" s="184"/>
      <c r="D13" s="184"/>
      <c r="E13" s="184"/>
      <c r="F13" s="184"/>
      <c r="G13" s="184"/>
      <c r="H13" s="184"/>
      <c r="I13" s="184"/>
      <c r="J13" s="184"/>
    </row>
    <row r="14" spans="1:14" s="193" customFormat="1" ht="153" customHeight="1" x14ac:dyDescent="0.2">
      <c r="A14" s="191" t="s">
        <v>119</v>
      </c>
      <c r="B14" s="763" t="s">
        <v>370</v>
      </c>
      <c r="C14" s="804"/>
      <c r="D14" s="804"/>
      <c r="E14" s="804"/>
      <c r="F14" s="804"/>
      <c r="G14" s="804"/>
      <c r="H14" s="804"/>
      <c r="I14" s="804"/>
      <c r="J14" s="804"/>
      <c r="K14" s="804"/>
      <c r="L14" s="804"/>
      <c r="M14" s="804"/>
      <c r="N14" s="804"/>
    </row>
    <row r="15" spans="1:14" ht="15.75" x14ac:dyDescent="0.25">
      <c r="A15" s="76"/>
      <c r="B15" s="76"/>
      <c r="C15" s="76"/>
      <c r="D15" s="76"/>
      <c r="E15" s="76"/>
      <c r="F15" s="76"/>
      <c r="G15" s="76"/>
      <c r="H15" s="76"/>
      <c r="I15" s="76"/>
      <c r="J15" s="76"/>
    </row>
    <row r="16" spans="1:14" x14ac:dyDescent="0.2">
      <c r="A16" s="36" t="s">
        <v>58</v>
      </c>
      <c r="B16" s="769" t="s">
        <v>65</v>
      </c>
      <c r="C16" s="769"/>
      <c r="D16" s="769"/>
      <c r="E16" s="769"/>
      <c r="F16" s="769"/>
      <c r="G16" s="769"/>
      <c r="H16" s="769"/>
      <c r="I16" s="769"/>
      <c r="J16" s="769"/>
    </row>
    <row r="17" spans="1:15" x14ac:dyDescent="0.2">
      <c r="A17" s="36"/>
      <c r="B17" s="177"/>
      <c r="C17" s="177"/>
      <c r="D17" s="177"/>
      <c r="E17" s="177"/>
      <c r="F17" s="177"/>
      <c r="G17" s="177"/>
      <c r="H17" s="177"/>
      <c r="I17" s="177"/>
      <c r="J17" s="177"/>
    </row>
    <row r="18" spans="1:15" ht="15.75" x14ac:dyDescent="0.25">
      <c r="A18" s="194" t="s">
        <v>59</v>
      </c>
      <c r="B18" s="803" t="s">
        <v>131</v>
      </c>
      <c r="C18" s="803"/>
      <c r="D18" s="803"/>
      <c r="E18" s="803"/>
      <c r="F18" s="803"/>
      <c r="G18" s="803"/>
      <c r="H18" s="803"/>
      <c r="I18" s="803"/>
      <c r="J18" s="803"/>
      <c r="K18" s="195"/>
      <c r="L18" s="195"/>
      <c r="M18" s="195"/>
      <c r="N18" s="195"/>
      <c r="O18" s="195"/>
    </row>
    <row r="19" spans="1:15" x14ac:dyDescent="0.2">
      <c r="A19" s="36"/>
      <c r="B19" s="36"/>
      <c r="C19" s="36"/>
      <c r="D19" s="36"/>
      <c r="E19" s="36"/>
      <c r="F19" s="36"/>
      <c r="G19" s="36"/>
      <c r="H19" s="179"/>
      <c r="I19" s="36"/>
      <c r="J19" s="36"/>
    </row>
    <row r="20" spans="1:15" ht="25.5" customHeight="1" x14ac:dyDescent="0.2">
      <c r="A20" s="178" t="s">
        <v>60</v>
      </c>
      <c r="B20" s="806" t="s">
        <v>146</v>
      </c>
      <c r="C20" s="806"/>
      <c r="D20" s="806"/>
      <c r="E20" s="806"/>
      <c r="F20" s="806"/>
      <c r="G20" s="806"/>
      <c r="H20" s="806"/>
      <c r="I20" s="806"/>
      <c r="J20" s="806"/>
    </row>
    <row r="25" spans="1:15" ht="15.75" x14ac:dyDescent="0.2">
      <c r="A25" s="186"/>
    </row>
    <row r="26" spans="1:15" ht="15.75" x14ac:dyDescent="0.2">
      <c r="A26" s="186"/>
    </row>
    <row r="27" spans="1:15" ht="15.75" x14ac:dyDescent="0.2">
      <c r="A27" s="186"/>
    </row>
    <row r="28" spans="1:15" ht="15.75" x14ac:dyDescent="0.2">
      <c r="A28" s="186"/>
    </row>
    <row r="29" spans="1:15" ht="15.75" x14ac:dyDescent="0.2">
      <c r="A29" s="18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703125" defaultRowHeight="12.75" x14ac:dyDescent="0.2"/>
  <cols>
    <col min="1" max="1" width="10.5703125" style="501"/>
    <col min="2" max="2" width="15.42578125" style="501" bestFit="1" customWidth="1"/>
    <col min="3" max="4" width="10.5703125" style="501"/>
    <col min="5" max="5" width="1.5703125" style="501" customWidth="1"/>
    <col min="6" max="6" width="10.5703125" style="501"/>
    <col min="7" max="7" width="15.42578125" style="501" bestFit="1" customWidth="1"/>
    <col min="8" max="9" width="10.5703125" style="501"/>
    <col min="10" max="10" width="1.5703125" style="501" customWidth="1"/>
    <col min="11" max="11" width="10.5703125" style="501"/>
    <col min="12" max="12" width="15.42578125" style="501" bestFit="1" customWidth="1"/>
    <col min="13" max="14" width="10.5703125" style="501"/>
    <col min="15" max="15" width="1.5703125" style="501" customWidth="1"/>
    <col min="16" max="16384" width="10.5703125" style="501"/>
  </cols>
  <sheetData>
    <row r="1" spans="1:15" ht="23.25" x14ac:dyDescent="0.2">
      <c r="A1" s="495" t="s">
        <v>453</v>
      </c>
      <c r="B1" s="496"/>
      <c r="C1" s="496"/>
      <c r="D1" s="497"/>
      <c r="E1" s="498"/>
      <c r="F1" s="499"/>
      <c r="G1" s="500"/>
      <c r="H1" s="500"/>
      <c r="I1" s="498"/>
      <c r="J1" s="498"/>
      <c r="K1" s="499"/>
      <c r="L1" s="500"/>
      <c r="M1" s="500"/>
      <c r="N1" s="498"/>
      <c r="O1" s="498"/>
    </row>
    <row r="2" spans="1:15" ht="23.25" x14ac:dyDescent="0.2">
      <c r="A2" s="495" t="s">
        <v>454</v>
      </c>
      <c r="B2" s="502"/>
      <c r="C2" s="502"/>
      <c r="D2" s="503"/>
      <c r="E2" s="504"/>
      <c r="F2" s="499"/>
      <c r="G2" s="505"/>
      <c r="H2" s="505"/>
      <c r="I2" s="504"/>
      <c r="J2" s="504"/>
      <c r="K2" s="499"/>
      <c r="L2" s="505"/>
      <c r="M2" s="505"/>
      <c r="N2" s="504"/>
      <c r="O2" s="504"/>
    </row>
    <row r="3" spans="1:15" ht="23.25" x14ac:dyDescent="0.2">
      <c r="A3" s="506" t="s">
        <v>455</v>
      </c>
      <c r="B3" s="507"/>
      <c r="C3" s="507"/>
      <c r="D3" s="508"/>
      <c r="E3" s="508"/>
      <c r="F3" s="509"/>
      <c r="G3" s="505"/>
      <c r="H3" s="505"/>
      <c r="I3" s="504"/>
      <c r="J3" s="508"/>
      <c r="K3" s="509"/>
      <c r="L3" s="505"/>
      <c r="M3" s="505"/>
      <c r="N3" s="504"/>
      <c r="O3" s="508"/>
    </row>
    <row r="4" spans="1:15" ht="23.25" x14ac:dyDescent="0.2">
      <c r="A4" s="506"/>
      <c r="B4" s="507"/>
      <c r="C4" s="507"/>
      <c r="D4" s="508"/>
      <c r="E4" s="508"/>
      <c r="F4" s="509"/>
      <c r="G4" s="505"/>
      <c r="H4" s="505"/>
      <c r="I4" s="504"/>
      <c r="J4" s="508"/>
      <c r="K4" s="509"/>
      <c r="L4" s="505"/>
      <c r="M4" s="505"/>
      <c r="N4" s="504"/>
      <c r="O4" s="508"/>
    </row>
    <row r="5" spans="1:15" ht="15.75" x14ac:dyDescent="0.2">
      <c r="A5" s="814" t="s">
        <v>456</v>
      </c>
      <c r="B5" s="815"/>
      <c r="C5" s="815"/>
      <c r="D5" s="816"/>
      <c r="E5" s="510"/>
      <c r="F5" s="817" t="s">
        <v>457</v>
      </c>
      <c r="G5" s="818"/>
      <c r="H5" s="818"/>
      <c r="I5" s="819"/>
      <c r="J5" s="510"/>
      <c r="K5" s="820" t="s">
        <v>458</v>
      </c>
      <c r="L5" s="821"/>
      <c r="M5" s="821"/>
      <c r="N5" s="822"/>
      <c r="O5" s="510"/>
    </row>
    <row r="6" spans="1:15" ht="31.5" x14ac:dyDescent="0.2">
      <c r="A6" s="511" t="s">
        <v>459</v>
      </c>
      <c r="B6" s="511" t="s">
        <v>460</v>
      </c>
      <c r="C6" s="512" t="s">
        <v>461</v>
      </c>
      <c r="D6" s="512" t="s">
        <v>462</v>
      </c>
      <c r="E6" s="510"/>
      <c r="F6" s="511" t="s">
        <v>459</v>
      </c>
      <c r="G6" s="511" t="s">
        <v>460</v>
      </c>
      <c r="H6" s="512" t="s">
        <v>461</v>
      </c>
      <c r="I6" s="512" t="s">
        <v>462</v>
      </c>
      <c r="J6" s="510"/>
      <c r="K6" s="511" t="s">
        <v>459</v>
      </c>
      <c r="L6" s="511" t="s">
        <v>460</v>
      </c>
      <c r="M6" s="512" t="s">
        <v>461</v>
      </c>
      <c r="N6" s="512" t="s">
        <v>462</v>
      </c>
      <c r="O6" s="510"/>
    </row>
    <row r="7" spans="1:15" ht="15.75" x14ac:dyDescent="0.2">
      <c r="A7" s="513">
        <v>1</v>
      </c>
      <c r="B7" s="514" t="s">
        <v>463</v>
      </c>
      <c r="C7" s="515"/>
      <c r="D7" s="515"/>
      <c r="E7" s="516"/>
      <c r="F7" s="513">
        <v>1</v>
      </c>
      <c r="G7" s="514" t="s">
        <v>463</v>
      </c>
      <c r="H7" s="515"/>
      <c r="I7" s="515"/>
      <c r="J7" s="516"/>
      <c r="K7" s="513">
        <v>1</v>
      </c>
      <c r="L7" s="514" t="s">
        <v>463</v>
      </c>
      <c r="M7" s="515"/>
      <c r="N7" s="515"/>
      <c r="O7" s="516"/>
    </row>
    <row r="8" spans="1:15" ht="15.75" x14ac:dyDescent="0.2">
      <c r="A8" s="517">
        <v>2</v>
      </c>
      <c r="B8" s="514" t="s">
        <v>464</v>
      </c>
      <c r="C8" s="515"/>
      <c r="D8" s="515"/>
      <c r="E8" s="516"/>
      <c r="F8" s="517">
        <v>2</v>
      </c>
      <c r="G8" s="514" t="s">
        <v>464</v>
      </c>
      <c r="H8" s="515"/>
      <c r="I8" s="515"/>
      <c r="J8" s="516"/>
      <c r="K8" s="517">
        <v>2</v>
      </c>
      <c r="L8" s="514" t="s">
        <v>464</v>
      </c>
      <c r="M8" s="515"/>
      <c r="N8" s="515"/>
      <c r="O8" s="516"/>
    </row>
    <row r="10" spans="1:15" x14ac:dyDescent="0.2">
      <c r="A10" s="501" t="s">
        <v>465</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85546875" defaultRowHeight="12.75" x14ac:dyDescent="0.2"/>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466</v>
      </c>
      <c r="B1" s="117"/>
      <c r="C1" s="117"/>
      <c r="D1" s="170" t="str">
        <f>General!C2</f>
        <v>Proposer's Name (Prime or Subcontractor)</v>
      </c>
      <c r="E1" s="170"/>
      <c r="F1" s="117"/>
      <c r="G1" s="117"/>
      <c r="H1" s="117"/>
      <c r="I1" s="117"/>
      <c r="J1" s="117"/>
      <c r="K1" s="487"/>
      <c r="L1" s="487"/>
      <c r="M1" s="487"/>
      <c r="N1" s="487"/>
      <c r="O1" s="487"/>
    </row>
    <row r="2" spans="1:15" ht="15.75" x14ac:dyDescent="0.25">
      <c r="A2" s="805"/>
      <c r="B2" s="805"/>
      <c r="C2" s="805"/>
      <c r="D2" s="805"/>
      <c r="E2" s="805"/>
      <c r="F2" s="805"/>
      <c r="G2" s="805"/>
      <c r="H2" s="805"/>
      <c r="I2" s="488"/>
      <c r="J2" s="488"/>
      <c r="K2" s="487"/>
      <c r="L2" s="487"/>
      <c r="M2" s="487"/>
      <c r="N2" s="487"/>
      <c r="O2" s="487"/>
    </row>
    <row r="3" spans="1:15" ht="63" x14ac:dyDescent="0.25">
      <c r="A3" s="119" t="s">
        <v>467</v>
      </c>
      <c r="B3" s="119" t="s">
        <v>468</v>
      </c>
      <c r="C3" s="118" t="s">
        <v>6</v>
      </c>
      <c r="D3" s="118" t="s">
        <v>9</v>
      </c>
      <c r="E3" s="119" t="s">
        <v>469</v>
      </c>
      <c r="F3" s="118" t="s">
        <v>10</v>
      </c>
      <c r="G3" s="119" t="s">
        <v>23</v>
      </c>
      <c r="H3" s="120" t="s">
        <v>470</v>
      </c>
      <c r="I3" s="115" t="s">
        <v>471</v>
      </c>
      <c r="J3" s="115" t="s">
        <v>69</v>
      </c>
      <c r="L3" s="487"/>
      <c r="M3" s="487"/>
      <c r="N3" s="487"/>
      <c r="O3" s="487"/>
    </row>
    <row r="4" spans="1:15" ht="15.75" x14ac:dyDescent="0.25">
      <c r="A4" s="62" t="s">
        <v>71</v>
      </c>
      <c r="B4" s="518"/>
      <c r="C4" s="519"/>
      <c r="D4" s="520"/>
      <c r="E4" s="520"/>
      <c r="F4" s="67">
        <f>C4*D4</f>
        <v>0</v>
      </c>
      <c r="G4" s="63"/>
      <c r="H4" s="90"/>
      <c r="I4" s="92"/>
      <c r="J4" s="92"/>
      <c r="K4" s="156" t="s">
        <v>103</v>
      </c>
      <c r="L4" s="487"/>
      <c r="M4" s="487"/>
      <c r="N4" s="487"/>
      <c r="O4" s="487"/>
    </row>
    <row r="5" spans="1:15" ht="15.75" x14ac:dyDescent="0.25">
      <c r="A5" s="63">
        <v>1</v>
      </c>
      <c r="B5" s="518"/>
      <c r="C5" s="519"/>
      <c r="D5" s="520"/>
      <c r="E5" s="520"/>
      <c r="F5" s="67">
        <f t="shared" ref="F5:F18" si="0">C5*D5</f>
        <v>0</v>
      </c>
      <c r="G5" s="63"/>
      <c r="H5" s="91"/>
      <c r="I5" s="92"/>
      <c r="J5" s="92"/>
      <c r="K5" s="156" t="s">
        <v>105</v>
      </c>
      <c r="L5" s="487"/>
      <c r="M5" s="487"/>
      <c r="N5" s="487"/>
      <c r="O5" s="487"/>
    </row>
    <row r="6" spans="1:15" ht="15.75" x14ac:dyDescent="0.25">
      <c r="A6" s="63">
        <v>2</v>
      </c>
      <c r="B6" s="518"/>
      <c r="C6" s="519"/>
      <c r="D6" s="520"/>
      <c r="E6" s="520"/>
      <c r="F6" s="67">
        <f t="shared" si="0"/>
        <v>0</v>
      </c>
      <c r="G6" s="63"/>
      <c r="H6" s="90"/>
      <c r="I6" s="92"/>
      <c r="J6" s="92"/>
      <c r="L6" s="487"/>
      <c r="M6" s="487"/>
      <c r="N6" s="487"/>
      <c r="O6" s="487"/>
    </row>
    <row r="7" spans="1:15" ht="15.75" x14ac:dyDescent="0.25">
      <c r="A7" s="63">
        <v>3</v>
      </c>
      <c r="B7" s="518"/>
      <c r="C7" s="519"/>
      <c r="D7" s="520"/>
      <c r="E7" s="520"/>
      <c r="F7" s="67">
        <f t="shared" si="0"/>
        <v>0</v>
      </c>
      <c r="G7" s="63"/>
      <c r="H7" s="90"/>
      <c r="I7" s="92"/>
      <c r="J7" s="92"/>
      <c r="L7" s="487"/>
      <c r="M7" s="487"/>
      <c r="N7" s="487"/>
      <c r="O7" s="487"/>
    </row>
    <row r="8" spans="1:15" ht="15.75" x14ac:dyDescent="0.25">
      <c r="A8" s="63">
        <v>4</v>
      </c>
      <c r="B8" s="518"/>
      <c r="C8" s="519"/>
      <c r="D8" s="520"/>
      <c r="E8" s="520"/>
      <c r="F8" s="67">
        <f t="shared" si="0"/>
        <v>0</v>
      </c>
      <c r="G8" s="63"/>
      <c r="H8" s="90"/>
      <c r="I8" s="92"/>
      <c r="J8" s="92"/>
      <c r="L8" s="487"/>
      <c r="M8" s="487"/>
      <c r="N8" s="487"/>
      <c r="O8" s="487"/>
    </row>
    <row r="9" spans="1:15" ht="15.75" x14ac:dyDescent="0.25">
      <c r="A9" s="62" t="s">
        <v>73</v>
      </c>
      <c r="B9" s="518"/>
      <c r="C9" s="519"/>
      <c r="D9" s="520"/>
      <c r="E9" s="520"/>
      <c r="F9" s="67">
        <f t="shared" si="0"/>
        <v>0</v>
      </c>
      <c r="G9" s="63"/>
      <c r="H9" s="90"/>
      <c r="I9" s="92"/>
      <c r="J9" s="92"/>
      <c r="L9" s="487"/>
      <c r="M9" s="487"/>
      <c r="N9" s="487"/>
      <c r="O9" s="487"/>
    </row>
    <row r="10" spans="1:15" ht="15.75" x14ac:dyDescent="0.25">
      <c r="A10" s="63">
        <v>5</v>
      </c>
      <c r="B10" s="518"/>
      <c r="C10" s="519"/>
      <c r="D10" s="520"/>
      <c r="E10" s="520"/>
      <c r="F10" s="67">
        <f t="shared" si="0"/>
        <v>0</v>
      </c>
      <c r="G10" s="63"/>
      <c r="H10" s="90"/>
      <c r="I10" s="92"/>
      <c r="J10" s="92"/>
      <c r="L10" s="487"/>
      <c r="M10" s="487"/>
      <c r="N10" s="487"/>
      <c r="O10" s="487"/>
    </row>
    <row r="11" spans="1:15" ht="15.75" x14ac:dyDescent="0.25">
      <c r="A11" s="63">
        <v>6</v>
      </c>
      <c r="B11" s="518"/>
      <c r="C11" s="519"/>
      <c r="D11" s="520"/>
      <c r="E11" s="520"/>
      <c r="F11" s="67">
        <f t="shared" si="0"/>
        <v>0</v>
      </c>
      <c r="G11" s="63"/>
      <c r="H11" s="90"/>
      <c r="I11" s="92"/>
      <c r="J11" s="92"/>
      <c r="L11" s="487"/>
      <c r="M11" s="487"/>
      <c r="N11" s="487"/>
      <c r="O11" s="487"/>
    </row>
    <row r="12" spans="1:15" ht="15.75" x14ac:dyDescent="0.25">
      <c r="A12" s="63">
        <v>7</v>
      </c>
      <c r="B12" s="518"/>
      <c r="C12" s="519"/>
      <c r="D12" s="520"/>
      <c r="E12" s="520"/>
      <c r="F12" s="67">
        <f t="shared" si="0"/>
        <v>0</v>
      </c>
      <c r="G12" s="63"/>
      <c r="H12" s="90"/>
      <c r="I12" s="92"/>
      <c r="J12" s="92"/>
      <c r="L12" s="487"/>
      <c r="M12" s="487"/>
      <c r="N12" s="487"/>
      <c r="O12" s="487"/>
    </row>
    <row r="13" spans="1:15" ht="15.75" x14ac:dyDescent="0.25">
      <c r="A13" s="63">
        <v>8</v>
      </c>
      <c r="B13" s="518"/>
      <c r="C13" s="521"/>
      <c r="D13" s="520"/>
      <c r="E13" s="520"/>
      <c r="F13" s="67">
        <f t="shared" si="0"/>
        <v>0</v>
      </c>
      <c r="G13" s="70"/>
      <c r="H13" s="71"/>
      <c r="I13" s="92"/>
      <c r="J13" s="99"/>
      <c r="L13" s="487"/>
      <c r="M13" s="487"/>
      <c r="N13" s="487"/>
      <c r="O13" s="487"/>
    </row>
    <row r="14" spans="1:15" ht="15.75" x14ac:dyDescent="0.25">
      <c r="A14" s="62" t="s">
        <v>472</v>
      </c>
      <c r="B14" s="518"/>
      <c r="C14" s="519"/>
      <c r="D14" s="520"/>
      <c r="E14" s="520"/>
      <c r="F14" s="67">
        <f t="shared" si="0"/>
        <v>0</v>
      </c>
      <c r="G14" s="63"/>
      <c r="H14" s="90"/>
      <c r="I14" s="92"/>
      <c r="J14" s="92"/>
      <c r="L14" s="487"/>
      <c r="M14" s="487"/>
      <c r="N14" s="487"/>
      <c r="O14" s="487"/>
    </row>
    <row r="15" spans="1:15" ht="15.75" x14ac:dyDescent="0.25">
      <c r="A15" s="63">
        <v>9</v>
      </c>
      <c r="B15" s="518"/>
      <c r="C15" s="519"/>
      <c r="D15" s="520"/>
      <c r="E15" s="520"/>
      <c r="F15" s="67">
        <f t="shared" si="0"/>
        <v>0</v>
      </c>
      <c r="G15" s="63"/>
      <c r="H15" s="90"/>
      <c r="I15" s="92"/>
      <c r="J15" s="92"/>
      <c r="L15" s="487"/>
      <c r="M15" s="487"/>
      <c r="N15" s="487"/>
      <c r="O15" s="487"/>
    </row>
    <row r="16" spans="1:15" ht="15.75" x14ac:dyDescent="0.25">
      <c r="A16" s="63">
        <v>10</v>
      </c>
      <c r="B16" s="518"/>
      <c r="C16" s="519"/>
      <c r="D16" s="520"/>
      <c r="E16" s="520"/>
      <c r="F16" s="67">
        <f t="shared" si="0"/>
        <v>0</v>
      </c>
      <c r="G16" s="63"/>
      <c r="H16" s="90"/>
      <c r="I16" s="92"/>
      <c r="J16" s="92"/>
      <c r="L16" s="487"/>
      <c r="M16" s="487"/>
      <c r="N16" s="487"/>
      <c r="O16" s="487"/>
    </row>
    <row r="17" spans="1:15" ht="15.75" x14ac:dyDescent="0.25">
      <c r="A17" s="63">
        <v>11</v>
      </c>
      <c r="B17" s="518"/>
      <c r="C17" s="519"/>
      <c r="D17" s="520"/>
      <c r="E17" s="520"/>
      <c r="F17" s="67">
        <f t="shared" si="0"/>
        <v>0</v>
      </c>
      <c r="G17" s="63"/>
      <c r="H17" s="90"/>
      <c r="I17" s="92"/>
      <c r="J17" s="92"/>
      <c r="L17" s="487"/>
      <c r="M17" s="487"/>
      <c r="N17" s="487"/>
      <c r="O17" s="487"/>
    </row>
    <row r="18" spans="1:15" ht="15.75" x14ac:dyDescent="0.25">
      <c r="A18" s="63">
        <v>12</v>
      </c>
      <c r="B18" s="518"/>
      <c r="C18" s="521"/>
      <c r="D18" s="520"/>
      <c r="E18" s="520"/>
      <c r="F18" s="67">
        <f t="shared" si="0"/>
        <v>0</v>
      </c>
      <c r="G18" s="70"/>
      <c r="H18" s="71"/>
      <c r="I18" s="92"/>
      <c r="J18" s="99"/>
      <c r="L18" s="487"/>
      <c r="M18" s="487"/>
      <c r="N18" s="487"/>
      <c r="O18" s="487"/>
    </row>
    <row r="19" spans="1:15" ht="15.75" x14ac:dyDescent="0.25">
      <c r="A19" s="72"/>
      <c r="B19" s="73"/>
      <c r="C19" s="74"/>
      <c r="D19" s="75" t="s">
        <v>92</v>
      </c>
      <c r="E19" s="75"/>
      <c r="F19" s="175">
        <f>SUM(F4:F18)</f>
        <v>0</v>
      </c>
      <c r="G19" s="82"/>
      <c r="H19" s="487"/>
      <c r="I19" s="487"/>
      <c r="J19" s="487"/>
      <c r="K19" s="487"/>
      <c r="L19" s="487"/>
      <c r="M19" s="487"/>
      <c r="N19" s="487"/>
      <c r="O19" s="487"/>
    </row>
    <row r="20" spans="1:15" ht="15.75" x14ac:dyDescent="0.25">
      <c r="A20" s="487"/>
      <c r="B20" s="487"/>
      <c r="C20" s="487"/>
      <c r="D20" s="487"/>
      <c r="E20" s="487"/>
      <c r="F20" s="81"/>
      <c r="G20" s="101"/>
      <c r="H20" s="487"/>
      <c r="I20" s="487"/>
      <c r="J20" s="487"/>
      <c r="K20" s="487"/>
      <c r="L20" s="487"/>
      <c r="M20" s="487"/>
      <c r="N20" s="487"/>
      <c r="O20" s="487"/>
    </row>
    <row r="21" spans="1:15" ht="15.75" customHeight="1" x14ac:dyDescent="0.25">
      <c r="A21" s="178"/>
      <c r="B21" s="486"/>
      <c r="C21" s="486"/>
      <c r="D21" s="486"/>
      <c r="E21" s="486"/>
      <c r="F21" s="486"/>
      <c r="G21" s="486"/>
      <c r="H21" s="486"/>
      <c r="I21" s="486"/>
      <c r="J21" s="486"/>
      <c r="K21" s="487"/>
      <c r="L21" s="187"/>
      <c r="M21" s="487"/>
      <c r="N21" s="487"/>
      <c r="O21" s="487"/>
    </row>
    <row r="22" spans="1:15" ht="128.1" customHeight="1" x14ac:dyDescent="0.25">
      <c r="A22" s="178" t="s">
        <v>119</v>
      </c>
      <c r="B22" s="763" t="s">
        <v>473</v>
      </c>
      <c r="C22" s="807"/>
      <c r="D22" s="807"/>
      <c r="E22" s="807"/>
      <c r="F22" s="807"/>
      <c r="G22" s="807"/>
      <c r="H22" s="807"/>
      <c r="I22" s="807"/>
      <c r="J22" s="807"/>
      <c r="K22" s="487"/>
      <c r="L22" s="186"/>
      <c r="M22" s="487"/>
      <c r="N22" s="487"/>
      <c r="O22" s="487"/>
    </row>
    <row r="23" spans="1:15" ht="15.75" x14ac:dyDescent="0.25">
      <c r="A23" s="485"/>
      <c r="B23" s="485"/>
      <c r="C23" s="485"/>
      <c r="D23" s="485"/>
      <c r="E23" s="485"/>
      <c r="F23" s="485"/>
      <c r="G23" s="485"/>
      <c r="H23" s="485"/>
      <c r="I23" s="485"/>
      <c r="J23" s="485"/>
      <c r="K23" s="487"/>
      <c r="L23" s="487"/>
      <c r="M23" s="487"/>
      <c r="N23" s="487"/>
      <c r="O23" s="487"/>
    </row>
    <row r="24" spans="1:15" x14ac:dyDescent="0.2">
      <c r="B24" s="156"/>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85546875" defaultRowHeight="12.75" x14ac:dyDescent="0.2"/>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474</v>
      </c>
      <c r="B1" s="117"/>
      <c r="C1" s="117"/>
      <c r="D1" s="170" t="str">
        <f>General!C2</f>
        <v>Proposer's Name (Prime or Subcontractor)</v>
      </c>
      <c r="E1" s="170"/>
      <c r="F1" s="117"/>
      <c r="G1" s="117"/>
      <c r="H1" s="117"/>
      <c r="I1" s="117"/>
      <c r="J1" s="117"/>
      <c r="K1" s="487"/>
      <c r="L1" s="487"/>
      <c r="M1" s="487"/>
      <c r="N1" s="487"/>
      <c r="O1" s="487"/>
    </row>
    <row r="2" spans="1:15" ht="15.75" x14ac:dyDescent="0.25">
      <c r="A2" s="805"/>
      <c r="B2" s="805"/>
      <c r="C2" s="805"/>
      <c r="D2" s="805"/>
      <c r="E2" s="805"/>
      <c r="F2" s="805"/>
      <c r="G2" s="805"/>
      <c r="H2" s="805"/>
      <c r="I2" s="488"/>
      <c r="J2" s="488"/>
      <c r="K2" s="487"/>
      <c r="L2" s="487"/>
      <c r="M2" s="487"/>
      <c r="N2" s="487"/>
      <c r="O2" s="487"/>
    </row>
    <row r="3" spans="1:15" ht="94.5" x14ac:dyDescent="0.25">
      <c r="A3" s="119" t="s">
        <v>467</v>
      </c>
      <c r="B3" s="119" t="s">
        <v>475</v>
      </c>
      <c r="C3" s="118" t="s">
        <v>6</v>
      </c>
      <c r="D3" s="118" t="s">
        <v>9</v>
      </c>
      <c r="E3" s="119" t="s">
        <v>476</v>
      </c>
      <c r="F3" s="118" t="s">
        <v>10</v>
      </c>
      <c r="G3" s="119" t="s">
        <v>23</v>
      </c>
      <c r="H3" s="120" t="s">
        <v>470</v>
      </c>
      <c r="I3" s="115" t="s">
        <v>471</v>
      </c>
      <c r="J3" s="115" t="s">
        <v>69</v>
      </c>
      <c r="L3" s="487"/>
      <c r="M3" s="487"/>
      <c r="N3" s="487"/>
      <c r="O3" s="487"/>
    </row>
    <row r="4" spans="1:15" ht="15.75" x14ac:dyDescent="0.25">
      <c r="A4" s="62" t="s">
        <v>71</v>
      </c>
      <c r="B4" s="518"/>
      <c r="C4" s="519"/>
      <c r="D4" s="520"/>
      <c r="E4" s="520"/>
      <c r="F4" s="67">
        <f>C4*D4</f>
        <v>0</v>
      </c>
      <c r="G4" s="63"/>
      <c r="H4" s="90"/>
      <c r="I4" s="92"/>
      <c r="J4" s="92"/>
      <c r="K4" s="156" t="s">
        <v>103</v>
      </c>
      <c r="L4" s="487"/>
      <c r="M4" s="487"/>
      <c r="N4" s="487"/>
      <c r="O4" s="487"/>
    </row>
    <row r="5" spans="1:15" ht="15.75" x14ac:dyDescent="0.25">
      <c r="A5" s="63">
        <v>1</v>
      </c>
      <c r="B5" s="518"/>
      <c r="C5" s="519"/>
      <c r="D5" s="520"/>
      <c r="E5" s="520"/>
      <c r="F5" s="67">
        <f t="shared" ref="F5:F18" si="0">C5*D5</f>
        <v>0</v>
      </c>
      <c r="G5" s="63"/>
      <c r="H5" s="91"/>
      <c r="I5" s="92"/>
      <c r="J5" s="92"/>
      <c r="K5" s="156" t="s">
        <v>105</v>
      </c>
      <c r="L5" s="487"/>
      <c r="M5" s="487"/>
      <c r="N5" s="487"/>
      <c r="O5" s="487"/>
    </row>
    <row r="6" spans="1:15" ht="15.75" x14ac:dyDescent="0.25">
      <c r="A6" s="63">
        <v>2</v>
      </c>
      <c r="B6" s="518"/>
      <c r="C6" s="519"/>
      <c r="D6" s="520"/>
      <c r="E6" s="520"/>
      <c r="F6" s="67">
        <f t="shared" si="0"/>
        <v>0</v>
      </c>
      <c r="G6" s="63"/>
      <c r="H6" s="90"/>
      <c r="I6" s="92"/>
      <c r="J6" s="92"/>
      <c r="L6" s="487"/>
      <c r="M6" s="487"/>
      <c r="N6" s="487"/>
      <c r="O6" s="487"/>
    </row>
    <row r="7" spans="1:15" ht="15.75" x14ac:dyDescent="0.25">
      <c r="A7" s="63">
        <v>3</v>
      </c>
      <c r="B7" s="518"/>
      <c r="C7" s="519"/>
      <c r="D7" s="520"/>
      <c r="E7" s="520"/>
      <c r="F7" s="67">
        <f t="shared" si="0"/>
        <v>0</v>
      </c>
      <c r="G7" s="63"/>
      <c r="H7" s="90"/>
      <c r="I7" s="92"/>
      <c r="J7" s="92"/>
      <c r="L7" s="487"/>
      <c r="M7" s="487"/>
      <c r="N7" s="487"/>
      <c r="O7" s="487"/>
    </row>
    <row r="8" spans="1:15" ht="15.75" x14ac:dyDescent="0.25">
      <c r="A8" s="63">
        <v>4</v>
      </c>
      <c r="B8" s="518"/>
      <c r="C8" s="519"/>
      <c r="D8" s="520"/>
      <c r="E8" s="520"/>
      <c r="F8" s="67">
        <f t="shared" si="0"/>
        <v>0</v>
      </c>
      <c r="G8" s="63"/>
      <c r="H8" s="90"/>
      <c r="I8" s="92"/>
      <c r="J8" s="92"/>
      <c r="L8" s="487"/>
      <c r="M8" s="487"/>
      <c r="N8" s="487"/>
      <c r="O8" s="487"/>
    </row>
    <row r="9" spans="1:15" ht="15.75" x14ac:dyDescent="0.25">
      <c r="A9" s="62" t="s">
        <v>73</v>
      </c>
      <c r="B9" s="518"/>
      <c r="C9" s="519"/>
      <c r="D9" s="520"/>
      <c r="E9" s="520"/>
      <c r="F9" s="67">
        <f t="shared" si="0"/>
        <v>0</v>
      </c>
      <c r="G9" s="63"/>
      <c r="H9" s="90"/>
      <c r="I9" s="92"/>
      <c r="J9" s="92"/>
      <c r="L9" s="487"/>
      <c r="M9" s="487"/>
      <c r="N9" s="487"/>
      <c r="O9" s="487"/>
    </row>
    <row r="10" spans="1:15" ht="15.75" x14ac:dyDescent="0.25">
      <c r="A10" s="63">
        <v>5</v>
      </c>
      <c r="B10" s="518"/>
      <c r="C10" s="519"/>
      <c r="D10" s="520"/>
      <c r="E10" s="520"/>
      <c r="F10" s="67">
        <f t="shared" si="0"/>
        <v>0</v>
      </c>
      <c r="G10" s="63"/>
      <c r="H10" s="90"/>
      <c r="I10" s="92"/>
      <c r="J10" s="92"/>
      <c r="L10" s="487"/>
      <c r="M10" s="487"/>
      <c r="N10" s="487"/>
      <c r="O10" s="487"/>
    </row>
    <row r="11" spans="1:15" ht="15.75" x14ac:dyDescent="0.25">
      <c r="A11" s="63">
        <v>6</v>
      </c>
      <c r="B11" s="518"/>
      <c r="C11" s="519"/>
      <c r="D11" s="520"/>
      <c r="E11" s="520"/>
      <c r="F11" s="67">
        <f t="shared" si="0"/>
        <v>0</v>
      </c>
      <c r="G11" s="63"/>
      <c r="H11" s="90"/>
      <c r="I11" s="92"/>
      <c r="J11" s="92"/>
      <c r="L11" s="487"/>
      <c r="M11" s="487"/>
      <c r="N11" s="487"/>
      <c r="O11" s="487"/>
    </row>
    <row r="12" spans="1:15" ht="15.75" x14ac:dyDescent="0.25">
      <c r="A12" s="63">
        <v>7</v>
      </c>
      <c r="B12" s="518"/>
      <c r="C12" s="519"/>
      <c r="D12" s="520"/>
      <c r="E12" s="520"/>
      <c r="F12" s="67">
        <f t="shared" si="0"/>
        <v>0</v>
      </c>
      <c r="G12" s="63"/>
      <c r="H12" s="90"/>
      <c r="I12" s="92"/>
      <c r="J12" s="92"/>
      <c r="L12" s="487"/>
      <c r="M12" s="487"/>
      <c r="N12" s="487"/>
      <c r="O12" s="487"/>
    </row>
    <row r="13" spans="1:15" ht="15.75" x14ac:dyDescent="0.25">
      <c r="A13" s="63">
        <v>8</v>
      </c>
      <c r="B13" s="518"/>
      <c r="C13" s="521"/>
      <c r="D13" s="520"/>
      <c r="E13" s="520"/>
      <c r="F13" s="67">
        <f t="shared" si="0"/>
        <v>0</v>
      </c>
      <c r="G13" s="70"/>
      <c r="H13" s="71"/>
      <c r="I13" s="92"/>
      <c r="J13" s="99"/>
      <c r="L13" s="487"/>
      <c r="M13" s="487"/>
      <c r="N13" s="487"/>
      <c r="O13" s="487"/>
    </row>
    <row r="14" spans="1:15" ht="15.75" x14ac:dyDescent="0.25">
      <c r="A14" s="62" t="s">
        <v>472</v>
      </c>
      <c r="B14" s="518"/>
      <c r="C14" s="519"/>
      <c r="D14" s="520"/>
      <c r="E14" s="520"/>
      <c r="F14" s="67">
        <f t="shared" si="0"/>
        <v>0</v>
      </c>
      <c r="G14" s="63"/>
      <c r="H14" s="90"/>
      <c r="I14" s="92"/>
      <c r="J14" s="92"/>
      <c r="L14" s="487"/>
      <c r="M14" s="487"/>
      <c r="N14" s="487"/>
      <c r="O14" s="487"/>
    </row>
    <row r="15" spans="1:15" ht="15.75" x14ac:dyDescent="0.25">
      <c r="A15" s="63">
        <v>9</v>
      </c>
      <c r="B15" s="518"/>
      <c r="C15" s="519"/>
      <c r="D15" s="520"/>
      <c r="E15" s="520"/>
      <c r="F15" s="67">
        <f t="shared" si="0"/>
        <v>0</v>
      </c>
      <c r="G15" s="63"/>
      <c r="H15" s="90"/>
      <c r="I15" s="92"/>
      <c r="J15" s="92"/>
      <c r="L15" s="487"/>
      <c r="M15" s="487"/>
      <c r="N15" s="487"/>
      <c r="O15" s="487"/>
    </row>
    <row r="16" spans="1:15" ht="15.75" x14ac:dyDescent="0.25">
      <c r="A16" s="63">
        <v>10</v>
      </c>
      <c r="B16" s="518"/>
      <c r="C16" s="519"/>
      <c r="D16" s="520"/>
      <c r="E16" s="520"/>
      <c r="F16" s="67">
        <f t="shared" si="0"/>
        <v>0</v>
      </c>
      <c r="G16" s="63"/>
      <c r="H16" s="90"/>
      <c r="I16" s="92"/>
      <c r="J16" s="92"/>
      <c r="L16" s="487"/>
      <c r="M16" s="487"/>
      <c r="N16" s="487"/>
      <c r="O16" s="487"/>
    </row>
    <row r="17" spans="1:15" ht="15.75" x14ac:dyDescent="0.25">
      <c r="A17" s="63">
        <v>11</v>
      </c>
      <c r="B17" s="518"/>
      <c r="C17" s="519"/>
      <c r="D17" s="520"/>
      <c r="E17" s="520"/>
      <c r="F17" s="67">
        <f t="shared" si="0"/>
        <v>0</v>
      </c>
      <c r="G17" s="63"/>
      <c r="H17" s="90"/>
      <c r="I17" s="92"/>
      <c r="J17" s="92"/>
      <c r="L17" s="487"/>
      <c r="M17" s="487"/>
      <c r="N17" s="487"/>
      <c r="O17" s="487"/>
    </row>
    <row r="18" spans="1:15" ht="15.75" x14ac:dyDescent="0.25">
      <c r="A18" s="63">
        <v>12</v>
      </c>
      <c r="B18" s="518"/>
      <c r="C18" s="521"/>
      <c r="D18" s="520"/>
      <c r="E18" s="520"/>
      <c r="F18" s="67">
        <f t="shared" si="0"/>
        <v>0</v>
      </c>
      <c r="G18" s="70"/>
      <c r="H18" s="71"/>
      <c r="I18" s="92"/>
      <c r="J18" s="99"/>
      <c r="L18" s="487"/>
      <c r="M18" s="487"/>
      <c r="N18" s="487"/>
      <c r="O18" s="487"/>
    </row>
    <row r="19" spans="1:15" ht="15.75" x14ac:dyDescent="0.25">
      <c r="A19" s="72"/>
      <c r="B19" s="73"/>
      <c r="C19" s="74"/>
      <c r="D19" s="75" t="s">
        <v>92</v>
      </c>
      <c r="E19" s="75"/>
      <c r="F19" s="175">
        <f>SUM(F4:F18)</f>
        <v>0</v>
      </c>
      <c r="G19" s="82"/>
      <c r="H19" s="487"/>
      <c r="I19" s="487"/>
      <c r="J19" s="487"/>
      <c r="K19" s="487"/>
      <c r="L19" s="487"/>
      <c r="M19" s="487"/>
      <c r="N19" s="487"/>
      <c r="O19" s="487"/>
    </row>
    <row r="20" spans="1:15" ht="15.75" x14ac:dyDescent="0.25">
      <c r="A20" s="487"/>
      <c r="B20" s="487"/>
      <c r="C20" s="487"/>
      <c r="D20" s="487"/>
      <c r="E20" s="487"/>
      <c r="F20" s="81"/>
      <c r="G20" s="101"/>
      <c r="H20" s="487"/>
      <c r="I20" s="487"/>
      <c r="J20" s="487"/>
      <c r="K20" s="487"/>
      <c r="L20" s="487"/>
      <c r="M20" s="487"/>
      <c r="N20" s="487"/>
      <c r="O20" s="487"/>
    </row>
    <row r="21" spans="1:15" ht="15.75" customHeight="1" x14ac:dyDescent="0.25">
      <c r="A21" s="178"/>
      <c r="B21" s="486"/>
      <c r="C21" s="486"/>
      <c r="D21" s="486"/>
      <c r="E21" s="486"/>
      <c r="F21" s="486"/>
      <c r="G21" s="486"/>
      <c r="H21" s="486"/>
      <c r="I21" s="486"/>
      <c r="J21" s="486"/>
      <c r="K21" s="487"/>
      <c r="L21" s="187"/>
      <c r="M21" s="487"/>
      <c r="N21" s="487"/>
      <c r="O21" s="487"/>
    </row>
    <row r="22" spans="1:15" ht="128.1" customHeight="1" x14ac:dyDescent="0.25">
      <c r="A22" s="178" t="s">
        <v>119</v>
      </c>
      <c r="B22" s="763" t="s">
        <v>477</v>
      </c>
      <c r="C22" s="807"/>
      <c r="D22" s="807"/>
      <c r="E22" s="807"/>
      <c r="F22" s="807"/>
      <c r="G22" s="807"/>
      <c r="H22" s="807"/>
      <c r="I22" s="807"/>
      <c r="J22" s="807"/>
      <c r="K22" s="487"/>
      <c r="L22" s="186"/>
      <c r="M22" s="487"/>
      <c r="N22" s="487"/>
      <c r="O22" s="487"/>
    </row>
    <row r="23" spans="1:15" ht="15.75" x14ac:dyDescent="0.25">
      <c r="A23" s="485"/>
      <c r="B23" s="485"/>
      <c r="C23" s="485"/>
      <c r="D23" s="485"/>
      <c r="E23" s="485"/>
      <c r="F23" s="485"/>
      <c r="G23" s="485"/>
      <c r="H23" s="485"/>
      <c r="I23" s="485"/>
      <c r="J23" s="485"/>
      <c r="K23" s="487"/>
      <c r="L23" s="487"/>
      <c r="M23" s="487"/>
      <c r="N23" s="487"/>
      <c r="O23" s="487"/>
    </row>
    <row r="24" spans="1:15" x14ac:dyDescent="0.2">
      <c r="B24" s="156"/>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40625" defaultRowHeight="15" x14ac:dyDescent="0.2"/>
  <cols>
    <col min="1" max="1" width="13.140625" style="522" customWidth="1"/>
    <col min="2" max="13" width="12.85546875" style="524" customWidth="1"/>
    <col min="14" max="14" width="19.5703125" style="523" customWidth="1"/>
    <col min="15" max="16384" width="10.140625" style="522"/>
  </cols>
  <sheetData>
    <row r="1" spans="1:14" s="537" customFormat="1" ht="23.25" x14ac:dyDescent="0.2">
      <c r="A1" s="495" t="s">
        <v>453</v>
      </c>
      <c r="B1" s="496"/>
      <c r="C1" s="496"/>
      <c r="D1" s="538"/>
      <c r="E1" s="538"/>
      <c r="F1" s="538"/>
      <c r="G1" s="538"/>
      <c r="H1" s="538"/>
      <c r="I1" s="538"/>
      <c r="J1" s="538"/>
      <c r="K1" s="538"/>
      <c r="L1" s="534"/>
    </row>
    <row r="2" spans="1:14" s="507" customFormat="1" ht="23.25" x14ac:dyDescent="0.2">
      <c r="A2" s="495" t="s">
        <v>454</v>
      </c>
      <c r="B2" s="502"/>
      <c r="C2" s="502"/>
      <c r="D2" s="508"/>
      <c r="E2" s="535"/>
      <c r="F2" s="535"/>
      <c r="G2" s="535"/>
      <c r="H2" s="535"/>
      <c r="I2" s="535"/>
      <c r="J2" s="535"/>
      <c r="K2" s="508"/>
      <c r="L2" s="534"/>
    </row>
    <row r="3" spans="1:14" s="507" customFormat="1" ht="23.25" x14ac:dyDescent="0.2">
      <c r="A3" s="536" t="s">
        <v>492</v>
      </c>
      <c r="D3" s="508"/>
      <c r="E3" s="535"/>
      <c r="F3" s="535"/>
      <c r="G3" s="535"/>
      <c r="H3" s="535"/>
      <c r="I3" s="535"/>
      <c r="J3" s="535"/>
      <c r="K3" s="508"/>
      <c r="L3" s="534"/>
    </row>
    <row r="5" spans="1:14" ht="18.75" x14ac:dyDescent="0.2">
      <c r="A5" s="823" t="s">
        <v>456</v>
      </c>
      <c r="B5" s="823"/>
      <c r="C5" s="823"/>
      <c r="D5" s="823"/>
      <c r="E5" s="823"/>
      <c r="F5" s="823"/>
      <c r="G5" s="823"/>
      <c r="H5" s="823"/>
      <c r="I5" s="823"/>
      <c r="J5" s="823"/>
      <c r="K5" s="823"/>
      <c r="L5" s="823"/>
      <c r="M5" s="823"/>
      <c r="N5" s="823"/>
    </row>
    <row r="6" spans="1:14" x14ac:dyDescent="0.2">
      <c r="A6" s="531" t="s">
        <v>491</v>
      </c>
      <c r="B6" s="824"/>
      <c r="C6" s="824"/>
      <c r="D6" s="824"/>
      <c r="E6" s="824"/>
      <c r="F6" s="824"/>
      <c r="G6" s="824"/>
      <c r="H6" s="824"/>
      <c r="I6" s="824"/>
      <c r="J6" s="824"/>
      <c r="K6" s="824"/>
      <c r="L6" s="824"/>
      <c r="M6" s="824"/>
      <c r="N6" s="824"/>
    </row>
    <row r="7" spans="1:14" x14ac:dyDescent="0.2">
      <c r="A7" s="530" t="s">
        <v>490</v>
      </c>
      <c r="B7" s="529" t="s">
        <v>489</v>
      </c>
      <c r="C7" s="529" t="s">
        <v>488</v>
      </c>
      <c r="D7" s="529" t="s">
        <v>487</v>
      </c>
      <c r="E7" s="529" t="s">
        <v>486</v>
      </c>
      <c r="F7" s="529" t="s">
        <v>485</v>
      </c>
      <c r="G7" s="529" t="s">
        <v>484</v>
      </c>
      <c r="H7" s="529" t="s">
        <v>483</v>
      </c>
      <c r="I7" s="529" t="s">
        <v>482</v>
      </c>
      <c r="J7" s="529" t="s">
        <v>481</v>
      </c>
      <c r="K7" s="529" t="s">
        <v>480</v>
      </c>
      <c r="L7" s="529" t="s">
        <v>479</v>
      </c>
      <c r="M7" s="529" t="s">
        <v>478</v>
      </c>
      <c r="N7" s="529" t="s">
        <v>13</v>
      </c>
    </row>
    <row r="8" spans="1:14" x14ac:dyDescent="0.2">
      <c r="A8" s="528"/>
      <c r="B8" s="527"/>
      <c r="C8" s="527"/>
      <c r="D8" s="527"/>
      <c r="E8" s="527"/>
      <c r="F8" s="527"/>
      <c r="G8" s="527"/>
      <c r="H8" s="527"/>
      <c r="I8" s="527"/>
      <c r="J8" s="527"/>
      <c r="K8" s="527"/>
      <c r="L8" s="527"/>
      <c r="M8" s="527"/>
      <c r="N8" s="526">
        <f>SUM(B8:M8)</f>
        <v>0</v>
      </c>
    </row>
    <row r="9" spans="1:14" x14ac:dyDescent="0.2">
      <c r="A9" s="528"/>
      <c r="B9" s="527"/>
      <c r="C9" s="527"/>
      <c r="D9" s="527"/>
      <c r="E9" s="527"/>
      <c r="F9" s="527"/>
      <c r="G9" s="527"/>
      <c r="H9" s="527"/>
      <c r="I9" s="527"/>
      <c r="J9" s="527"/>
      <c r="K9" s="527"/>
      <c r="L9" s="527"/>
      <c r="M9" s="527"/>
      <c r="N9" s="526">
        <f>SUM(B9:M9)</f>
        <v>0</v>
      </c>
    </row>
    <row r="10" spans="1:14" x14ac:dyDescent="0.2">
      <c r="A10" s="528"/>
      <c r="B10" s="527"/>
      <c r="C10" s="527"/>
      <c r="D10" s="527"/>
      <c r="E10" s="527"/>
      <c r="F10" s="527"/>
      <c r="G10" s="527"/>
      <c r="H10" s="527"/>
      <c r="I10" s="527"/>
      <c r="J10" s="527"/>
      <c r="K10" s="527"/>
      <c r="L10" s="527"/>
      <c r="M10" s="527"/>
      <c r="N10" s="526">
        <f>SUM(B10:M10)</f>
        <v>0</v>
      </c>
    </row>
    <row r="11" spans="1:14" ht="18.75" x14ac:dyDescent="0.2">
      <c r="A11" s="828" t="s">
        <v>27</v>
      </c>
      <c r="B11" s="829"/>
      <c r="C11" s="829"/>
      <c r="D11" s="829"/>
      <c r="E11" s="829"/>
      <c r="F11" s="829"/>
      <c r="G11" s="829"/>
      <c r="H11" s="829"/>
      <c r="I11" s="829"/>
      <c r="J11" s="829"/>
      <c r="K11" s="829"/>
      <c r="L11" s="829"/>
      <c r="M11" s="830"/>
      <c r="N11" s="533">
        <f>SUM(N8:N10)</f>
        <v>0</v>
      </c>
    </row>
    <row r="13" spans="1:14" ht="18.75" x14ac:dyDescent="0.2">
      <c r="A13" s="823" t="s">
        <v>457</v>
      </c>
      <c r="B13" s="823"/>
      <c r="C13" s="823"/>
      <c r="D13" s="823"/>
      <c r="E13" s="823"/>
      <c r="F13" s="823"/>
      <c r="G13" s="823"/>
      <c r="H13" s="823"/>
      <c r="I13" s="823"/>
      <c r="J13" s="823"/>
      <c r="K13" s="823"/>
      <c r="L13" s="823"/>
      <c r="M13" s="823"/>
      <c r="N13" s="823"/>
    </row>
    <row r="14" spans="1:14" x14ac:dyDescent="0.2">
      <c r="A14" s="531" t="s">
        <v>491</v>
      </c>
      <c r="B14" s="824"/>
      <c r="C14" s="824"/>
      <c r="D14" s="824"/>
      <c r="E14" s="824"/>
      <c r="F14" s="824"/>
      <c r="G14" s="824"/>
      <c r="H14" s="824"/>
      <c r="I14" s="824"/>
      <c r="J14" s="824"/>
      <c r="K14" s="824"/>
      <c r="L14" s="824"/>
      <c r="M14" s="824"/>
      <c r="N14" s="824"/>
    </row>
    <row r="15" spans="1:14" x14ac:dyDescent="0.2">
      <c r="A15" s="530" t="s">
        <v>490</v>
      </c>
      <c r="B15" s="529" t="s">
        <v>489</v>
      </c>
      <c r="C15" s="529" t="s">
        <v>488</v>
      </c>
      <c r="D15" s="529" t="s">
        <v>487</v>
      </c>
      <c r="E15" s="529" t="s">
        <v>486</v>
      </c>
      <c r="F15" s="529" t="s">
        <v>485</v>
      </c>
      <c r="G15" s="529" t="s">
        <v>484</v>
      </c>
      <c r="H15" s="529" t="s">
        <v>483</v>
      </c>
      <c r="I15" s="529" t="s">
        <v>482</v>
      </c>
      <c r="J15" s="529" t="s">
        <v>481</v>
      </c>
      <c r="K15" s="529" t="s">
        <v>480</v>
      </c>
      <c r="L15" s="529" t="s">
        <v>479</v>
      </c>
      <c r="M15" s="529" t="s">
        <v>478</v>
      </c>
      <c r="N15" s="529" t="s">
        <v>13</v>
      </c>
    </row>
    <row r="16" spans="1:14" x14ac:dyDescent="0.2">
      <c r="A16" s="528"/>
      <c r="B16" s="527"/>
      <c r="C16" s="527"/>
      <c r="D16" s="527"/>
      <c r="E16" s="527"/>
      <c r="F16" s="527"/>
      <c r="G16" s="527"/>
      <c r="H16" s="527"/>
      <c r="I16" s="527"/>
      <c r="J16" s="527"/>
      <c r="K16" s="527"/>
      <c r="L16" s="527"/>
      <c r="M16" s="527"/>
      <c r="N16" s="526">
        <f>SUM(B16:M16)</f>
        <v>0</v>
      </c>
    </row>
    <row r="17" spans="1:14" x14ac:dyDescent="0.2">
      <c r="A17" s="528"/>
      <c r="B17" s="527"/>
      <c r="C17" s="527"/>
      <c r="D17" s="527"/>
      <c r="E17" s="527"/>
      <c r="F17" s="527"/>
      <c r="G17" s="527"/>
      <c r="H17" s="527"/>
      <c r="I17" s="527"/>
      <c r="J17" s="527"/>
      <c r="K17" s="527"/>
      <c r="L17" s="527"/>
      <c r="M17" s="527"/>
      <c r="N17" s="526">
        <f>SUM(B17:M17)</f>
        <v>0</v>
      </c>
    </row>
    <row r="18" spans="1:14" x14ac:dyDescent="0.2">
      <c r="A18" s="528"/>
      <c r="B18" s="527"/>
      <c r="C18" s="527"/>
      <c r="D18" s="527"/>
      <c r="E18" s="527"/>
      <c r="F18" s="527"/>
      <c r="G18" s="527"/>
      <c r="H18" s="527"/>
      <c r="I18" s="527"/>
      <c r="J18" s="527"/>
      <c r="K18" s="527"/>
      <c r="L18" s="527"/>
      <c r="M18" s="527"/>
      <c r="N18" s="526">
        <f>SUM(B18:M18)</f>
        <v>0</v>
      </c>
    </row>
    <row r="19" spans="1:14" ht="18.75" x14ac:dyDescent="0.2">
      <c r="A19" s="831" t="s">
        <v>27</v>
      </c>
      <c r="B19" s="832"/>
      <c r="C19" s="832"/>
      <c r="D19" s="832"/>
      <c r="E19" s="832"/>
      <c r="F19" s="832"/>
      <c r="G19" s="832"/>
      <c r="H19" s="832"/>
      <c r="I19" s="832"/>
      <c r="J19" s="832"/>
      <c r="K19" s="832"/>
      <c r="L19" s="832"/>
      <c r="M19" s="833"/>
      <c r="N19" s="532">
        <f>SUM(N16:N18)</f>
        <v>0</v>
      </c>
    </row>
    <row r="21" spans="1:14" ht="18.75" x14ac:dyDescent="0.2">
      <c r="A21" s="823" t="s">
        <v>458</v>
      </c>
      <c r="B21" s="823"/>
      <c r="C21" s="823"/>
      <c r="D21" s="823"/>
      <c r="E21" s="823"/>
      <c r="F21" s="823"/>
      <c r="G21" s="823"/>
      <c r="H21" s="823"/>
      <c r="I21" s="823"/>
      <c r="J21" s="823"/>
      <c r="K21" s="823"/>
      <c r="L21" s="823"/>
      <c r="M21" s="823"/>
      <c r="N21" s="823"/>
    </row>
    <row r="22" spans="1:14" x14ac:dyDescent="0.2">
      <c r="A22" s="531" t="s">
        <v>491</v>
      </c>
      <c r="B22" s="824"/>
      <c r="C22" s="824"/>
      <c r="D22" s="824"/>
      <c r="E22" s="824"/>
      <c r="F22" s="824"/>
      <c r="G22" s="824"/>
      <c r="H22" s="824"/>
      <c r="I22" s="824"/>
      <c r="J22" s="824"/>
      <c r="K22" s="824"/>
      <c r="L22" s="824"/>
      <c r="M22" s="824"/>
      <c r="N22" s="824"/>
    </row>
    <row r="23" spans="1:14" x14ac:dyDescent="0.2">
      <c r="A23" s="530" t="s">
        <v>490</v>
      </c>
      <c r="B23" s="529" t="s">
        <v>489</v>
      </c>
      <c r="C23" s="529" t="s">
        <v>488</v>
      </c>
      <c r="D23" s="529" t="s">
        <v>487</v>
      </c>
      <c r="E23" s="529" t="s">
        <v>486</v>
      </c>
      <c r="F23" s="529" t="s">
        <v>485</v>
      </c>
      <c r="G23" s="529" t="s">
        <v>484</v>
      </c>
      <c r="H23" s="529" t="s">
        <v>483</v>
      </c>
      <c r="I23" s="529" t="s">
        <v>482</v>
      </c>
      <c r="J23" s="529" t="s">
        <v>481</v>
      </c>
      <c r="K23" s="529" t="s">
        <v>480</v>
      </c>
      <c r="L23" s="529" t="s">
        <v>479</v>
      </c>
      <c r="M23" s="529" t="s">
        <v>478</v>
      </c>
      <c r="N23" s="529" t="s">
        <v>13</v>
      </c>
    </row>
    <row r="24" spans="1:14" x14ac:dyDescent="0.2">
      <c r="A24" s="528"/>
      <c r="B24" s="527"/>
      <c r="C24" s="527"/>
      <c r="D24" s="527"/>
      <c r="E24" s="527"/>
      <c r="F24" s="527"/>
      <c r="G24" s="527"/>
      <c r="H24" s="527"/>
      <c r="I24" s="527"/>
      <c r="J24" s="527"/>
      <c r="K24" s="527"/>
      <c r="L24" s="527"/>
      <c r="M24" s="527"/>
      <c r="N24" s="526">
        <f>SUM(B24:M24)</f>
        <v>0</v>
      </c>
    </row>
    <row r="25" spans="1:14" x14ac:dyDescent="0.2">
      <c r="A25" s="528"/>
      <c r="B25" s="527"/>
      <c r="C25" s="527"/>
      <c r="D25" s="527"/>
      <c r="E25" s="527"/>
      <c r="F25" s="527"/>
      <c r="G25" s="527"/>
      <c r="H25" s="527"/>
      <c r="I25" s="527"/>
      <c r="J25" s="527"/>
      <c r="K25" s="527"/>
      <c r="L25" s="527"/>
      <c r="M25" s="527"/>
      <c r="N25" s="526">
        <f>SUM(B25:M25)</f>
        <v>0</v>
      </c>
    </row>
    <row r="26" spans="1:14" x14ac:dyDescent="0.2">
      <c r="A26" s="528"/>
      <c r="B26" s="527"/>
      <c r="C26" s="527"/>
      <c r="D26" s="527"/>
      <c r="E26" s="527"/>
      <c r="F26" s="527"/>
      <c r="G26" s="527"/>
      <c r="H26" s="527"/>
      <c r="I26" s="527"/>
      <c r="J26" s="527"/>
      <c r="K26" s="527"/>
      <c r="L26" s="527"/>
      <c r="M26" s="527"/>
      <c r="N26" s="526">
        <f>SUM(B26:M26)</f>
        <v>0</v>
      </c>
    </row>
    <row r="27" spans="1:14" ht="18.75" x14ac:dyDescent="0.2">
      <c r="A27" s="825" t="s">
        <v>27</v>
      </c>
      <c r="B27" s="826"/>
      <c r="C27" s="826"/>
      <c r="D27" s="826"/>
      <c r="E27" s="826"/>
      <c r="F27" s="826"/>
      <c r="G27" s="826"/>
      <c r="H27" s="826"/>
      <c r="I27" s="826"/>
      <c r="J27" s="826"/>
      <c r="K27" s="826"/>
      <c r="L27" s="826"/>
      <c r="M27" s="827"/>
      <c r="N27" s="525">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zoomScale="80" zoomScaleNormal="80" workbookViewId="0">
      <pane ySplit="4" topLeftCell="A5" activePane="bottomLeft" state="frozen"/>
      <selection activeCell="C1" sqref="C1"/>
      <selection pane="bottomLeft" activeCell="A2" sqref="A2:B2"/>
    </sheetView>
  </sheetViews>
  <sheetFormatPr defaultColWidth="10.5703125" defaultRowHeight="23.25" x14ac:dyDescent="0.2"/>
  <cols>
    <col min="1" max="1" width="19.140625" style="540" customWidth="1"/>
    <col min="2" max="2" width="19.140625" style="563" customWidth="1"/>
    <col min="3" max="3" width="47.140625" style="564" customWidth="1"/>
    <col min="4" max="4" width="19.140625" style="565" customWidth="1"/>
    <col min="5" max="5" width="21.85546875" style="540" customWidth="1"/>
    <col min="6" max="6" width="65.5703125" style="566" customWidth="1"/>
    <col min="7" max="8" width="42.140625" style="566" customWidth="1"/>
    <col min="9" max="10" width="19.42578125" style="567" customWidth="1"/>
    <col min="11" max="11" width="22.140625" style="567" bestFit="1" customWidth="1"/>
    <col min="12" max="24" width="10.5703125" style="539"/>
    <col min="25" max="25" width="9.42578125" style="539" customWidth="1"/>
    <col min="26" max="51" width="10.5703125" style="539"/>
    <col min="52" max="16384" width="10.5703125" style="540"/>
  </cols>
  <sheetData>
    <row r="1" spans="1:51" ht="37.5" customHeight="1" x14ac:dyDescent="0.2">
      <c r="A1" s="836" t="s">
        <v>493</v>
      </c>
      <c r="B1" s="837"/>
      <c r="C1" s="837"/>
      <c r="D1" s="837"/>
      <c r="E1" s="837"/>
      <c r="F1" s="837"/>
      <c r="G1" s="837"/>
      <c r="H1" s="837"/>
      <c r="I1" s="837"/>
      <c r="J1" s="837"/>
      <c r="K1" s="838"/>
    </row>
    <row r="2" spans="1:51" ht="30" customHeight="1" x14ac:dyDescent="0.2">
      <c r="A2" s="839" t="s">
        <v>453</v>
      </c>
      <c r="B2" s="839"/>
      <c r="C2" s="840"/>
      <c r="D2" s="840"/>
      <c r="E2" s="840"/>
      <c r="F2" s="840"/>
      <c r="G2" s="840"/>
      <c r="H2" s="840"/>
      <c r="I2" s="840"/>
      <c r="J2" s="840"/>
      <c r="K2" s="840"/>
    </row>
    <row r="3" spans="1:51" ht="30" customHeight="1" x14ac:dyDescent="0.2">
      <c r="A3" s="839" t="s">
        <v>454</v>
      </c>
      <c r="B3" s="839"/>
      <c r="C3" s="840"/>
      <c r="D3" s="840"/>
      <c r="E3" s="840"/>
      <c r="F3" s="840"/>
      <c r="G3" s="840"/>
      <c r="H3" s="840"/>
      <c r="I3" s="840"/>
      <c r="J3" s="840"/>
      <c r="K3" s="840"/>
    </row>
    <row r="4" spans="1:51" s="546" customFormat="1" ht="42" x14ac:dyDescent="0.2">
      <c r="A4" s="541" t="s">
        <v>494</v>
      </c>
      <c r="B4" s="542" t="s">
        <v>495</v>
      </c>
      <c r="C4" s="541" t="s">
        <v>496</v>
      </c>
      <c r="D4" s="543" t="s">
        <v>497</v>
      </c>
      <c r="E4" s="541" t="s">
        <v>498</v>
      </c>
      <c r="F4" s="541" t="s">
        <v>499</v>
      </c>
      <c r="G4" s="541" t="s">
        <v>500</v>
      </c>
      <c r="H4" s="541" t="s">
        <v>501</v>
      </c>
      <c r="I4" s="544" t="s">
        <v>502</v>
      </c>
      <c r="J4" s="544" t="s">
        <v>503</v>
      </c>
      <c r="K4" s="544" t="s">
        <v>504</v>
      </c>
      <c r="L4" s="545"/>
      <c r="M4" s="545"/>
      <c r="N4" s="545"/>
      <c r="O4" s="545"/>
      <c r="P4" s="545"/>
      <c r="Q4" s="545"/>
      <c r="R4" s="545"/>
      <c r="S4" s="545"/>
      <c r="T4" s="545"/>
      <c r="U4" s="545"/>
      <c r="V4" s="545"/>
      <c r="W4" s="545"/>
      <c r="X4" s="545"/>
      <c r="Y4" s="545"/>
      <c r="Z4" s="545"/>
      <c r="AA4" s="545"/>
      <c r="AB4" s="545"/>
      <c r="AC4" s="545"/>
      <c r="AD4" s="545"/>
      <c r="AE4" s="545"/>
      <c r="AF4" s="545"/>
      <c r="AG4" s="545"/>
      <c r="AH4" s="545"/>
      <c r="AI4" s="545"/>
      <c r="AJ4" s="545"/>
      <c r="AK4" s="545"/>
      <c r="AL4" s="545"/>
      <c r="AM4" s="545"/>
      <c r="AN4" s="545"/>
      <c r="AO4" s="545"/>
      <c r="AP4" s="545"/>
      <c r="AQ4" s="545"/>
      <c r="AR4" s="545"/>
      <c r="AS4" s="545"/>
      <c r="AT4" s="545"/>
      <c r="AU4" s="545"/>
      <c r="AV4" s="545"/>
      <c r="AW4" s="545"/>
      <c r="AX4" s="545"/>
      <c r="AY4" s="545"/>
    </row>
    <row r="5" spans="1:51" x14ac:dyDescent="0.2">
      <c r="A5" s="834" t="s">
        <v>456</v>
      </c>
      <c r="B5" s="547">
        <v>1</v>
      </c>
      <c r="C5" s="548" t="s">
        <v>505</v>
      </c>
      <c r="D5" s="549">
        <f>SUM(D6:D15)</f>
        <v>0</v>
      </c>
      <c r="E5" s="550" t="s">
        <v>506</v>
      </c>
      <c r="F5" s="548" t="s">
        <v>507</v>
      </c>
      <c r="G5" s="548" t="s">
        <v>508</v>
      </c>
      <c r="H5" s="548" t="s">
        <v>508</v>
      </c>
      <c r="I5" s="551" t="s">
        <v>509</v>
      </c>
      <c r="J5" s="551" t="s">
        <v>509</v>
      </c>
      <c r="K5" s="551" t="s">
        <v>509</v>
      </c>
    </row>
    <row r="6" spans="1:51" ht="23.25" customHeight="1" x14ac:dyDescent="0.2">
      <c r="A6" s="835"/>
      <c r="B6" s="552">
        <v>1.1000000000000001</v>
      </c>
      <c r="C6" s="553" t="s">
        <v>510</v>
      </c>
      <c r="D6" s="554">
        <v>0</v>
      </c>
      <c r="E6" s="555" t="s">
        <v>511</v>
      </c>
      <c r="F6" s="553" t="s">
        <v>507</v>
      </c>
      <c r="G6" s="553" t="s">
        <v>508</v>
      </c>
      <c r="H6" s="553" t="s">
        <v>508</v>
      </c>
      <c r="I6" s="556" t="s">
        <v>509</v>
      </c>
      <c r="J6" s="556" t="s">
        <v>509</v>
      </c>
      <c r="K6" s="556" t="s">
        <v>509</v>
      </c>
    </row>
    <row r="7" spans="1:51" ht="23.25" customHeight="1" x14ac:dyDescent="0.2">
      <c r="A7" s="835"/>
      <c r="B7" s="552">
        <v>1.2</v>
      </c>
      <c r="C7" s="553" t="s">
        <v>510</v>
      </c>
      <c r="D7" s="554">
        <v>0</v>
      </c>
      <c r="E7" s="555" t="s">
        <v>511</v>
      </c>
      <c r="F7" s="553" t="s">
        <v>507</v>
      </c>
      <c r="G7" s="553" t="s">
        <v>508</v>
      </c>
      <c r="H7" s="553" t="s">
        <v>508</v>
      </c>
      <c r="I7" s="556" t="s">
        <v>509</v>
      </c>
      <c r="J7" s="556" t="s">
        <v>509</v>
      </c>
      <c r="K7" s="556" t="s">
        <v>509</v>
      </c>
    </row>
    <row r="8" spans="1:51" ht="23.25" customHeight="1" x14ac:dyDescent="0.2">
      <c r="A8" s="835"/>
      <c r="B8" s="552">
        <v>1.3</v>
      </c>
      <c r="C8" s="553" t="s">
        <v>510</v>
      </c>
      <c r="D8" s="554">
        <v>0</v>
      </c>
      <c r="E8" s="555" t="s">
        <v>512</v>
      </c>
      <c r="F8" s="553" t="s">
        <v>507</v>
      </c>
      <c r="G8" s="553" t="s">
        <v>508</v>
      </c>
      <c r="H8" s="553" t="s">
        <v>508</v>
      </c>
      <c r="I8" s="556" t="s">
        <v>509</v>
      </c>
      <c r="J8" s="556" t="s">
        <v>509</v>
      </c>
      <c r="K8" s="556" t="s">
        <v>509</v>
      </c>
    </row>
    <row r="9" spans="1:51" ht="23.25" customHeight="1" x14ac:dyDescent="0.2">
      <c r="A9" s="835"/>
      <c r="B9" s="552">
        <v>1.4</v>
      </c>
      <c r="C9" s="553" t="s">
        <v>510</v>
      </c>
      <c r="D9" s="554">
        <v>0</v>
      </c>
      <c r="E9" s="555" t="s">
        <v>511</v>
      </c>
      <c r="F9" s="553" t="s">
        <v>507</v>
      </c>
      <c r="G9" s="553" t="s">
        <v>508</v>
      </c>
      <c r="H9" s="553" t="s">
        <v>508</v>
      </c>
      <c r="I9" s="556" t="s">
        <v>509</v>
      </c>
      <c r="J9" s="556" t="s">
        <v>509</v>
      </c>
      <c r="K9" s="556" t="s">
        <v>509</v>
      </c>
    </row>
    <row r="10" spans="1:51" ht="23.25" customHeight="1" x14ac:dyDescent="0.2">
      <c r="A10" s="835"/>
      <c r="B10" s="552">
        <v>1.5</v>
      </c>
      <c r="C10" s="553" t="s">
        <v>510</v>
      </c>
      <c r="D10" s="554">
        <v>0</v>
      </c>
      <c r="E10" s="555" t="s">
        <v>513</v>
      </c>
      <c r="F10" s="553" t="s">
        <v>507</v>
      </c>
      <c r="G10" s="553" t="s">
        <v>508</v>
      </c>
      <c r="H10" s="553" t="s">
        <v>508</v>
      </c>
      <c r="I10" s="556" t="s">
        <v>509</v>
      </c>
      <c r="J10" s="556" t="s">
        <v>509</v>
      </c>
      <c r="K10" s="556" t="s">
        <v>509</v>
      </c>
    </row>
    <row r="11" spans="1:51" ht="23.25" customHeight="1" x14ac:dyDescent="0.2">
      <c r="A11" s="835"/>
      <c r="B11" s="552">
        <v>1.6</v>
      </c>
      <c r="C11" s="553" t="s">
        <v>510</v>
      </c>
      <c r="D11" s="554">
        <v>0</v>
      </c>
      <c r="E11" s="555" t="s">
        <v>514</v>
      </c>
      <c r="F11" s="553" t="s">
        <v>507</v>
      </c>
      <c r="G11" s="553" t="s">
        <v>508</v>
      </c>
      <c r="H11" s="553" t="s">
        <v>508</v>
      </c>
      <c r="I11" s="556" t="s">
        <v>509</v>
      </c>
      <c r="J11" s="556" t="s">
        <v>509</v>
      </c>
      <c r="K11" s="556" t="s">
        <v>509</v>
      </c>
    </row>
    <row r="12" spans="1:51" ht="23.25" customHeight="1" x14ac:dyDescent="0.2">
      <c r="A12" s="835"/>
      <c r="B12" s="552">
        <v>1.7</v>
      </c>
      <c r="C12" s="553" t="s">
        <v>510</v>
      </c>
      <c r="D12" s="554">
        <v>0</v>
      </c>
      <c r="E12" s="555" t="s">
        <v>511</v>
      </c>
      <c r="F12" s="553" t="s">
        <v>507</v>
      </c>
      <c r="G12" s="553" t="s">
        <v>508</v>
      </c>
      <c r="H12" s="553" t="s">
        <v>508</v>
      </c>
      <c r="I12" s="556" t="s">
        <v>509</v>
      </c>
      <c r="J12" s="556" t="s">
        <v>509</v>
      </c>
      <c r="K12" s="556" t="s">
        <v>509</v>
      </c>
    </row>
    <row r="13" spans="1:51" ht="23.25" customHeight="1" x14ac:dyDescent="0.2">
      <c r="A13" s="835"/>
      <c r="B13" s="552">
        <v>1.8</v>
      </c>
      <c r="C13" s="553" t="s">
        <v>510</v>
      </c>
      <c r="D13" s="554">
        <v>0</v>
      </c>
      <c r="E13" s="555" t="s">
        <v>515</v>
      </c>
      <c r="F13" s="553" t="s">
        <v>507</v>
      </c>
      <c r="G13" s="553" t="s">
        <v>508</v>
      </c>
      <c r="H13" s="553" t="s">
        <v>508</v>
      </c>
      <c r="I13" s="556" t="s">
        <v>509</v>
      </c>
      <c r="J13" s="556" t="s">
        <v>509</v>
      </c>
      <c r="K13" s="556" t="s">
        <v>509</v>
      </c>
    </row>
    <row r="14" spans="1:51" ht="23.25" customHeight="1" x14ac:dyDescent="0.2">
      <c r="A14" s="835"/>
      <c r="B14" s="552">
        <v>1.9</v>
      </c>
      <c r="C14" s="553" t="s">
        <v>510</v>
      </c>
      <c r="D14" s="554">
        <v>0</v>
      </c>
      <c r="E14" s="555" t="s">
        <v>516</v>
      </c>
      <c r="F14" s="553" t="s">
        <v>507</v>
      </c>
      <c r="G14" s="553" t="s">
        <v>508</v>
      </c>
      <c r="H14" s="553" t="s">
        <v>508</v>
      </c>
      <c r="I14" s="556" t="s">
        <v>509</v>
      </c>
      <c r="J14" s="556" t="s">
        <v>509</v>
      </c>
      <c r="K14" s="556" t="s">
        <v>509</v>
      </c>
    </row>
    <row r="15" spans="1:51" ht="23.25" customHeight="1" x14ac:dyDescent="0.2">
      <c r="A15" s="835"/>
      <c r="B15" s="557">
        <v>1.1000000000000001</v>
      </c>
      <c r="C15" s="553" t="s">
        <v>510</v>
      </c>
      <c r="D15" s="554">
        <v>0</v>
      </c>
      <c r="E15" s="555" t="s">
        <v>511</v>
      </c>
      <c r="F15" s="553" t="s">
        <v>507</v>
      </c>
      <c r="G15" s="553" t="s">
        <v>508</v>
      </c>
      <c r="H15" s="553" t="s">
        <v>508</v>
      </c>
      <c r="I15" s="556" t="s">
        <v>509</v>
      </c>
      <c r="J15" s="556" t="s">
        <v>509</v>
      </c>
      <c r="K15" s="556" t="s">
        <v>509</v>
      </c>
    </row>
    <row r="16" spans="1:51" x14ac:dyDescent="0.2">
      <c r="A16" s="835"/>
      <c r="B16" s="558">
        <v>2</v>
      </c>
      <c r="C16" s="559" t="s">
        <v>517</v>
      </c>
      <c r="D16" s="560">
        <f>SUM(D17:D26)</f>
        <v>0</v>
      </c>
      <c r="E16" s="561"/>
      <c r="F16" s="559"/>
      <c r="G16" s="559"/>
      <c r="H16" s="559"/>
      <c r="I16" s="562"/>
      <c r="J16" s="562"/>
      <c r="K16" s="562"/>
    </row>
    <row r="17" spans="1:11" ht="23.25" customHeight="1" x14ac:dyDescent="0.2">
      <c r="A17" s="835"/>
      <c r="B17" s="552">
        <v>2.1</v>
      </c>
      <c r="C17" s="553"/>
      <c r="D17" s="554">
        <v>0</v>
      </c>
      <c r="E17" s="555"/>
      <c r="F17" s="553"/>
      <c r="G17" s="553"/>
      <c r="H17" s="553"/>
      <c r="I17" s="556"/>
      <c r="J17" s="556"/>
      <c r="K17" s="556"/>
    </row>
    <row r="18" spans="1:11" ht="23.25" customHeight="1" x14ac:dyDescent="0.2">
      <c r="A18" s="835"/>
      <c r="B18" s="552">
        <v>2.2000000000000002</v>
      </c>
      <c r="C18" s="553"/>
      <c r="D18" s="554">
        <v>0</v>
      </c>
      <c r="E18" s="555"/>
      <c r="F18" s="553"/>
      <c r="G18" s="553"/>
      <c r="H18" s="553"/>
      <c r="I18" s="556"/>
      <c r="J18" s="556"/>
      <c r="K18" s="556"/>
    </row>
    <row r="19" spans="1:11" ht="23.25" customHeight="1" x14ac:dyDescent="0.2">
      <c r="A19" s="835"/>
      <c r="B19" s="552">
        <v>2.2999999999999998</v>
      </c>
      <c r="C19" s="553"/>
      <c r="D19" s="554">
        <v>0</v>
      </c>
      <c r="E19" s="555"/>
      <c r="F19" s="553"/>
      <c r="G19" s="553"/>
      <c r="H19" s="553"/>
      <c r="I19" s="556"/>
      <c r="J19" s="556"/>
      <c r="K19" s="556"/>
    </row>
    <row r="20" spans="1:11" ht="23.25" customHeight="1" x14ac:dyDescent="0.2">
      <c r="A20" s="835"/>
      <c r="B20" s="552">
        <v>2.4</v>
      </c>
      <c r="C20" s="553"/>
      <c r="D20" s="554">
        <v>0</v>
      </c>
      <c r="E20" s="555"/>
      <c r="F20" s="553"/>
      <c r="G20" s="553"/>
      <c r="H20" s="553"/>
      <c r="I20" s="556"/>
      <c r="J20" s="556"/>
      <c r="K20" s="556"/>
    </row>
    <row r="21" spans="1:11" ht="23.25" customHeight="1" x14ac:dyDescent="0.2">
      <c r="A21" s="835"/>
      <c r="B21" s="552">
        <v>2.5</v>
      </c>
      <c r="C21" s="553"/>
      <c r="D21" s="554">
        <v>0</v>
      </c>
      <c r="E21" s="555"/>
      <c r="F21" s="553"/>
      <c r="G21" s="553"/>
      <c r="H21" s="553"/>
      <c r="I21" s="556"/>
      <c r="J21" s="556"/>
      <c r="K21" s="556"/>
    </row>
    <row r="22" spans="1:11" ht="23.25" customHeight="1" x14ac:dyDescent="0.2">
      <c r="A22" s="835"/>
      <c r="B22" s="552">
        <v>2.6</v>
      </c>
      <c r="C22" s="553"/>
      <c r="D22" s="554">
        <v>0</v>
      </c>
      <c r="E22" s="555"/>
      <c r="F22" s="553"/>
      <c r="G22" s="553"/>
      <c r="H22" s="553"/>
      <c r="I22" s="556"/>
      <c r="J22" s="556"/>
      <c r="K22" s="556"/>
    </row>
    <row r="23" spans="1:11" ht="23.25" customHeight="1" x14ac:dyDescent="0.2">
      <c r="A23" s="835"/>
      <c r="B23" s="552">
        <v>2.7</v>
      </c>
      <c r="C23" s="553"/>
      <c r="D23" s="554">
        <v>0</v>
      </c>
      <c r="E23" s="555"/>
      <c r="F23" s="553"/>
      <c r="G23" s="553"/>
      <c r="H23" s="553"/>
      <c r="I23" s="556"/>
      <c r="J23" s="556"/>
      <c r="K23" s="556"/>
    </row>
    <row r="24" spans="1:11" ht="23.25" customHeight="1" x14ac:dyDescent="0.2">
      <c r="A24" s="835"/>
      <c r="B24" s="552">
        <v>2.8</v>
      </c>
      <c r="C24" s="553"/>
      <c r="D24" s="554">
        <v>0</v>
      </c>
      <c r="E24" s="555"/>
      <c r="F24" s="553"/>
      <c r="G24" s="553"/>
      <c r="H24" s="553"/>
      <c r="I24" s="556"/>
      <c r="J24" s="556"/>
      <c r="K24" s="556"/>
    </row>
    <row r="25" spans="1:11" ht="23.25" customHeight="1" x14ac:dyDescent="0.2">
      <c r="A25" s="835"/>
      <c r="B25" s="552">
        <v>2.9</v>
      </c>
      <c r="C25" s="553"/>
      <c r="D25" s="554">
        <v>0</v>
      </c>
      <c r="E25" s="555"/>
      <c r="F25" s="553"/>
      <c r="G25" s="553"/>
      <c r="H25" s="553"/>
      <c r="I25" s="556"/>
      <c r="J25" s="556"/>
      <c r="K25" s="556"/>
    </row>
    <row r="26" spans="1:11" ht="23.25" customHeight="1" x14ac:dyDescent="0.2">
      <c r="A26" s="835"/>
      <c r="B26" s="557">
        <v>2.1</v>
      </c>
      <c r="C26" s="553"/>
      <c r="D26" s="554">
        <v>0</v>
      </c>
      <c r="E26" s="555"/>
      <c r="F26" s="553"/>
      <c r="G26" s="553"/>
      <c r="H26" s="553"/>
      <c r="I26" s="556"/>
      <c r="J26" s="556"/>
      <c r="K26" s="556"/>
    </row>
    <row r="27" spans="1:11" s="539" customFormat="1" ht="32.1" customHeight="1" x14ac:dyDescent="0.2">
      <c r="A27" s="841" t="s">
        <v>13</v>
      </c>
      <c r="B27" s="842"/>
      <c r="C27" s="843"/>
      <c r="D27" s="844">
        <f>SUM(D5,D16)</f>
        <v>0</v>
      </c>
      <c r="E27" s="844"/>
      <c r="F27" s="845"/>
      <c r="G27" s="846"/>
      <c r="H27" s="846"/>
      <c r="I27" s="846"/>
      <c r="J27" s="846"/>
      <c r="K27" s="847"/>
    </row>
    <row r="28" spans="1:11" s="539" customFormat="1" x14ac:dyDescent="0.2">
      <c r="A28" s="848" t="s">
        <v>457</v>
      </c>
      <c r="B28" s="547">
        <v>1</v>
      </c>
      <c r="C28" s="548" t="s">
        <v>505</v>
      </c>
      <c r="D28" s="549">
        <f>SUM(D29:D38)</f>
        <v>0</v>
      </c>
      <c r="E28" s="550"/>
      <c r="F28" s="548"/>
      <c r="G28" s="548"/>
      <c r="H28" s="548"/>
      <c r="I28" s="551"/>
      <c r="J28" s="551"/>
      <c r="K28" s="551"/>
    </row>
    <row r="29" spans="1:11" s="539" customFormat="1" ht="23.25" customHeight="1" x14ac:dyDescent="0.2">
      <c r="A29" s="849"/>
      <c r="B29" s="552">
        <v>1.1000000000000001</v>
      </c>
      <c r="C29" s="553"/>
      <c r="D29" s="554">
        <v>0</v>
      </c>
      <c r="E29" s="555"/>
      <c r="F29" s="553"/>
      <c r="G29" s="553"/>
      <c r="H29" s="553"/>
      <c r="I29" s="556"/>
      <c r="J29" s="556"/>
      <c r="K29" s="556"/>
    </row>
    <row r="30" spans="1:11" s="539" customFormat="1" ht="23.25" customHeight="1" x14ac:dyDescent="0.2">
      <c r="A30" s="849"/>
      <c r="B30" s="552">
        <v>1.2</v>
      </c>
      <c r="C30" s="553"/>
      <c r="D30" s="554">
        <v>0</v>
      </c>
      <c r="E30" s="555"/>
      <c r="F30" s="553"/>
      <c r="G30" s="553"/>
      <c r="H30" s="553"/>
      <c r="I30" s="556"/>
      <c r="J30" s="556"/>
      <c r="K30" s="556"/>
    </row>
    <row r="31" spans="1:11" s="539" customFormat="1" ht="23.25" customHeight="1" x14ac:dyDescent="0.2">
      <c r="A31" s="849"/>
      <c r="B31" s="552">
        <v>1.3</v>
      </c>
      <c r="C31" s="553"/>
      <c r="D31" s="554">
        <v>0</v>
      </c>
      <c r="E31" s="555"/>
      <c r="F31" s="553"/>
      <c r="G31" s="553"/>
      <c r="H31" s="553"/>
      <c r="I31" s="556"/>
      <c r="J31" s="556"/>
      <c r="K31" s="556"/>
    </row>
    <row r="32" spans="1:11" s="539" customFormat="1" ht="23.25" customHeight="1" x14ac:dyDescent="0.2">
      <c r="A32" s="849"/>
      <c r="B32" s="552">
        <v>1.4</v>
      </c>
      <c r="C32" s="553"/>
      <c r="D32" s="554">
        <v>0</v>
      </c>
      <c r="E32" s="555"/>
      <c r="F32" s="553"/>
      <c r="G32" s="553"/>
      <c r="H32" s="553"/>
      <c r="I32" s="556"/>
      <c r="J32" s="556"/>
      <c r="K32" s="556"/>
    </row>
    <row r="33" spans="1:11" s="539" customFormat="1" ht="23.25" customHeight="1" x14ac:dyDescent="0.2">
      <c r="A33" s="849"/>
      <c r="B33" s="552">
        <v>1.5</v>
      </c>
      <c r="C33" s="553"/>
      <c r="D33" s="554">
        <v>0</v>
      </c>
      <c r="E33" s="555"/>
      <c r="F33" s="553"/>
      <c r="G33" s="553"/>
      <c r="H33" s="553"/>
      <c r="I33" s="556"/>
      <c r="J33" s="556"/>
      <c r="K33" s="556"/>
    </row>
    <row r="34" spans="1:11" s="539" customFormat="1" ht="23.25" customHeight="1" x14ac:dyDescent="0.2">
      <c r="A34" s="849"/>
      <c r="B34" s="552">
        <v>1.6</v>
      </c>
      <c r="C34" s="553"/>
      <c r="D34" s="554">
        <v>0</v>
      </c>
      <c r="E34" s="555"/>
      <c r="F34" s="553"/>
      <c r="G34" s="553"/>
      <c r="H34" s="553"/>
      <c r="I34" s="556"/>
      <c r="J34" s="556"/>
      <c r="K34" s="556"/>
    </row>
    <row r="35" spans="1:11" s="539" customFormat="1" ht="23.25" customHeight="1" x14ac:dyDescent="0.2">
      <c r="A35" s="849"/>
      <c r="B35" s="552">
        <v>1.7</v>
      </c>
      <c r="C35" s="553"/>
      <c r="D35" s="554">
        <v>0</v>
      </c>
      <c r="E35" s="555"/>
      <c r="F35" s="553"/>
      <c r="G35" s="553"/>
      <c r="H35" s="553"/>
      <c r="I35" s="556"/>
      <c r="J35" s="556"/>
      <c r="K35" s="556"/>
    </row>
    <row r="36" spans="1:11" s="539" customFormat="1" ht="23.25" customHeight="1" x14ac:dyDescent="0.2">
      <c r="A36" s="849"/>
      <c r="B36" s="552">
        <v>1.8</v>
      </c>
      <c r="C36" s="553"/>
      <c r="D36" s="554">
        <v>0</v>
      </c>
      <c r="E36" s="555"/>
      <c r="F36" s="553"/>
      <c r="G36" s="553"/>
      <c r="H36" s="553"/>
      <c r="I36" s="556"/>
      <c r="J36" s="556"/>
      <c r="K36" s="556"/>
    </row>
    <row r="37" spans="1:11" s="539" customFormat="1" ht="23.25" customHeight="1" x14ac:dyDescent="0.2">
      <c r="A37" s="849"/>
      <c r="B37" s="552">
        <v>1.9</v>
      </c>
      <c r="C37" s="553"/>
      <c r="D37" s="554">
        <v>0</v>
      </c>
      <c r="E37" s="555"/>
      <c r="F37" s="553"/>
      <c r="G37" s="553"/>
      <c r="H37" s="553"/>
      <c r="I37" s="556"/>
      <c r="J37" s="556"/>
      <c r="K37" s="556"/>
    </row>
    <row r="38" spans="1:11" s="539" customFormat="1" ht="23.25" customHeight="1" x14ac:dyDescent="0.2">
      <c r="A38" s="849"/>
      <c r="B38" s="557">
        <v>1.1000000000000001</v>
      </c>
      <c r="C38" s="553"/>
      <c r="D38" s="554">
        <v>0</v>
      </c>
      <c r="E38" s="555"/>
      <c r="F38" s="553"/>
      <c r="G38" s="553"/>
      <c r="H38" s="553"/>
      <c r="I38" s="556"/>
      <c r="J38" s="556"/>
      <c r="K38" s="556"/>
    </row>
    <row r="39" spans="1:11" s="539" customFormat="1" x14ac:dyDescent="0.2">
      <c r="A39" s="849"/>
      <c r="B39" s="558">
        <v>2</v>
      </c>
      <c r="C39" s="559" t="s">
        <v>517</v>
      </c>
      <c r="D39" s="560">
        <f>SUM(D40:D49)</f>
        <v>0</v>
      </c>
      <c r="E39" s="561"/>
      <c r="F39" s="559"/>
      <c r="G39" s="559"/>
      <c r="H39" s="559"/>
      <c r="I39" s="562"/>
      <c r="J39" s="562"/>
      <c r="K39" s="562"/>
    </row>
    <row r="40" spans="1:11" s="539" customFormat="1" ht="23.25" customHeight="1" x14ac:dyDescent="0.2">
      <c r="A40" s="849"/>
      <c r="B40" s="552">
        <v>2.1</v>
      </c>
      <c r="C40" s="553"/>
      <c r="D40" s="554">
        <v>0</v>
      </c>
      <c r="E40" s="555"/>
      <c r="F40" s="553"/>
      <c r="G40" s="553"/>
      <c r="H40" s="553"/>
      <c r="I40" s="556"/>
      <c r="J40" s="556"/>
      <c r="K40" s="556"/>
    </row>
    <row r="41" spans="1:11" s="539" customFormat="1" ht="23.25" customHeight="1" x14ac:dyDescent="0.2">
      <c r="A41" s="849"/>
      <c r="B41" s="552">
        <v>2.2000000000000002</v>
      </c>
      <c r="C41" s="553"/>
      <c r="D41" s="554">
        <v>0</v>
      </c>
      <c r="E41" s="555"/>
      <c r="F41" s="553"/>
      <c r="G41" s="553"/>
      <c r="H41" s="553"/>
      <c r="I41" s="556"/>
      <c r="J41" s="556"/>
      <c r="K41" s="556"/>
    </row>
    <row r="42" spans="1:11" s="539" customFormat="1" ht="23.25" customHeight="1" x14ac:dyDescent="0.2">
      <c r="A42" s="849"/>
      <c r="B42" s="552">
        <v>2.2999999999999998</v>
      </c>
      <c r="C42" s="553"/>
      <c r="D42" s="554">
        <v>0</v>
      </c>
      <c r="E42" s="555"/>
      <c r="F42" s="553"/>
      <c r="G42" s="553"/>
      <c r="H42" s="553"/>
      <c r="I42" s="556"/>
      <c r="J42" s="556"/>
      <c r="K42" s="556"/>
    </row>
    <row r="43" spans="1:11" s="539" customFormat="1" ht="23.25" customHeight="1" x14ac:dyDescent="0.2">
      <c r="A43" s="849"/>
      <c r="B43" s="552">
        <v>2.4</v>
      </c>
      <c r="C43" s="553"/>
      <c r="D43" s="554">
        <v>0</v>
      </c>
      <c r="E43" s="555"/>
      <c r="F43" s="553"/>
      <c r="G43" s="553"/>
      <c r="H43" s="553"/>
      <c r="I43" s="556"/>
      <c r="J43" s="556"/>
      <c r="K43" s="556"/>
    </row>
    <row r="44" spans="1:11" s="539" customFormat="1" ht="23.25" customHeight="1" x14ac:dyDescent="0.2">
      <c r="A44" s="849"/>
      <c r="B44" s="552">
        <v>2.5</v>
      </c>
      <c r="C44" s="553"/>
      <c r="D44" s="554">
        <v>0</v>
      </c>
      <c r="E44" s="555"/>
      <c r="F44" s="553"/>
      <c r="G44" s="553"/>
      <c r="H44" s="553"/>
      <c r="I44" s="556"/>
      <c r="J44" s="556"/>
      <c r="K44" s="556"/>
    </row>
    <row r="45" spans="1:11" s="539" customFormat="1" ht="23.25" customHeight="1" x14ac:dyDescent="0.2">
      <c r="A45" s="849"/>
      <c r="B45" s="552">
        <v>2.6</v>
      </c>
      <c r="C45" s="553"/>
      <c r="D45" s="554">
        <v>0</v>
      </c>
      <c r="E45" s="555"/>
      <c r="F45" s="553"/>
      <c r="G45" s="553"/>
      <c r="H45" s="553"/>
      <c r="I45" s="556"/>
      <c r="J45" s="556"/>
      <c r="K45" s="556"/>
    </row>
    <row r="46" spans="1:11" s="539" customFormat="1" ht="23.25" customHeight="1" x14ac:dyDescent="0.2">
      <c r="A46" s="849"/>
      <c r="B46" s="552">
        <v>2.7</v>
      </c>
      <c r="C46" s="553"/>
      <c r="D46" s="554">
        <v>0</v>
      </c>
      <c r="E46" s="555"/>
      <c r="F46" s="553"/>
      <c r="G46" s="553"/>
      <c r="H46" s="553"/>
      <c r="I46" s="556"/>
      <c r="J46" s="556"/>
      <c r="K46" s="556"/>
    </row>
    <row r="47" spans="1:11" s="539" customFormat="1" ht="23.25" customHeight="1" x14ac:dyDescent="0.2">
      <c r="A47" s="849"/>
      <c r="B47" s="552">
        <v>2.8</v>
      </c>
      <c r="C47" s="553"/>
      <c r="D47" s="554">
        <v>0</v>
      </c>
      <c r="E47" s="555"/>
      <c r="F47" s="553"/>
      <c r="G47" s="553"/>
      <c r="H47" s="553"/>
      <c r="I47" s="556"/>
      <c r="J47" s="556"/>
      <c r="K47" s="556"/>
    </row>
    <row r="48" spans="1:11" s="539" customFormat="1" ht="23.25" customHeight="1" x14ac:dyDescent="0.2">
      <c r="A48" s="849"/>
      <c r="B48" s="552">
        <v>2.9</v>
      </c>
      <c r="C48" s="553"/>
      <c r="D48" s="554">
        <v>0</v>
      </c>
      <c r="E48" s="555"/>
      <c r="F48" s="553"/>
      <c r="G48" s="553"/>
      <c r="H48" s="553"/>
      <c r="I48" s="556"/>
      <c r="J48" s="556"/>
      <c r="K48" s="556"/>
    </row>
    <row r="49" spans="1:11" s="539" customFormat="1" ht="23.25" customHeight="1" x14ac:dyDescent="0.2">
      <c r="A49" s="849"/>
      <c r="B49" s="557">
        <v>2.1</v>
      </c>
      <c r="C49" s="553"/>
      <c r="D49" s="554">
        <v>0</v>
      </c>
      <c r="E49" s="555"/>
      <c r="F49" s="553"/>
      <c r="G49" s="553"/>
      <c r="H49" s="553"/>
      <c r="I49" s="556"/>
      <c r="J49" s="556"/>
      <c r="K49" s="556"/>
    </row>
    <row r="50" spans="1:11" s="539" customFormat="1" ht="32.1" customHeight="1" x14ac:dyDescent="0.2">
      <c r="A50" s="841" t="s">
        <v>13</v>
      </c>
      <c r="B50" s="842"/>
      <c r="C50" s="843"/>
      <c r="D50" s="844">
        <f>SUM(D28,D39)</f>
        <v>0</v>
      </c>
      <c r="E50" s="844"/>
      <c r="F50" s="845"/>
      <c r="G50" s="846"/>
      <c r="H50" s="846"/>
      <c r="I50" s="846"/>
      <c r="J50" s="846"/>
      <c r="K50" s="847"/>
    </row>
    <row r="51" spans="1:11" s="539" customFormat="1" x14ac:dyDescent="0.2">
      <c r="A51" s="850" t="s">
        <v>458</v>
      </c>
      <c r="B51" s="547">
        <v>1</v>
      </c>
      <c r="C51" s="548" t="s">
        <v>505</v>
      </c>
      <c r="D51" s="549">
        <f>SUM(D52:D61)</f>
        <v>0</v>
      </c>
      <c r="E51" s="550"/>
      <c r="F51" s="548"/>
      <c r="G51" s="548"/>
      <c r="H51" s="548"/>
      <c r="I51" s="551"/>
      <c r="J51" s="551"/>
      <c r="K51" s="551"/>
    </row>
    <row r="52" spans="1:11" s="539" customFormat="1" ht="23.25" customHeight="1" x14ac:dyDescent="0.2">
      <c r="A52" s="851"/>
      <c r="B52" s="552">
        <v>1.1000000000000001</v>
      </c>
      <c r="C52" s="553"/>
      <c r="D52" s="554">
        <v>0</v>
      </c>
      <c r="E52" s="555"/>
      <c r="F52" s="553"/>
      <c r="G52" s="553"/>
      <c r="H52" s="553"/>
      <c r="I52" s="556"/>
      <c r="J52" s="556"/>
      <c r="K52" s="556"/>
    </row>
    <row r="53" spans="1:11" s="539" customFormat="1" ht="23.25" customHeight="1" x14ac:dyDescent="0.2">
      <c r="A53" s="851"/>
      <c r="B53" s="552">
        <v>1.2</v>
      </c>
      <c r="C53" s="553"/>
      <c r="D53" s="554">
        <v>0</v>
      </c>
      <c r="E53" s="555"/>
      <c r="F53" s="553"/>
      <c r="G53" s="553"/>
      <c r="H53" s="553"/>
      <c r="I53" s="556"/>
      <c r="J53" s="556"/>
      <c r="K53" s="556"/>
    </row>
    <row r="54" spans="1:11" s="539" customFormat="1" ht="23.25" customHeight="1" x14ac:dyDescent="0.2">
      <c r="A54" s="851"/>
      <c r="B54" s="552">
        <v>1.3</v>
      </c>
      <c r="C54" s="553"/>
      <c r="D54" s="554">
        <v>0</v>
      </c>
      <c r="E54" s="555"/>
      <c r="F54" s="553"/>
      <c r="G54" s="553"/>
      <c r="H54" s="553"/>
      <c r="I54" s="556"/>
      <c r="J54" s="556"/>
      <c r="K54" s="556"/>
    </row>
    <row r="55" spans="1:11" s="539" customFormat="1" ht="23.25" customHeight="1" x14ac:dyDescent="0.2">
      <c r="A55" s="851"/>
      <c r="B55" s="552">
        <v>1.4</v>
      </c>
      <c r="C55" s="553"/>
      <c r="D55" s="554">
        <v>0</v>
      </c>
      <c r="E55" s="555"/>
      <c r="F55" s="553"/>
      <c r="G55" s="553"/>
      <c r="H55" s="553"/>
      <c r="I55" s="556"/>
      <c r="J55" s="556"/>
      <c r="K55" s="556"/>
    </row>
    <row r="56" spans="1:11" s="539" customFormat="1" ht="23.25" customHeight="1" x14ac:dyDescent="0.2">
      <c r="A56" s="851"/>
      <c r="B56" s="552">
        <v>1.5</v>
      </c>
      <c r="C56" s="553"/>
      <c r="D56" s="554">
        <v>0</v>
      </c>
      <c r="E56" s="555"/>
      <c r="F56" s="553"/>
      <c r="G56" s="553"/>
      <c r="H56" s="553"/>
      <c r="I56" s="556"/>
      <c r="J56" s="556"/>
      <c r="K56" s="556"/>
    </row>
    <row r="57" spans="1:11" s="539" customFormat="1" ht="23.25" customHeight="1" x14ac:dyDescent="0.2">
      <c r="A57" s="851"/>
      <c r="B57" s="552">
        <v>1.6</v>
      </c>
      <c r="C57" s="553"/>
      <c r="D57" s="554">
        <v>0</v>
      </c>
      <c r="E57" s="555"/>
      <c r="F57" s="553"/>
      <c r="G57" s="553"/>
      <c r="H57" s="553"/>
      <c r="I57" s="556"/>
      <c r="J57" s="556"/>
      <c r="K57" s="556"/>
    </row>
    <row r="58" spans="1:11" s="539" customFormat="1" ht="23.25" customHeight="1" x14ac:dyDescent="0.2">
      <c r="A58" s="851"/>
      <c r="B58" s="552">
        <v>1.7</v>
      </c>
      <c r="C58" s="553"/>
      <c r="D58" s="554">
        <v>0</v>
      </c>
      <c r="E58" s="555"/>
      <c r="F58" s="553"/>
      <c r="G58" s="553"/>
      <c r="H58" s="553"/>
      <c r="I58" s="556"/>
      <c r="J58" s="556"/>
      <c r="K58" s="556"/>
    </row>
    <row r="59" spans="1:11" s="539" customFormat="1" ht="23.25" customHeight="1" x14ac:dyDescent="0.2">
      <c r="A59" s="851"/>
      <c r="B59" s="552">
        <v>1.8</v>
      </c>
      <c r="C59" s="553"/>
      <c r="D59" s="554">
        <v>0</v>
      </c>
      <c r="E59" s="555"/>
      <c r="F59" s="553"/>
      <c r="G59" s="553"/>
      <c r="H59" s="553"/>
      <c r="I59" s="556"/>
      <c r="J59" s="556"/>
      <c r="K59" s="556"/>
    </row>
    <row r="60" spans="1:11" s="539" customFormat="1" ht="23.25" customHeight="1" x14ac:dyDescent="0.2">
      <c r="A60" s="851"/>
      <c r="B60" s="552">
        <v>1.9</v>
      </c>
      <c r="C60" s="553"/>
      <c r="D60" s="554">
        <v>0</v>
      </c>
      <c r="E60" s="555"/>
      <c r="F60" s="553"/>
      <c r="G60" s="553"/>
      <c r="H60" s="553"/>
      <c r="I60" s="556"/>
      <c r="J60" s="556"/>
      <c r="K60" s="556"/>
    </row>
    <row r="61" spans="1:11" s="539" customFormat="1" ht="23.25" customHeight="1" x14ac:dyDescent="0.2">
      <c r="A61" s="851"/>
      <c r="B61" s="557">
        <v>1.1000000000000001</v>
      </c>
      <c r="C61" s="553"/>
      <c r="D61" s="554">
        <v>0</v>
      </c>
      <c r="E61" s="555"/>
      <c r="F61" s="553"/>
      <c r="G61" s="553"/>
      <c r="H61" s="553"/>
      <c r="I61" s="556"/>
      <c r="J61" s="556"/>
      <c r="K61" s="556"/>
    </row>
    <row r="62" spans="1:11" s="539" customFormat="1" x14ac:dyDescent="0.2">
      <c r="A62" s="851"/>
      <c r="B62" s="558">
        <v>2</v>
      </c>
      <c r="C62" s="559" t="s">
        <v>517</v>
      </c>
      <c r="D62" s="560">
        <f>SUM(D63:D72)</f>
        <v>0</v>
      </c>
      <c r="E62" s="561"/>
      <c r="F62" s="559"/>
      <c r="G62" s="559"/>
      <c r="H62" s="559"/>
      <c r="I62" s="562"/>
      <c r="J62" s="562"/>
      <c r="K62" s="562"/>
    </row>
    <row r="63" spans="1:11" s="539" customFormat="1" ht="23.25" customHeight="1" x14ac:dyDescent="0.2">
      <c r="A63" s="851"/>
      <c r="B63" s="552">
        <v>2.1</v>
      </c>
      <c r="C63" s="553"/>
      <c r="D63" s="554">
        <v>0</v>
      </c>
      <c r="E63" s="555"/>
      <c r="F63" s="553"/>
      <c r="G63" s="553"/>
      <c r="H63" s="553"/>
      <c r="I63" s="556"/>
      <c r="J63" s="556"/>
      <c r="K63" s="556"/>
    </row>
    <row r="64" spans="1:11" s="539" customFormat="1" ht="23.25" customHeight="1" x14ac:dyDescent="0.2">
      <c r="A64" s="851"/>
      <c r="B64" s="552">
        <v>2.2000000000000002</v>
      </c>
      <c r="C64" s="553"/>
      <c r="D64" s="554">
        <v>0</v>
      </c>
      <c r="E64" s="555"/>
      <c r="F64" s="553"/>
      <c r="G64" s="553"/>
      <c r="H64" s="553"/>
      <c r="I64" s="556"/>
      <c r="J64" s="556"/>
      <c r="K64" s="556"/>
    </row>
    <row r="65" spans="1:11" s="539" customFormat="1" ht="23.25" customHeight="1" x14ac:dyDescent="0.2">
      <c r="A65" s="851"/>
      <c r="B65" s="552">
        <v>2.2999999999999998</v>
      </c>
      <c r="C65" s="553"/>
      <c r="D65" s="554">
        <v>0</v>
      </c>
      <c r="E65" s="555"/>
      <c r="F65" s="553"/>
      <c r="G65" s="553"/>
      <c r="H65" s="553"/>
      <c r="I65" s="556"/>
      <c r="J65" s="556"/>
      <c r="K65" s="556"/>
    </row>
    <row r="66" spans="1:11" s="539" customFormat="1" ht="23.25" customHeight="1" x14ac:dyDescent="0.2">
      <c r="A66" s="851"/>
      <c r="B66" s="552">
        <v>2.4</v>
      </c>
      <c r="C66" s="553"/>
      <c r="D66" s="554">
        <v>0</v>
      </c>
      <c r="E66" s="555"/>
      <c r="F66" s="553"/>
      <c r="G66" s="553"/>
      <c r="H66" s="553"/>
      <c r="I66" s="556"/>
      <c r="J66" s="556"/>
      <c r="K66" s="556"/>
    </row>
    <row r="67" spans="1:11" s="539" customFormat="1" ht="23.25" customHeight="1" x14ac:dyDescent="0.2">
      <c r="A67" s="851"/>
      <c r="B67" s="552">
        <v>2.5</v>
      </c>
      <c r="C67" s="553"/>
      <c r="D67" s="554">
        <v>0</v>
      </c>
      <c r="E67" s="555"/>
      <c r="F67" s="553"/>
      <c r="G67" s="553"/>
      <c r="H67" s="553"/>
      <c r="I67" s="556"/>
      <c r="J67" s="556"/>
      <c r="K67" s="556"/>
    </row>
    <row r="68" spans="1:11" s="539" customFormat="1" ht="23.25" customHeight="1" x14ac:dyDescent="0.2">
      <c r="A68" s="851"/>
      <c r="B68" s="552">
        <v>2.6</v>
      </c>
      <c r="C68" s="553"/>
      <c r="D68" s="554">
        <v>0</v>
      </c>
      <c r="E68" s="555"/>
      <c r="F68" s="553"/>
      <c r="G68" s="553"/>
      <c r="H68" s="553"/>
      <c r="I68" s="556"/>
      <c r="J68" s="556"/>
      <c r="K68" s="556"/>
    </row>
    <row r="69" spans="1:11" s="539" customFormat="1" ht="23.25" customHeight="1" x14ac:dyDescent="0.2">
      <c r="A69" s="851"/>
      <c r="B69" s="552">
        <v>2.7</v>
      </c>
      <c r="C69" s="553"/>
      <c r="D69" s="554">
        <v>0</v>
      </c>
      <c r="E69" s="555"/>
      <c r="F69" s="553"/>
      <c r="G69" s="553"/>
      <c r="H69" s="553"/>
      <c r="I69" s="556"/>
      <c r="J69" s="556"/>
      <c r="K69" s="556"/>
    </row>
    <row r="70" spans="1:11" s="539" customFormat="1" ht="23.25" customHeight="1" x14ac:dyDescent="0.2">
      <c r="A70" s="851"/>
      <c r="B70" s="552">
        <v>2.8</v>
      </c>
      <c r="C70" s="553"/>
      <c r="D70" s="554">
        <v>0</v>
      </c>
      <c r="E70" s="555"/>
      <c r="F70" s="553"/>
      <c r="G70" s="553"/>
      <c r="H70" s="553"/>
      <c r="I70" s="556"/>
      <c r="J70" s="556"/>
      <c r="K70" s="556"/>
    </row>
    <row r="71" spans="1:11" s="539" customFormat="1" ht="23.25" customHeight="1" x14ac:dyDescent="0.2">
      <c r="A71" s="851"/>
      <c r="B71" s="552">
        <v>2.9</v>
      </c>
      <c r="C71" s="553"/>
      <c r="D71" s="554">
        <v>0</v>
      </c>
      <c r="E71" s="555"/>
      <c r="F71" s="553"/>
      <c r="G71" s="553"/>
      <c r="H71" s="553"/>
      <c r="I71" s="556"/>
      <c r="J71" s="556"/>
      <c r="K71" s="556"/>
    </row>
    <row r="72" spans="1:11" s="539" customFormat="1" ht="23.25" customHeight="1" x14ac:dyDescent="0.2">
      <c r="A72" s="851"/>
      <c r="B72" s="557">
        <v>2.1</v>
      </c>
      <c r="C72" s="553"/>
      <c r="D72" s="554">
        <v>0</v>
      </c>
      <c r="E72" s="555"/>
      <c r="F72" s="553"/>
      <c r="G72" s="553"/>
      <c r="H72" s="553"/>
      <c r="I72" s="556"/>
      <c r="J72" s="556"/>
      <c r="K72" s="556"/>
    </row>
    <row r="73" spans="1:11" s="539" customFormat="1" ht="32.1" customHeight="1" x14ac:dyDescent="0.2">
      <c r="A73" s="841" t="s">
        <v>13</v>
      </c>
      <c r="B73" s="842"/>
      <c r="C73" s="843"/>
      <c r="D73" s="844">
        <f>SUM(D51,D62,)</f>
        <v>0</v>
      </c>
      <c r="E73" s="844"/>
      <c r="F73" s="845"/>
      <c r="G73" s="846"/>
      <c r="H73" s="846"/>
      <c r="I73" s="846"/>
      <c r="J73" s="846"/>
      <c r="K73" s="847"/>
    </row>
    <row r="74" spans="1:11" s="539" customFormat="1" ht="32.1" customHeight="1" x14ac:dyDescent="0.2">
      <c r="A74" s="852" t="s">
        <v>518</v>
      </c>
      <c r="B74" s="853"/>
      <c r="C74" s="854" t="s">
        <v>519</v>
      </c>
      <c r="D74" s="855">
        <f>SUM(D73,D50,D27)</f>
        <v>0</v>
      </c>
      <c r="E74" s="855"/>
      <c r="F74" s="856"/>
      <c r="G74" s="857"/>
      <c r="H74" s="857"/>
      <c r="I74" s="857"/>
      <c r="J74" s="857"/>
      <c r="K74" s="858"/>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356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45"/>
      <c r="F5" s="445"/>
      <c r="G5" s="773" t="str">
        <f>Period1_Label</f>
        <v>Proposer FY 1</v>
      </c>
      <c r="H5" s="774"/>
      <c r="I5" s="445"/>
      <c r="J5" s="445"/>
      <c r="K5" s="320"/>
      <c r="L5" s="307"/>
      <c r="M5" s="276"/>
      <c r="N5" s="444"/>
      <c r="O5" s="777" t="str">
        <f>Period2_Label</f>
        <v>Proposer FY 2</v>
      </c>
      <c r="P5" s="778"/>
      <c r="Q5" s="444"/>
      <c r="R5" s="444"/>
      <c r="S5" s="343"/>
      <c r="T5" s="313"/>
      <c r="U5" s="298"/>
      <c r="V5" s="445"/>
      <c r="W5" s="298" t="str">
        <f>Period3_Label</f>
        <v>Proposer FY 3</v>
      </c>
      <c r="X5" s="445"/>
      <c r="Y5" s="445"/>
      <c r="Z5" s="445"/>
      <c r="AA5" s="320"/>
      <c r="AB5" s="307"/>
      <c r="AC5" s="307"/>
      <c r="AD5" s="307"/>
      <c r="AE5" s="777" t="str">
        <f>Period4_Label</f>
        <v>Proposer FY 4</v>
      </c>
      <c r="AF5" s="778"/>
      <c r="AG5" s="307"/>
      <c r="AH5" s="444"/>
      <c r="AI5" s="343"/>
      <c r="AJ5" s="313"/>
      <c r="AK5" s="313"/>
      <c r="AL5" s="313"/>
      <c r="AM5" s="773" t="str">
        <f>Period5_Label</f>
        <v>Proposer FY 5</v>
      </c>
      <c r="AN5" s="774"/>
      <c r="AO5" s="313"/>
      <c r="AP5" s="445"/>
      <c r="AQ5" s="346"/>
      <c r="AR5" s="317"/>
      <c r="AS5" s="307"/>
      <c r="AT5" s="307"/>
      <c r="AU5" s="307"/>
      <c r="AV5" s="276" t="str">
        <f>Period6_Label</f>
        <v>Proposer FY 6</v>
      </c>
      <c r="AW5" s="307"/>
      <c r="AX5" s="444"/>
      <c r="AY5" s="348"/>
      <c r="AZ5" s="442"/>
      <c r="BA5" s="425" t="s">
        <v>27</v>
      </c>
      <c r="BB5" s="424"/>
    </row>
    <row r="6" spans="1:54" x14ac:dyDescent="0.2">
      <c r="A6" s="26" t="s">
        <v>125</v>
      </c>
      <c r="B6" s="2"/>
      <c r="C6" s="9"/>
      <c r="D6" s="341"/>
      <c r="E6" s="443"/>
      <c r="F6" s="44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5" thickBot="1" x14ac:dyDescent="0.25">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
      <c r="V74" s="129" t="s">
        <v>93</v>
      </c>
    </row>
    <row r="75" spans="1:53" ht="108.75" customHeight="1" x14ac:dyDescent="0.2">
      <c r="A75" s="178" t="s">
        <v>119</v>
      </c>
      <c r="B75" s="770" t="s">
        <v>444</v>
      </c>
      <c r="C75" s="770"/>
      <c r="D75" s="770"/>
      <c r="E75" s="770"/>
      <c r="F75" s="770"/>
      <c r="G75" s="770"/>
      <c r="H75" s="770"/>
      <c r="I75" s="770"/>
      <c r="J75" s="770"/>
      <c r="K75" s="770"/>
      <c r="L75" s="770"/>
      <c r="V75" s="129"/>
    </row>
    <row r="76" spans="1:53" ht="14.25" customHeight="1" x14ac:dyDescent="0.2">
      <c r="A76" s="441" t="s">
        <v>58</v>
      </c>
      <c r="B76" s="441" t="s">
        <v>120</v>
      </c>
    </row>
    <row r="77" spans="1:53" ht="18" customHeight="1" x14ac:dyDescent="0.2">
      <c r="A77" s="446" t="s">
        <v>22</v>
      </c>
      <c r="B77" s="441" t="s">
        <v>441</v>
      </c>
    </row>
    <row r="78" spans="1:53" ht="30" customHeight="1" x14ac:dyDescent="0.2">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46"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9"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357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45"/>
      <c r="F5" s="445"/>
      <c r="G5" s="773" t="str">
        <f>Period1_Label</f>
        <v>Proposer FY 1</v>
      </c>
      <c r="H5" s="774"/>
      <c r="I5" s="445"/>
      <c r="J5" s="445"/>
      <c r="K5" s="320"/>
      <c r="L5" s="307"/>
      <c r="M5" s="276"/>
      <c r="N5" s="444"/>
      <c r="O5" s="777" t="str">
        <f>Period2_Label</f>
        <v>Proposer FY 2</v>
      </c>
      <c r="P5" s="778"/>
      <c r="Q5" s="444"/>
      <c r="R5" s="444"/>
      <c r="S5" s="343"/>
      <c r="T5" s="313"/>
      <c r="U5" s="298"/>
      <c r="V5" s="445"/>
      <c r="W5" s="298" t="str">
        <f>Period3_Label</f>
        <v>Proposer FY 3</v>
      </c>
      <c r="X5" s="445"/>
      <c r="Y5" s="445"/>
      <c r="Z5" s="445"/>
      <c r="AA5" s="320"/>
      <c r="AB5" s="307"/>
      <c r="AC5" s="307"/>
      <c r="AD5" s="307"/>
      <c r="AE5" s="777" t="str">
        <f>Period4_Label</f>
        <v>Proposer FY 4</v>
      </c>
      <c r="AF5" s="778"/>
      <c r="AG5" s="307"/>
      <c r="AH5" s="444"/>
      <c r="AI5" s="343"/>
      <c r="AJ5" s="313"/>
      <c r="AK5" s="313"/>
      <c r="AL5" s="313"/>
      <c r="AM5" s="773" t="str">
        <f>Period5_Label</f>
        <v>Proposer FY 5</v>
      </c>
      <c r="AN5" s="774"/>
      <c r="AO5" s="313"/>
      <c r="AP5" s="445"/>
      <c r="AQ5" s="346"/>
      <c r="AR5" s="317"/>
      <c r="AS5" s="307"/>
      <c r="AT5" s="307"/>
      <c r="AU5" s="307"/>
      <c r="AV5" s="276" t="str">
        <f>Period6_Label</f>
        <v>Proposer FY 6</v>
      </c>
      <c r="AW5" s="307"/>
      <c r="AX5" s="444"/>
      <c r="AY5" s="348"/>
      <c r="AZ5" s="442"/>
      <c r="BA5" s="425" t="s">
        <v>27</v>
      </c>
      <c r="BB5" s="424"/>
    </row>
    <row r="6" spans="1:54" x14ac:dyDescent="0.2">
      <c r="A6" s="26" t="s">
        <v>125</v>
      </c>
      <c r="B6" s="2"/>
      <c r="C6" s="9"/>
      <c r="D6" s="341"/>
      <c r="E6" s="443"/>
      <c r="F6" s="44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5" thickBot="1" x14ac:dyDescent="0.25">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
      <c r="V74" s="129" t="s">
        <v>93</v>
      </c>
    </row>
    <row r="75" spans="1:53" ht="108.75" customHeight="1" x14ac:dyDescent="0.2">
      <c r="A75" s="178" t="s">
        <v>119</v>
      </c>
      <c r="B75" s="770" t="s">
        <v>444</v>
      </c>
      <c r="C75" s="770"/>
      <c r="D75" s="770"/>
      <c r="E75" s="770"/>
      <c r="F75" s="770"/>
      <c r="G75" s="770"/>
      <c r="H75" s="770"/>
      <c r="I75" s="770"/>
      <c r="J75" s="770"/>
      <c r="K75" s="770"/>
      <c r="L75" s="770"/>
      <c r="V75" s="129"/>
    </row>
    <row r="76" spans="1:53" ht="14.25" customHeight="1" x14ac:dyDescent="0.2">
      <c r="A76" s="441" t="s">
        <v>58</v>
      </c>
      <c r="B76" s="441" t="s">
        <v>120</v>
      </c>
    </row>
    <row r="77" spans="1:53" ht="18" customHeight="1" x14ac:dyDescent="0.2">
      <c r="A77" s="446" t="s">
        <v>22</v>
      </c>
      <c r="B77" s="441" t="s">
        <v>441</v>
      </c>
    </row>
    <row r="78" spans="1:53" ht="30" customHeight="1" x14ac:dyDescent="0.2">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46"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Harpster, Julia (contr-dso)</cp:lastModifiedBy>
  <cp:lastPrinted>2019-08-07T15:16:03Z</cp:lastPrinted>
  <dcterms:created xsi:type="dcterms:W3CDTF">2006-01-30T20:56:29Z</dcterms:created>
  <dcterms:modified xsi:type="dcterms:W3CDTF">2023-08-21T18:54:56Z</dcterms:modified>
</cp:coreProperties>
</file>