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870" windowHeight="12405" tabRatio="685" activeTab="1"/>
  </bookViews>
  <sheets>
    <sheet name="Summary" sheetId="5" r:id="rId1"/>
    <sheet name="Detail" sheetId="7" r:id="rId2"/>
    <sheet name="Travel Table" sheetId="30" r:id="rId3"/>
    <sheet name="Formula Sheet" sheetId="32" state="hidden" r:id="rId4"/>
  </sheets>
  <externalReferences>
    <externalReference r:id="rId5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1">Detail!$A$1:$Y$304</definedName>
    <definedName name="_xlnm.Print_Area" localSheetId="0">Summary!$A$1:$J$26</definedName>
    <definedName name="_xlnm.Print_Titles" localSheetId="1">Detail!$7:$10</definedName>
    <definedName name="Technical_Sector">#REF!</definedName>
    <definedName name="Unit">'Formula Sheet'!$A$4:$A$10</definedName>
    <definedName name="Year1">#REF!</definedName>
  </definedNames>
  <calcPr calcId="145621"/>
</workbook>
</file>

<file path=xl/calcChain.xml><?xml version="1.0" encoding="utf-8"?>
<calcChain xmlns="http://schemas.openxmlformats.org/spreadsheetml/2006/main">
  <c r="H138" i="7" l="1"/>
  <c r="M61" i="30" l="1"/>
  <c r="M60" i="30"/>
  <c r="M58" i="30"/>
  <c r="L58" i="30"/>
  <c r="M54" i="30"/>
  <c r="L54" i="30"/>
  <c r="M36" i="30"/>
  <c r="M32" i="30"/>
  <c r="M28" i="30"/>
  <c r="M24" i="30"/>
  <c r="M20" i="30"/>
  <c r="M34" i="30"/>
  <c r="L34" i="30"/>
  <c r="M30" i="30"/>
  <c r="L30" i="30"/>
  <c r="X113" i="7"/>
  <c r="T113" i="7"/>
  <c r="P113" i="7"/>
  <c r="L113" i="7"/>
  <c r="Y298" i="7"/>
  <c r="V297" i="7"/>
  <c r="V296" i="7"/>
  <c r="R297" i="7"/>
  <c r="R296" i="7"/>
  <c r="N297" i="7"/>
  <c r="N296" i="7"/>
  <c r="J297" i="7"/>
  <c r="J296" i="7"/>
  <c r="K223" i="7"/>
  <c r="L197" i="7" l="1"/>
  <c r="K260" i="7"/>
  <c r="L110" i="7"/>
  <c r="L108" i="7"/>
  <c r="K118" i="7"/>
  <c r="K117" i="7"/>
  <c r="K49" i="7" l="1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58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22" i="7"/>
  <c r="X215" i="7"/>
  <c r="X214" i="7"/>
  <c r="X213" i="7"/>
  <c r="X217" i="7" s="1"/>
  <c r="G18" i="5" s="1"/>
  <c r="T215" i="7"/>
  <c r="T214" i="7"/>
  <c r="T213" i="7"/>
  <c r="P215" i="7"/>
  <c r="P214" i="7"/>
  <c r="P213" i="7"/>
  <c r="L215" i="7"/>
  <c r="L214" i="7"/>
  <c r="L217" i="7" s="1"/>
  <c r="D18" i="5" s="1"/>
  <c r="L213" i="7"/>
  <c r="H214" i="7"/>
  <c r="Y214" i="7" s="1"/>
  <c r="H215" i="7"/>
  <c r="H213" i="7"/>
  <c r="X204" i="7"/>
  <c r="X203" i="7"/>
  <c r="X202" i="7"/>
  <c r="X199" i="7"/>
  <c r="X206" i="7" s="1"/>
  <c r="X198" i="7"/>
  <c r="X197" i="7"/>
  <c r="T204" i="7"/>
  <c r="T203" i="7"/>
  <c r="T202" i="7"/>
  <c r="T199" i="7"/>
  <c r="T198" i="7"/>
  <c r="T197" i="7"/>
  <c r="P204" i="7"/>
  <c r="P203" i="7"/>
  <c r="P202" i="7"/>
  <c r="P199" i="7"/>
  <c r="P198" i="7"/>
  <c r="P197" i="7"/>
  <c r="L204" i="7"/>
  <c r="L203" i="7"/>
  <c r="Y203" i="7" s="1"/>
  <c r="L202" i="7"/>
  <c r="L199" i="7"/>
  <c r="L198" i="7"/>
  <c r="H203" i="7"/>
  <c r="H204" i="7"/>
  <c r="H202" i="7"/>
  <c r="H198" i="7"/>
  <c r="Y198" i="7" s="1"/>
  <c r="H199" i="7"/>
  <c r="Y199" i="7" s="1"/>
  <c r="H197" i="7"/>
  <c r="X190" i="7"/>
  <c r="X189" i="7"/>
  <c r="X188" i="7"/>
  <c r="X186" i="7"/>
  <c r="X185" i="7"/>
  <c r="X184" i="7"/>
  <c r="X180" i="7"/>
  <c r="T190" i="7"/>
  <c r="T189" i="7"/>
  <c r="T188" i="7"/>
  <c r="Y188" i="7" s="1"/>
  <c r="T186" i="7"/>
  <c r="T185" i="7"/>
  <c r="T184" i="7"/>
  <c r="T180" i="7"/>
  <c r="P190" i="7"/>
  <c r="Y190" i="7" s="1"/>
  <c r="P189" i="7"/>
  <c r="P188" i="7"/>
  <c r="P186" i="7"/>
  <c r="P192" i="7" s="1"/>
  <c r="P185" i="7"/>
  <c r="P184" i="7"/>
  <c r="P180" i="7"/>
  <c r="L190" i="7"/>
  <c r="L189" i="7"/>
  <c r="L188" i="7"/>
  <c r="L186" i="7"/>
  <c r="L185" i="7"/>
  <c r="Y185" i="7" s="1"/>
  <c r="L184" i="7"/>
  <c r="L180" i="7"/>
  <c r="H189" i="7"/>
  <c r="H190" i="7"/>
  <c r="H188" i="7"/>
  <c r="H185" i="7"/>
  <c r="H186" i="7"/>
  <c r="H184" i="7"/>
  <c r="H180" i="7"/>
  <c r="X173" i="7"/>
  <c r="X172" i="7"/>
  <c r="X171" i="7"/>
  <c r="X168" i="7"/>
  <c r="X167" i="7"/>
  <c r="X166" i="7"/>
  <c r="X165" i="7"/>
  <c r="X164" i="7"/>
  <c r="T173" i="7"/>
  <c r="T172" i="7"/>
  <c r="T171" i="7"/>
  <c r="T168" i="7"/>
  <c r="T167" i="7"/>
  <c r="T166" i="7"/>
  <c r="T165" i="7"/>
  <c r="T164" i="7"/>
  <c r="P173" i="7"/>
  <c r="P172" i="7"/>
  <c r="P171" i="7"/>
  <c r="P168" i="7"/>
  <c r="P167" i="7"/>
  <c r="P166" i="7"/>
  <c r="P165" i="7"/>
  <c r="P164" i="7"/>
  <c r="L173" i="7"/>
  <c r="L172" i="7"/>
  <c r="L171" i="7"/>
  <c r="L168" i="7"/>
  <c r="L167" i="7"/>
  <c r="L166" i="7"/>
  <c r="Y166" i="7" s="1"/>
  <c r="L165" i="7"/>
  <c r="L164" i="7"/>
  <c r="H172" i="7"/>
  <c r="H173" i="7"/>
  <c r="H171" i="7"/>
  <c r="H165" i="7"/>
  <c r="H166" i="7"/>
  <c r="H167" i="7"/>
  <c r="Y167" i="7" s="1"/>
  <c r="H168" i="7"/>
  <c r="Y168" i="7" s="1"/>
  <c r="H164" i="7"/>
  <c r="X155" i="7"/>
  <c r="X154" i="7"/>
  <c r="X153" i="7"/>
  <c r="X152" i="7"/>
  <c r="X151" i="7"/>
  <c r="X150" i="7"/>
  <c r="X149" i="7"/>
  <c r="X148" i="7"/>
  <c r="T155" i="7"/>
  <c r="T154" i="7"/>
  <c r="T153" i="7"/>
  <c r="T152" i="7"/>
  <c r="T151" i="7"/>
  <c r="T150" i="7"/>
  <c r="T149" i="7"/>
  <c r="T157" i="7" s="1"/>
  <c r="F16" i="5" s="1"/>
  <c r="T148" i="7"/>
  <c r="P155" i="7"/>
  <c r="P154" i="7"/>
  <c r="P153" i="7"/>
  <c r="P152" i="7"/>
  <c r="P151" i="7"/>
  <c r="P150" i="7"/>
  <c r="P149" i="7"/>
  <c r="P148" i="7"/>
  <c r="L155" i="7"/>
  <c r="L154" i="7"/>
  <c r="L153" i="7"/>
  <c r="L152" i="7"/>
  <c r="Y152" i="7" s="1"/>
  <c r="L151" i="7"/>
  <c r="L150" i="7"/>
  <c r="L149" i="7"/>
  <c r="L148" i="7"/>
  <c r="H152" i="7"/>
  <c r="H148" i="7"/>
  <c r="H153" i="7"/>
  <c r="Y153" i="7" s="1"/>
  <c r="H154" i="7"/>
  <c r="Y154" i="7" s="1"/>
  <c r="H155" i="7"/>
  <c r="H149" i="7"/>
  <c r="Y149" i="7" s="1"/>
  <c r="H150" i="7"/>
  <c r="H151" i="7"/>
  <c r="X132" i="7"/>
  <c r="X141" i="7"/>
  <c r="X140" i="7"/>
  <c r="Y140" i="7" s="1"/>
  <c r="X139" i="7"/>
  <c r="X138" i="7"/>
  <c r="X135" i="7"/>
  <c r="X134" i="7"/>
  <c r="X133" i="7"/>
  <c r="T141" i="7"/>
  <c r="T140" i="7"/>
  <c r="T139" i="7"/>
  <c r="T138" i="7"/>
  <c r="T135" i="7"/>
  <c r="T134" i="7"/>
  <c r="T133" i="7"/>
  <c r="T132" i="7"/>
  <c r="P141" i="7"/>
  <c r="P140" i="7"/>
  <c r="P139" i="7"/>
  <c r="P138" i="7"/>
  <c r="P135" i="7"/>
  <c r="P134" i="7"/>
  <c r="P133" i="7"/>
  <c r="P132" i="7"/>
  <c r="L139" i="7"/>
  <c r="L140" i="7"/>
  <c r="L141" i="7"/>
  <c r="L138" i="7"/>
  <c r="L133" i="7"/>
  <c r="L134" i="7"/>
  <c r="L135" i="7"/>
  <c r="L143" i="7" s="1"/>
  <c r="D15" i="5" s="1"/>
  <c r="L132" i="7"/>
  <c r="H139" i="7"/>
  <c r="H140" i="7"/>
  <c r="H141" i="7"/>
  <c r="Y141" i="7" s="1"/>
  <c r="H133" i="7"/>
  <c r="H134" i="7"/>
  <c r="H135" i="7"/>
  <c r="Y135" i="7" s="1"/>
  <c r="H132" i="7"/>
  <c r="Y132" i="7" s="1"/>
  <c r="L59" i="30"/>
  <c r="I59" i="30"/>
  <c r="M59" i="30" s="1"/>
  <c r="I58" i="30"/>
  <c r="L57" i="30"/>
  <c r="I57" i="30"/>
  <c r="M57" i="30" s="1"/>
  <c r="W125" i="7" s="1"/>
  <c r="L55" i="30"/>
  <c r="I55" i="30"/>
  <c r="M55" i="30"/>
  <c r="I54" i="30"/>
  <c r="L53" i="30"/>
  <c r="I53" i="30"/>
  <c r="M53" i="30"/>
  <c r="M56" i="30" s="1"/>
  <c r="S125" i="7" s="1"/>
  <c r="T125" i="7" s="1"/>
  <c r="L51" i="30"/>
  <c r="I51" i="30"/>
  <c r="M51" i="30"/>
  <c r="L50" i="30"/>
  <c r="I50" i="30"/>
  <c r="M50" i="30" s="1"/>
  <c r="L49" i="30"/>
  <c r="I49" i="30"/>
  <c r="M49" i="30"/>
  <c r="L47" i="30"/>
  <c r="I47" i="30"/>
  <c r="M47" i="30"/>
  <c r="L46" i="30"/>
  <c r="I46" i="30"/>
  <c r="L45" i="30"/>
  <c r="I45" i="30"/>
  <c r="M45" i="30" s="1"/>
  <c r="L43" i="30"/>
  <c r="I43" i="30"/>
  <c r="M43" i="30"/>
  <c r="L42" i="30"/>
  <c r="I42" i="30"/>
  <c r="M42" i="30" s="1"/>
  <c r="L41" i="30"/>
  <c r="I41" i="30"/>
  <c r="F6" i="30"/>
  <c r="F7" i="30"/>
  <c r="F8" i="30"/>
  <c r="F9" i="30"/>
  <c r="F10" i="30"/>
  <c r="F11" i="30"/>
  <c r="F12" i="30"/>
  <c r="F13" i="30"/>
  <c r="F5" i="30"/>
  <c r="H113" i="7"/>
  <c r="Y113" i="7" s="1"/>
  <c r="I34" i="30"/>
  <c r="I35" i="30"/>
  <c r="I30" i="30"/>
  <c r="I31" i="30"/>
  <c r="I26" i="30"/>
  <c r="I27" i="30"/>
  <c r="I22" i="30"/>
  <c r="I23" i="30"/>
  <c r="I19" i="30"/>
  <c r="I18" i="30"/>
  <c r="I33" i="30"/>
  <c r="I29" i="30"/>
  <c r="I25" i="30"/>
  <c r="I21" i="30"/>
  <c r="I17" i="30"/>
  <c r="L17" i="30"/>
  <c r="L18" i="30"/>
  <c r="M18" i="30" s="1"/>
  <c r="L19" i="30"/>
  <c r="M19" i="30" s="1"/>
  <c r="L21" i="30"/>
  <c r="L22" i="30"/>
  <c r="M22" i="30"/>
  <c r="L23" i="30"/>
  <c r="M23" i="30"/>
  <c r="L25" i="30"/>
  <c r="M25" i="30"/>
  <c r="L26" i="30"/>
  <c r="L27" i="30"/>
  <c r="M27" i="30" s="1"/>
  <c r="L29" i="30"/>
  <c r="M29" i="30" s="1"/>
  <c r="S124" i="7" s="1"/>
  <c r="T124" i="7" s="1"/>
  <c r="L31" i="30"/>
  <c r="M31" i="30" s="1"/>
  <c r="L33" i="30"/>
  <c r="M33" i="30" s="1"/>
  <c r="W124" i="7" s="1"/>
  <c r="L35" i="30"/>
  <c r="M35" i="30" s="1"/>
  <c r="K79" i="7"/>
  <c r="L79" i="7" s="1"/>
  <c r="L109" i="7"/>
  <c r="Y109" i="7" s="1"/>
  <c r="L111" i="7"/>
  <c r="L112" i="7"/>
  <c r="L114" i="7"/>
  <c r="L115" i="7"/>
  <c r="L116" i="7"/>
  <c r="P108" i="7"/>
  <c r="P109" i="7"/>
  <c r="P110" i="7"/>
  <c r="P111" i="7"/>
  <c r="P112" i="7"/>
  <c r="P114" i="7"/>
  <c r="P115" i="7"/>
  <c r="P116" i="7"/>
  <c r="T108" i="7"/>
  <c r="T109" i="7"/>
  <c r="T110" i="7"/>
  <c r="T111" i="7"/>
  <c r="T112" i="7"/>
  <c r="T114" i="7"/>
  <c r="T115" i="7"/>
  <c r="T116" i="7"/>
  <c r="X108" i="7"/>
  <c r="X109" i="7"/>
  <c r="X110" i="7"/>
  <c r="X111" i="7"/>
  <c r="X112" i="7"/>
  <c r="X114" i="7"/>
  <c r="X115" i="7"/>
  <c r="X116" i="7"/>
  <c r="H108" i="7"/>
  <c r="H109" i="7"/>
  <c r="H110" i="7"/>
  <c r="Y110" i="7" s="1"/>
  <c r="H111" i="7"/>
  <c r="H112" i="7"/>
  <c r="H114" i="7"/>
  <c r="Y114" i="7" s="1"/>
  <c r="H115" i="7"/>
  <c r="H116" i="7"/>
  <c r="H117" i="7"/>
  <c r="H118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79" i="7"/>
  <c r="H72" i="7"/>
  <c r="H73" i="7"/>
  <c r="H74" i="7"/>
  <c r="H75" i="7"/>
  <c r="H76" i="7"/>
  <c r="H71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49" i="7"/>
  <c r="H42" i="7"/>
  <c r="H43" i="7"/>
  <c r="H44" i="7"/>
  <c r="H45" i="7"/>
  <c r="H46" i="7"/>
  <c r="H41" i="7"/>
  <c r="K31" i="7"/>
  <c r="L31" i="7" s="1"/>
  <c r="K17" i="7"/>
  <c r="L17" i="7" s="1"/>
  <c r="K16" i="7"/>
  <c r="L16" i="7" s="1"/>
  <c r="H28" i="7"/>
  <c r="H31" i="7"/>
  <c r="H32" i="7"/>
  <c r="H33" i="7"/>
  <c r="H16" i="7"/>
  <c r="H17" i="7"/>
  <c r="H18" i="7"/>
  <c r="H19" i="7"/>
  <c r="H20" i="7"/>
  <c r="H21" i="7"/>
  <c r="H22" i="7"/>
  <c r="H23" i="7"/>
  <c r="H24" i="7"/>
  <c r="H25" i="7"/>
  <c r="H26" i="7"/>
  <c r="H27" i="7"/>
  <c r="A1" i="7"/>
  <c r="K231" i="7"/>
  <c r="L231" i="7" s="1"/>
  <c r="K287" i="7"/>
  <c r="L287" i="7" s="1"/>
  <c r="K254" i="7"/>
  <c r="L254" i="7" s="1"/>
  <c r="K274" i="7"/>
  <c r="L274" i="7" s="1"/>
  <c r="K275" i="7"/>
  <c r="K261" i="7"/>
  <c r="L261" i="7" s="1"/>
  <c r="K251" i="7"/>
  <c r="L251" i="7" s="1"/>
  <c r="K240" i="7"/>
  <c r="L240" i="7" s="1"/>
  <c r="K241" i="7"/>
  <c r="L241" i="7" s="1"/>
  <c r="K225" i="7"/>
  <c r="L225" i="7" s="1"/>
  <c r="L117" i="7"/>
  <c r="K18" i="7"/>
  <c r="L18" i="7" s="1"/>
  <c r="K19" i="7"/>
  <c r="L19" i="7" s="1"/>
  <c r="K20" i="7"/>
  <c r="L20" i="7" s="1"/>
  <c r="K21" i="7"/>
  <c r="L21" i="7" s="1"/>
  <c r="K22" i="7"/>
  <c r="O22" i="7" s="1"/>
  <c r="P22" i="7" s="1"/>
  <c r="K23" i="7"/>
  <c r="O23" i="7" s="1"/>
  <c r="P23" i="7" s="1"/>
  <c r="K24" i="7"/>
  <c r="L24" i="7" s="1"/>
  <c r="K25" i="7"/>
  <c r="L25" i="7" s="1"/>
  <c r="K26" i="7"/>
  <c r="O26" i="7" s="1"/>
  <c r="P26" i="7" s="1"/>
  <c r="K27" i="7"/>
  <c r="L27" i="7" s="1"/>
  <c r="K28" i="7"/>
  <c r="L28" i="7" s="1"/>
  <c r="K32" i="7"/>
  <c r="L32" i="7" s="1"/>
  <c r="K33" i="7"/>
  <c r="L33" i="7" s="1"/>
  <c r="O118" i="7"/>
  <c r="P118" i="7" s="1"/>
  <c r="A221" i="7"/>
  <c r="A257" i="7"/>
  <c r="K273" i="7"/>
  <c r="L273" i="7" s="1"/>
  <c r="A78" i="7"/>
  <c r="A70" i="7"/>
  <c r="A48" i="7"/>
  <c r="A40" i="7"/>
  <c r="K41" i="7"/>
  <c r="L41" i="7" s="1"/>
  <c r="K42" i="7"/>
  <c r="O42" i="7" s="1"/>
  <c r="P42" i="7" s="1"/>
  <c r="K43" i="7"/>
  <c r="L43" i="7" s="1"/>
  <c r="K44" i="7"/>
  <c r="O44" i="7" s="1"/>
  <c r="K45" i="7"/>
  <c r="L45" i="7" s="1"/>
  <c r="K46" i="7"/>
  <c r="L46" i="7" s="1"/>
  <c r="L49" i="7"/>
  <c r="K50" i="7"/>
  <c r="L50" i="7" s="1"/>
  <c r="K51" i="7"/>
  <c r="L51" i="7" s="1"/>
  <c r="K52" i="7"/>
  <c r="L52" i="7" s="1"/>
  <c r="K53" i="7"/>
  <c r="O53" i="7" s="1"/>
  <c r="P53" i="7" s="1"/>
  <c r="K54" i="7"/>
  <c r="L54" i="7" s="1"/>
  <c r="K55" i="7"/>
  <c r="L55" i="7" s="1"/>
  <c r="K56" i="7"/>
  <c r="L56" i="7" s="1"/>
  <c r="K57" i="7"/>
  <c r="L57" i="7" s="1"/>
  <c r="K58" i="7"/>
  <c r="O58" i="7" s="1"/>
  <c r="K59" i="7"/>
  <c r="L59" i="7" s="1"/>
  <c r="K60" i="7"/>
  <c r="L60" i="7" s="1"/>
  <c r="K61" i="7"/>
  <c r="L61" i="7" s="1"/>
  <c r="K62" i="7"/>
  <c r="O62" i="7" s="1"/>
  <c r="P62" i="7" s="1"/>
  <c r="K63" i="7"/>
  <c r="L63" i="7" s="1"/>
  <c r="K64" i="7"/>
  <c r="L64" i="7" s="1"/>
  <c r="K65" i="7"/>
  <c r="L65" i="7" s="1"/>
  <c r="K66" i="7"/>
  <c r="L66" i="7" s="1"/>
  <c r="K67" i="7"/>
  <c r="L67" i="7" s="1"/>
  <c r="K71" i="7"/>
  <c r="L71" i="7" s="1"/>
  <c r="K72" i="7"/>
  <c r="L72" i="7" s="1"/>
  <c r="K73" i="7"/>
  <c r="L73" i="7" s="1"/>
  <c r="K74" i="7"/>
  <c r="L74" i="7" s="1"/>
  <c r="K75" i="7"/>
  <c r="L75" i="7" s="1"/>
  <c r="K76" i="7"/>
  <c r="L76" i="7" s="1"/>
  <c r="K80" i="7"/>
  <c r="L80" i="7" s="1"/>
  <c r="K81" i="7"/>
  <c r="O81" i="7" s="1"/>
  <c r="P81" i="7" s="1"/>
  <c r="K82" i="7"/>
  <c r="O82" i="7" s="1"/>
  <c r="S82" i="7" s="1"/>
  <c r="K83" i="7"/>
  <c r="L83" i="7" s="1"/>
  <c r="K84" i="7"/>
  <c r="L84" i="7" s="1"/>
  <c r="K85" i="7"/>
  <c r="L85" i="7" s="1"/>
  <c r="K86" i="7"/>
  <c r="L86" i="7" s="1"/>
  <c r="K87" i="7"/>
  <c r="L87" i="7" s="1"/>
  <c r="K88" i="7"/>
  <c r="L88" i="7" s="1"/>
  <c r="K89" i="7"/>
  <c r="L89" i="7" s="1"/>
  <c r="K90" i="7"/>
  <c r="L90" i="7" s="1"/>
  <c r="K91" i="7"/>
  <c r="L91" i="7" s="1"/>
  <c r="K92" i="7"/>
  <c r="L92" i="7" s="1"/>
  <c r="K93" i="7"/>
  <c r="L93" i="7" s="1"/>
  <c r="K94" i="7"/>
  <c r="L94" i="7" s="1"/>
  <c r="K95" i="7"/>
  <c r="L95" i="7" s="1"/>
  <c r="K96" i="7"/>
  <c r="L96" i="7" s="1"/>
  <c r="K97" i="7"/>
  <c r="L97" i="7" s="1"/>
  <c r="K222" i="7"/>
  <c r="L222" i="7" s="1"/>
  <c r="L223" i="7"/>
  <c r="K224" i="7"/>
  <c r="L224" i="7" s="1"/>
  <c r="K226" i="7"/>
  <c r="L226" i="7" s="1"/>
  <c r="K227" i="7"/>
  <c r="L227" i="7" s="1"/>
  <c r="K228" i="7"/>
  <c r="L228" i="7" s="1"/>
  <c r="K229" i="7"/>
  <c r="L229" i="7" s="1"/>
  <c r="K230" i="7"/>
  <c r="L230" i="7" s="1"/>
  <c r="K232" i="7"/>
  <c r="L232" i="7" s="1"/>
  <c r="K233" i="7"/>
  <c r="L233" i="7" s="1"/>
  <c r="K234" i="7"/>
  <c r="L234" i="7" s="1"/>
  <c r="K235" i="7"/>
  <c r="O235" i="7" s="1"/>
  <c r="P235" i="7" s="1"/>
  <c r="K236" i="7"/>
  <c r="L236" i="7" s="1"/>
  <c r="K237" i="7"/>
  <c r="L237" i="7" s="1"/>
  <c r="K238" i="7"/>
  <c r="O238" i="7" s="1"/>
  <c r="K239" i="7"/>
  <c r="L239" i="7" s="1"/>
  <c r="K242" i="7"/>
  <c r="L242" i="7" s="1"/>
  <c r="K243" i="7"/>
  <c r="L243" i="7" s="1"/>
  <c r="K244" i="7"/>
  <c r="L244" i="7" s="1"/>
  <c r="K245" i="7"/>
  <c r="L245" i="7" s="1"/>
  <c r="K246" i="7"/>
  <c r="L246" i="7" s="1"/>
  <c r="K247" i="7"/>
  <c r="L247" i="7" s="1"/>
  <c r="K248" i="7"/>
  <c r="O248" i="7" s="1"/>
  <c r="P248" i="7" s="1"/>
  <c r="K249" i="7"/>
  <c r="L249" i="7" s="1"/>
  <c r="K250" i="7"/>
  <c r="L250" i="7" s="1"/>
  <c r="K252" i="7"/>
  <c r="L252" i="7" s="1"/>
  <c r="K253" i="7"/>
  <c r="L253" i="7" s="1"/>
  <c r="K255" i="7"/>
  <c r="L255" i="7" s="1"/>
  <c r="K258" i="7"/>
  <c r="L258" i="7" s="1"/>
  <c r="K259" i="7"/>
  <c r="L259" i="7" s="1"/>
  <c r="L260" i="7"/>
  <c r="K262" i="7"/>
  <c r="L262" i="7" s="1"/>
  <c r="K263" i="7"/>
  <c r="L263" i="7" s="1"/>
  <c r="K264" i="7"/>
  <c r="L264" i="7" s="1"/>
  <c r="K265" i="7"/>
  <c r="L265" i="7" s="1"/>
  <c r="K266" i="7"/>
  <c r="L266" i="7" s="1"/>
  <c r="K267" i="7"/>
  <c r="L267" i="7" s="1"/>
  <c r="K268" i="7"/>
  <c r="L268" i="7" s="1"/>
  <c r="K269" i="7"/>
  <c r="L269" i="7" s="1"/>
  <c r="K270" i="7"/>
  <c r="L270" i="7" s="1"/>
  <c r="K271" i="7"/>
  <c r="L271" i="7" s="1"/>
  <c r="K272" i="7"/>
  <c r="L272" i="7" s="1"/>
  <c r="K276" i="7"/>
  <c r="L276" i="7" s="1"/>
  <c r="K277" i="7"/>
  <c r="L277" i="7" s="1"/>
  <c r="K278" i="7"/>
  <c r="L278" i="7" s="1"/>
  <c r="K279" i="7"/>
  <c r="L279" i="7" s="1"/>
  <c r="K280" i="7"/>
  <c r="L280" i="7" s="1"/>
  <c r="K281" i="7"/>
  <c r="L281" i="7" s="1"/>
  <c r="K282" i="7"/>
  <c r="L282" i="7" s="1"/>
  <c r="K283" i="7"/>
  <c r="L283" i="7" s="1"/>
  <c r="K284" i="7"/>
  <c r="L284" i="7" s="1"/>
  <c r="K285" i="7"/>
  <c r="L285" i="7" s="1"/>
  <c r="K286" i="7"/>
  <c r="L286" i="7" s="1"/>
  <c r="K288" i="7"/>
  <c r="L288" i="7" s="1"/>
  <c r="O57" i="7"/>
  <c r="P57" i="7" s="1"/>
  <c r="O64" i="7"/>
  <c r="P64" i="7" s="1"/>
  <c r="O88" i="7"/>
  <c r="P88" i="7" s="1"/>
  <c r="O93" i="7"/>
  <c r="P93" i="7" s="1"/>
  <c r="O227" i="7"/>
  <c r="P227" i="7" s="1"/>
  <c r="O236" i="7"/>
  <c r="P236" i="7" s="1"/>
  <c r="O279" i="7"/>
  <c r="P279" i="7" s="1"/>
  <c r="Y155" i="7"/>
  <c r="C5" i="5"/>
  <c r="C6" i="5"/>
  <c r="C7" i="5"/>
  <c r="C8" i="5"/>
  <c r="O16" i="7"/>
  <c r="P16" i="7" s="1"/>
  <c r="Y172" i="7"/>
  <c r="O50" i="7"/>
  <c r="P50" i="7" s="1"/>
  <c r="L175" i="7"/>
  <c r="O56" i="7"/>
  <c r="P56" i="7" s="1"/>
  <c r="Y116" i="7"/>
  <c r="O117" i="7"/>
  <c r="P117" i="7" s="1"/>
  <c r="M17" i="30"/>
  <c r="Y171" i="7"/>
  <c r="H217" i="7"/>
  <c r="P217" i="7"/>
  <c r="Y115" i="7"/>
  <c r="Y112" i="7"/>
  <c r="O251" i="7"/>
  <c r="P251" i="7" s="1"/>
  <c r="O287" i="7"/>
  <c r="P287" i="7" s="1"/>
  <c r="Y111" i="7"/>
  <c r="O260" i="7"/>
  <c r="P260" i="7" s="1"/>
  <c r="O21" i="7"/>
  <c r="P21" i="7" s="1"/>
  <c r="O18" i="7"/>
  <c r="S18" i="7" s="1"/>
  <c r="S57" i="7"/>
  <c r="T57" i="7" s="1"/>
  <c r="O72" i="7"/>
  <c r="P72" i="7" s="1"/>
  <c r="O33" i="7"/>
  <c r="P33" i="7" s="1"/>
  <c r="O31" i="7"/>
  <c r="P31" i="7" s="1"/>
  <c r="O254" i="7"/>
  <c r="P254" i="7" s="1"/>
  <c r="O286" i="7"/>
  <c r="O245" i="7"/>
  <c r="P245" i="7" s="1"/>
  <c r="O96" i="7"/>
  <c r="P96" i="7" s="1"/>
  <c r="O87" i="7"/>
  <c r="P87" i="7" s="1"/>
  <c r="O239" i="7"/>
  <c r="P239" i="7" s="1"/>
  <c r="O278" i="7"/>
  <c r="P278" i="7" s="1"/>
  <c r="O253" i="7"/>
  <c r="P253" i="7" s="1"/>
  <c r="O41" i="7"/>
  <c r="P41" i="7" s="1"/>
  <c r="O288" i="7"/>
  <c r="P288" i="7" s="1"/>
  <c r="O229" i="7"/>
  <c r="P229" i="7" s="1"/>
  <c r="O75" i="7"/>
  <c r="P75" i="7" s="1"/>
  <c r="O59" i="7"/>
  <c r="P59" i="7" s="1"/>
  <c r="L23" i="7"/>
  <c r="O80" i="7"/>
  <c r="P80" i="7" s="1"/>
  <c r="L22" i="7"/>
  <c r="O49" i="7"/>
  <c r="P49" i="7" s="1"/>
  <c r="S31" i="7"/>
  <c r="T31" i="7" s="1"/>
  <c r="S96" i="7"/>
  <c r="T96" i="7" s="1"/>
  <c r="L118" i="7"/>
  <c r="O89" i="7"/>
  <c r="S89" i="7" s="1"/>
  <c r="T89" i="7" s="1"/>
  <c r="L81" i="7"/>
  <c r="P18" i="7"/>
  <c r="L58" i="7"/>
  <c r="O95" i="7"/>
  <c r="P95" i="7" s="1"/>
  <c r="S251" i="7"/>
  <c r="T251" i="7" s="1"/>
  <c r="S42" i="7"/>
  <c r="T42" i="7" s="1"/>
  <c r="T192" i="7"/>
  <c r="Y151" i="7"/>
  <c r="Y108" i="7"/>
  <c r="S50" i="7"/>
  <c r="T50" i="7" s="1"/>
  <c r="X192" i="7"/>
  <c r="Y173" i="7"/>
  <c r="O281" i="7"/>
  <c r="P281" i="7" s="1"/>
  <c r="O258" i="7"/>
  <c r="P258" i="7" s="1"/>
  <c r="O244" i="7"/>
  <c r="P244" i="7" s="1"/>
  <c r="O242" i="7"/>
  <c r="P242" i="7" s="1"/>
  <c r="O83" i="7"/>
  <c r="P83" i="7" s="1"/>
  <c r="Y164" i="7"/>
  <c r="Y148" i="7"/>
  <c r="O262" i="7"/>
  <c r="P262" i="7" s="1"/>
  <c r="O76" i="7"/>
  <c r="P76" i="7" s="1"/>
  <c r="S23" i="7"/>
  <c r="T23" i="7" s="1"/>
  <c r="O250" i="7" l="1"/>
  <c r="S250" i="7" s="1"/>
  <c r="P143" i="7"/>
  <c r="E15" i="5" s="1"/>
  <c r="T143" i="7"/>
  <c r="F15" i="5" s="1"/>
  <c r="X143" i="7"/>
  <c r="G15" i="5" s="1"/>
  <c r="Y150" i="7"/>
  <c r="P157" i="7"/>
  <c r="E16" i="5" s="1"/>
  <c r="X157" i="7"/>
  <c r="G16" i="5" s="1"/>
  <c r="P175" i="7"/>
  <c r="P208" i="7" s="1"/>
  <c r="E17" i="5" s="1"/>
  <c r="H192" i="7"/>
  <c r="L192" i="7"/>
  <c r="L206" i="7"/>
  <c r="P206" i="7"/>
  <c r="T217" i="7"/>
  <c r="F18" i="5" s="1"/>
  <c r="O55" i="7"/>
  <c r="P55" i="7" s="1"/>
  <c r="S117" i="7"/>
  <c r="S72" i="7"/>
  <c r="T72" i="7" s="1"/>
  <c r="O270" i="7"/>
  <c r="P270" i="7" s="1"/>
  <c r="O265" i="7"/>
  <c r="P265" i="7" s="1"/>
  <c r="O67" i="7"/>
  <c r="O285" i="7"/>
  <c r="O249" i="7"/>
  <c r="P249" i="7" s="1"/>
  <c r="O65" i="7"/>
  <c r="P65" i="7" s="1"/>
  <c r="H35" i="7"/>
  <c r="H101" i="7" s="1"/>
  <c r="H99" i="7"/>
  <c r="G106" i="7" s="1"/>
  <c r="H106" i="7" s="1"/>
  <c r="S287" i="7"/>
  <c r="T175" i="7"/>
  <c r="Y189" i="7"/>
  <c r="T206" i="7"/>
  <c r="Y213" i="7"/>
  <c r="O85" i="7"/>
  <c r="Y180" i="7"/>
  <c r="Y192" i="7" s="1"/>
  <c r="Z192" i="7" s="1"/>
  <c r="Y184" i="7"/>
  <c r="Y204" i="7"/>
  <c r="Y202" i="7"/>
  <c r="Y215" i="7"/>
  <c r="Y186" i="7"/>
  <c r="W57" i="7"/>
  <c r="X57" i="7" s="1"/>
  <c r="O237" i="7"/>
  <c r="P237" i="7" s="1"/>
  <c r="O263" i="7"/>
  <c r="P263" i="7" s="1"/>
  <c r="O32" i="7"/>
  <c r="P32" i="7" s="1"/>
  <c r="O230" i="7"/>
  <c r="O45" i="7"/>
  <c r="O74" i="7"/>
  <c r="Y133" i="7"/>
  <c r="Y165" i="7"/>
  <c r="O25" i="7"/>
  <c r="Y197" i="7"/>
  <c r="Y206" i="7" s="1"/>
  <c r="Z206" i="7" s="1"/>
  <c r="O92" i="7"/>
  <c r="P92" i="7" s="1"/>
  <c r="S41" i="7"/>
  <c r="T41" i="7" s="1"/>
  <c r="O63" i="7"/>
  <c r="P63" i="7" s="1"/>
  <c r="X175" i="7"/>
  <c r="O234" i="7"/>
  <c r="Y139" i="7"/>
  <c r="S254" i="7"/>
  <c r="T254" i="7" s="1"/>
  <c r="O284" i="7"/>
  <c r="O271" i="7"/>
  <c r="P271" i="7" s="1"/>
  <c r="O97" i="7"/>
  <c r="P97" i="7" s="1"/>
  <c r="S235" i="7"/>
  <c r="T235" i="7" s="1"/>
  <c r="O17" i="7"/>
  <c r="P17" i="7" s="1"/>
  <c r="S260" i="7"/>
  <c r="O60" i="7"/>
  <c r="P60" i="7" s="1"/>
  <c r="O255" i="7"/>
  <c r="P255" i="7" s="1"/>
  <c r="O19" i="7"/>
  <c r="P19" i="7" s="1"/>
  <c r="O24" i="7"/>
  <c r="O224" i="7"/>
  <c r="S224" i="7" s="1"/>
  <c r="T224" i="7" s="1"/>
  <c r="S53" i="7"/>
  <c r="T53" i="7" s="1"/>
  <c r="W96" i="7"/>
  <c r="X96" i="7" s="1"/>
  <c r="S87" i="7"/>
  <c r="T87" i="7" s="1"/>
  <c r="O27" i="7"/>
  <c r="S93" i="7"/>
  <c r="T93" i="7" s="1"/>
  <c r="L62" i="7"/>
  <c r="L99" i="7" s="1"/>
  <c r="K105" i="7" s="1"/>
  <c r="L105" i="7" s="1"/>
  <c r="S63" i="7"/>
  <c r="T63" i="7" s="1"/>
  <c r="S21" i="7"/>
  <c r="T21" i="7" s="1"/>
  <c r="O51" i="7"/>
  <c r="O43" i="7"/>
  <c r="O66" i="7"/>
  <c r="L26" i="7"/>
  <c r="L35" i="7" s="1"/>
  <c r="K107" i="7" s="1"/>
  <c r="L107" i="7" s="1"/>
  <c r="O46" i="7"/>
  <c r="O79" i="7"/>
  <c r="S19" i="7"/>
  <c r="O84" i="7"/>
  <c r="O54" i="7"/>
  <c r="P54" i="7" s="1"/>
  <c r="S62" i="7"/>
  <c r="T62" i="7" s="1"/>
  <c r="L53" i="7"/>
  <c r="S80" i="7"/>
  <c r="T80" i="7" s="1"/>
  <c r="O94" i="7"/>
  <c r="P94" i="7" s="1"/>
  <c r="O20" i="7"/>
  <c r="O61" i="7"/>
  <c r="L82" i="7"/>
  <c r="L42" i="7"/>
  <c r="S17" i="7"/>
  <c r="T17" i="7" s="1"/>
  <c r="O73" i="7"/>
  <c r="P73" i="7" s="1"/>
  <c r="S65" i="7"/>
  <c r="O52" i="7"/>
  <c r="P52" i="7" s="1"/>
  <c r="S60" i="7"/>
  <c r="W60" i="7" s="1"/>
  <c r="X60" i="7" s="1"/>
  <c r="S26" i="7"/>
  <c r="T26" i="7" s="1"/>
  <c r="L44" i="7"/>
  <c r="O86" i="7"/>
  <c r="P86" i="7" s="1"/>
  <c r="S88" i="7"/>
  <c r="O71" i="7"/>
  <c r="O28" i="7"/>
  <c r="O91" i="7"/>
  <c r="L208" i="7"/>
  <c r="D17" i="5" s="1"/>
  <c r="P238" i="7"/>
  <c r="S238" i="7"/>
  <c r="O243" i="7"/>
  <c r="P243" i="7" s="1"/>
  <c r="S278" i="7"/>
  <c r="T278" i="7" s="1"/>
  <c r="S255" i="7"/>
  <c r="T255" i="7" s="1"/>
  <c r="O273" i="7"/>
  <c r="H206" i="7"/>
  <c r="O259" i="7"/>
  <c r="P259" i="7" s="1"/>
  <c r="O246" i="7"/>
  <c r="P246" i="7" s="1"/>
  <c r="S239" i="7"/>
  <c r="W239" i="7" s="1"/>
  <c r="X239" i="7" s="1"/>
  <c r="O247" i="7"/>
  <c r="P247" i="7" s="1"/>
  <c r="O282" i="7"/>
  <c r="O240" i="7"/>
  <c r="P240" i="7" s="1"/>
  <c r="L157" i="7"/>
  <c r="D16" i="5" s="1"/>
  <c r="O274" i="7"/>
  <c r="P274" i="7" s="1"/>
  <c r="O222" i="7"/>
  <c r="S245" i="7"/>
  <c r="T245" i="7" s="1"/>
  <c r="O269" i="7"/>
  <c r="S229" i="7"/>
  <c r="T229" i="7" s="1"/>
  <c r="O272" i="7"/>
  <c r="S270" i="7"/>
  <c r="T270" i="7" s="1"/>
  <c r="S249" i="7"/>
  <c r="O241" i="7"/>
  <c r="O267" i="7"/>
  <c r="S267" i="7" s="1"/>
  <c r="O264" i="7"/>
  <c r="S248" i="7"/>
  <c r="T248" i="7" s="1"/>
  <c r="S253" i="7"/>
  <c r="T253" i="7" s="1"/>
  <c r="W224" i="7"/>
  <c r="X224" i="7" s="1"/>
  <c r="O268" i="7"/>
  <c r="P268" i="7" s="1"/>
  <c r="O280" i="7"/>
  <c r="S118" i="7"/>
  <c r="S227" i="7"/>
  <c r="T227" i="7" s="1"/>
  <c r="O233" i="7"/>
  <c r="O232" i="7"/>
  <c r="S232" i="7" s="1"/>
  <c r="T232" i="7" s="1"/>
  <c r="O231" i="7"/>
  <c r="O252" i="7"/>
  <c r="O228" i="7"/>
  <c r="P228" i="7" s="1"/>
  <c r="H143" i="7"/>
  <c r="C15" i="5" s="1"/>
  <c r="O276" i="7"/>
  <c r="P89" i="7"/>
  <c r="W80" i="7"/>
  <c r="X80" i="7" s="1"/>
  <c r="W21" i="7"/>
  <c r="X21" i="7" s="1"/>
  <c r="Y21" i="7" s="1"/>
  <c r="O90" i="7"/>
  <c r="T267" i="7"/>
  <c r="W267" i="7"/>
  <c r="X267" i="7" s="1"/>
  <c r="O223" i="7"/>
  <c r="S64" i="7"/>
  <c r="S274" i="7"/>
  <c r="O283" i="7"/>
  <c r="S16" i="7"/>
  <c r="S81" i="7"/>
  <c r="T81" i="7" s="1"/>
  <c r="C18" i="5"/>
  <c r="Y138" i="7"/>
  <c r="T60" i="7"/>
  <c r="Y60" i="7" s="1"/>
  <c r="M41" i="30"/>
  <c r="M44" i="30" s="1"/>
  <c r="G125" i="7" s="1"/>
  <c r="H125" i="7" s="1"/>
  <c r="M26" i="30"/>
  <c r="M21" i="30"/>
  <c r="W235" i="7"/>
  <c r="X235" i="7" s="1"/>
  <c r="P82" i="7"/>
  <c r="T82" i="7"/>
  <c r="W82" i="7"/>
  <c r="X82" i="7" s="1"/>
  <c r="G124" i="7"/>
  <c r="H124" i="7" s="1"/>
  <c r="M52" i="30"/>
  <c r="O125" i="7" s="1"/>
  <c r="P125" i="7" s="1"/>
  <c r="W42" i="7"/>
  <c r="X42" i="7" s="1"/>
  <c r="O124" i="7"/>
  <c r="P124" i="7" s="1"/>
  <c r="S259" i="7"/>
  <c r="T259" i="7" s="1"/>
  <c r="S244" i="7"/>
  <c r="T244" i="7" s="1"/>
  <c r="W23" i="7"/>
  <c r="X23" i="7" s="1"/>
  <c r="Y23" i="7" s="1"/>
  <c r="S97" i="7"/>
  <c r="S281" i="7"/>
  <c r="S262" i="7"/>
  <c r="W251" i="7"/>
  <c r="X251" i="7" s="1"/>
  <c r="Y251" i="7" s="1"/>
  <c r="W89" i="7"/>
  <c r="X89" i="7" s="1"/>
  <c r="Y89" i="7" s="1"/>
  <c r="S76" i="7"/>
  <c r="T76" i="7" s="1"/>
  <c r="S258" i="7"/>
  <c r="T258" i="7" s="1"/>
  <c r="M46" i="30"/>
  <c r="M48" i="30" s="1"/>
  <c r="K125" i="7" s="1"/>
  <c r="L125" i="7" s="1"/>
  <c r="K124" i="7"/>
  <c r="L124" i="7" s="1"/>
  <c r="W53" i="7"/>
  <c r="X53" i="7" s="1"/>
  <c r="Y53" i="7" s="1"/>
  <c r="W50" i="7"/>
  <c r="X50" i="7" s="1"/>
  <c r="Y50" i="7" s="1"/>
  <c r="S83" i="7"/>
  <c r="T83" i="7" s="1"/>
  <c r="S55" i="7"/>
  <c r="T55" i="7" s="1"/>
  <c r="S95" i="7"/>
  <c r="W31" i="7"/>
  <c r="X31" i="7" s="1"/>
  <c r="Y31" i="7" s="1"/>
  <c r="S279" i="7"/>
  <c r="W41" i="7"/>
  <c r="X41" i="7" s="1"/>
  <c r="Y41" i="7" s="1"/>
  <c r="S242" i="7"/>
  <c r="H290" i="7"/>
  <c r="S236" i="7"/>
  <c r="H157" i="7"/>
  <c r="H175" i="7"/>
  <c r="O277" i="7"/>
  <c r="O266" i="7"/>
  <c r="O226" i="7"/>
  <c r="O261" i="7"/>
  <c r="Y157" i="7"/>
  <c r="X208" i="7"/>
  <c r="G17" i="5" s="1"/>
  <c r="S237" i="7"/>
  <c r="T237" i="7" s="1"/>
  <c r="X124" i="7"/>
  <c r="T127" i="7"/>
  <c r="F14" i="5" s="1"/>
  <c r="T208" i="7"/>
  <c r="F17" i="5" s="1"/>
  <c r="Y57" i="7"/>
  <c r="W254" i="7"/>
  <c r="X254" i="7" s="1"/>
  <c r="Y254" i="7" s="1"/>
  <c r="S265" i="7"/>
  <c r="Y96" i="7"/>
  <c r="T250" i="7"/>
  <c r="W250" i="7"/>
  <c r="X250" i="7" s="1"/>
  <c r="P44" i="7"/>
  <c r="S44" i="7"/>
  <c r="S286" i="7"/>
  <c r="P286" i="7"/>
  <c r="O275" i="7"/>
  <c r="L275" i="7"/>
  <c r="P250" i="7"/>
  <c r="T239" i="7"/>
  <c r="Y239" i="7" s="1"/>
  <c r="W278" i="7"/>
  <c r="X278" i="7" s="1"/>
  <c r="Y278" i="7" s="1"/>
  <c r="S288" i="7"/>
  <c r="S86" i="7"/>
  <c r="S22" i="7"/>
  <c r="S33" i="7"/>
  <c r="P267" i="7"/>
  <c r="Y267" i="7" s="1"/>
  <c r="O225" i="7"/>
  <c r="L235" i="7"/>
  <c r="L238" i="7"/>
  <c r="L248" i="7"/>
  <c r="P224" i="7"/>
  <c r="P232" i="7"/>
  <c r="Y217" i="7"/>
  <c r="Z217" i="7" s="1"/>
  <c r="Y175" i="7"/>
  <c r="X125" i="7"/>
  <c r="P58" i="7"/>
  <c r="S58" i="7"/>
  <c r="Y134" i="7"/>
  <c r="W18" i="7"/>
  <c r="X18" i="7" s="1"/>
  <c r="T18" i="7"/>
  <c r="W87" i="7"/>
  <c r="X87" i="7" s="1"/>
  <c r="Y87" i="7" s="1"/>
  <c r="W72" i="7"/>
  <c r="X72" i="7" s="1"/>
  <c r="Y72" i="7" s="1"/>
  <c r="S75" i="7"/>
  <c r="S59" i="7"/>
  <c r="S49" i="7"/>
  <c r="E18" i="5"/>
  <c r="H18" i="5" s="1"/>
  <c r="S56" i="7"/>
  <c r="P284" i="7" l="1"/>
  <c r="S284" i="7"/>
  <c r="T117" i="7"/>
  <c r="W117" i="7"/>
  <c r="X117" i="7" s="1"/>
  <c r="Y117" i="7" s="1"/>
  <c r="G105" i="7"/>
  <c r="H105" i="7" s="1"/>
  <c r="H120" i="7" s="1"/>
  <c r="C13" i="5" s="1"/>
  <c r="S240" i="7"/>
  <c r="Y80" i="7"/>
  <c r="P25" i="7"/>
  <c r="S25" i="7"/>
  <c r="P85" i="7"/>
  <c r="S85" i="7"/>
  <c r="W255" i="7"/>
  <c r="X255" i="7" s="1"/>
  <c r="Y255" i="7" s="1"/>
  <c r="W259" i="7"/>
  <c r="X259" i="7" s="1"/>
  <c r="Y259" i="7" s="1"/>
  <c r="W62" i="7"/>
  <c r="X62" i="7" s="1"/>
  <c r="G107" i="7"/>
  <c r="H107" i="7" s="1"/>
  <c r="S271" i="7"/>
  <c r="T271" i="7" s="1"/>
  <c r="S32" i="7"/>
  <c r="T32" i="7" s="1"/>
  <c r="S24" i="7"/>
  <c r="P24" i="7"/>
  <c r="W63" i="7"/>
  <c r="X63" i="7" s="1"/>
  <c r="Y63" i="7" s="1"/>
  <c r="T260" i="7"/>
  <c r="W260" i="7"/>
  <c r="X260" i="7" s="1"/>
  <c r="P234" i="7"/>
  <c r="S234" i="7"/>
  <c r="P285" i="7"/>
  <c r="S285" i="7"/>
  <c r="W232" i="7"/>
  <c r="X232" i="7" s="1"/>
  <c r="S263" i="7"/>
  <c r="T263" i="7" s="1"/>
  <c r="Y42" i="7"/>
  <c r="P74" i="7"/>
  <c r="S74" i="7"/>
  <c r="P67" i="7"/>
  <c r="S67" i="7"/>
  <c r="S268" i="7"/>
  <c r="T268" i="7" s="1"/>
  <c r="H15" i="5"/>
  <c r="P45" i="7"/>
  <c r="S45" i="7"/>
  <c r="S52" i="7"/>
  <c r="Y224" i="7"/>
  <c r="W244" i="7"/>
  <c r="X244" i="7" s="1"/>
  <c r="Y244" i="7" s="1"/>
  <c r="W270" i="7"/>
  <c r="X270" i="7" s="1"/>
  <c r="Y270" i="7" s="1"/>
  <c r="W229" i="7"/>
  <c r="X229" i="7" s="1"/>
  <c r="Y229" i="7" s="1"/>
  <c r="W83" i="7"/>
  <c r="X83" i="7" s="1"/>
  <c r="Y83" i="7" s="1"/>
  <c r="W253" i="7"/>
  <c r="X253" i="7" s="1"/>
  <c r="Y253" i="7" s="1"/>
  <c r="Y82" i="7"/>
  <c r="S92" i="7"/>
  <c r="P230" i="7"/>
  <c r="S230" i="7"/>
  <c r="T287" i="7"/>
  <c r="W287" i="7"/>
  <c r="X287" i="7" s="1"/>
  <c r="Y287" i="7" s="1"/>
  <c r="S28" i="7"/>
  <c r="P28" i="7"/>
  <c r="P71" i="7"/>
  <c r="S71" i="7"/>
  <c r="S46" i="7"/>
  <c r="P46" i="7"/>
  <c r="T88" i="7"/>
  <c r="W88" i="7"/>
  <c r="X88" i="7" s="1"/>
  <c r="P27" i="7"/>
  <c r="S27" i="7"/>
  <c r="W81" i="7"/>
  <c r="X81" i="7" s="1"/>
  <c r="Y81" i="7" s="1"/>
  <c r="W93" i="7"/>
  <c r="X93" i="7" s="1"/>
  <c r="Y93" i="7" s="1"/>
  <c r="S84" i="7"/>
  <c r="P84" i="7"/>
  <c r="P51" i="7"/>
  <c r="S51" i="7"/>
  <c r="W17" i="7"/>
  <c r="X17" i="7" s="1"/>
  <c r="P61" i="7"/>
  <c r="S61" i="7"/>
  <c r="S54" i="7"/>
  <c r="W54" i="7" s="1"/>
  <c r="X54" i="7" s="1"/>
  <c r="W26" i="7"/>
  <c r="X26" i="7" s="1"/>
  <c r="Y26" i="7" s="1"/>
  <c r="W32" i="7"/>
  <c r="X32" i="7" s="1"/>
  <c r="Y32" i="7" s="1"/>
  <c r="P91" i="7"/>
  <c r="S91" i="7"/>
  <c r="S20" i="7"/>
  <c r="P20" i="7"/>
  <c r="P35" i="7" s="1"/>
  <c r="W19" i="7"/>
  <c r="X19" i="7" s="1"/>
  <c r="T19" i="7"/>
  <c r="T65" i="7"/>
  <c r="W65" i="7"/>
  <c r="X65" i="7" s="1"/>
  <c r="Y65" i="7" s="1"/>
  <c r="Y62" i="7"/>
  <c r="P66" i="7"/>
  <c r="S66" i="7"/>
  <c r="P79" i="7"/>
  <c r="S79" i="7"/>
  <c r="P43" i="7"/>
  <c r="S43" i="7"/>
  <c r="S94" i="7"/>
  <c r="T94" i="7" s="1"/>
  <c r="S73" i="7"/>
  <c r="T73" i="7" s="1"/>
  <c r="Y227" i="7"/>
  <c r="P233" i="7"/>
  <c r="S233" i="7"/>
  <c r="P252" i="7"/>
  <c r="S252" i="7"/>
  <c r="P231" i="7"/>
  <c r="S231" i="7"/>
  <c r="P272" i="7"/>
  <c r="S272" i="7"/>
  <c r="P273" i="7"/>
  <c r="S273" i="7"/>
  <c r="S228" i="7"/>
  <c r="T228" i="7" s="1"/>
  <c r="S247" i="7"/>
  <c r="S246" i="7"/>
  <c r="W246" i="7" s="1"/>
  <c r="X246" i="7" s="1"/>
  <c r="P282" i="7"/>
  <c r="S282" i="7"/>
  <c r="W248" i="7"/>
  <c r="X248" i="7" s="1"/>
  <c r="Y248" i="7" s="1"/>
  <c r="P264" i="7"/>
  <c r="S264" i="7"/>
  <c r="W227" i="7"/>
  <c r="X227" i="7" s="1"/>
  <c r="T118" i="7"/>
  <c r="W118" i="7"/>
  <c r="X118" i="7" s="1"/>
  <c r="P241" i="7"/>
  <c r="S241" i="7"/>
  <c r="P222" i="7"/>
  <c r="S222" i="7"/>
  <c r="T238" i="7"/>
  <c r="W238" i="7"/>
  <c r="X238" i="7" s="1"/>
  <c r="W245" i="7"/>
  <c r="X245" i="7" s="1"/>
  <c r="Y245" i="7" s="1"/>
  <c r="S243" i="7"/>
  <c r="T243" i="7" s="1"/>
  <c r="P280" i="7"/>
  <c r="S280" i="7"/>
  <c r="T249" i="7"/>
  <c r="W249" i="7"/>
  <c r="X249" i="7" s="1"/>
  <c r="P269" i="7"/>
  <c r="S269" i="7"/>
  <c r="P276" i="7"/>
  <c r="S276" i="7"/>
  <c r="P90" i="7"/>
  <c r="S90" i="7"/>
  <c r="P223" i="7"/>
  <c r="S223" i="7"/>
  <c r="T64" i="7"/>
  <c r="W64" i="7"/>
  <c r="X64" i="7" s="1"/>
  <c r="T240" i="7"/>
  <c r="W240" i="7"/>
  <c r="X240" i="7" s="1"/>
  <c r="T52" i="7"/>
  <c r="W52" i="7"/>
  <c r="X52" i="7" s="1"/>
  <c r="P283" i="7"/>
  <c r="S283" i="7"/>
  <c r="T274" i="7"/>
  <c r="W274" i="7"/>
  <c r="X274" i="7" s="1"/>
  <c r="I15" i="5"/>
  <c r="I18" i="5"/>
  <c r="T16" i="7"/>
  <c r="W16" i="7"/>
  <c r="X16" i="7" s="1"/>
  <c r="C16" i="5"/>
  <c r="Z157" i="7"/>
  <c r="C19" i="5"/>
  <c r="H208" i="7"/>
  <c r="C17" i="5" s="1"/>
  <c r="Z175" i="7"/>
  <c r="P127" i="7"/>
  <c r="E14" i="5" s="1"/>
  <c r="H127" i="7"/>
  <c r="Y124" i="7"/>
  <c r="M37" i="30"/>
  <c r="O107" i="7"/>
  <c r="P107" i="7" s="1"/>
  <c r="K106" i="7"/>
  <c r="L106" i="7" s="1"/>
  <c r="L120" i="7" s="1"/>
  <c r="Y250" i="7"/>
  <c r="W268" i="7"/>
  <c r="X268" i="7" s="1"/>
  <c r="Y268" i="7" s="1"/>
  <c r="L127" i="7"/>
  <c r="D14" i="5" s="1"/>
  <c r="W55" i="7"/>
  <c r="X55" i="7" s="1"/>
  <c r="Y55" i="7" s="1"/>
  <c r="T97" i="7"/>
  <c r="W97" i="7"/>
  <c r="X97" i="7" s="1"/>
  <c r="T262" i="7"/>
  <c r="W262" i="7"/>
  <c r="X262" i="7" s="1"/>
  <c r="T281" i="7"/>
  <c r="W281" i="7"/>
  <c r="X281" i="7" s="1"/>
  <c r="W76" i="7"/>
  <c r="X76" i="7" s="1"/>
  <c r="Y76" i="7" s="1"/>
  <c r="W258" i="7"/>
  <c r="X258" i="7" s="1"/>
  <c r="Y258" i="7" s="1"/>
  <c r="W237" i="7"/>
  <c r="X237" i="7" s="1"/>
  <c r="Y237" i="7" s="1"/>
  <c r="Y125" i="7"/>
  <c r="X127" i="7"/>
  <c r="G14" i="5" s="1"/>
  <c r="T95" i="7"/>
  <c r="W95" i="7"/>
  <c r="X95" i="7" s="1"/>
  <c r="T279" i="7"/>
  <c r="W279" i="7"/>
  <c r="X279" i="7" s="1"/>
  <c r="T246" i="7"/>
  <c r="T242" i="7"/>
  <c r="W242" i="7"/>
  <c r="X242" i="7" s="1"/>
  <c r="T236" i="7"/>
  <c r="W236" i="7"/>
  <c r="X236" i="7" s="1"/>
  <c r="P266" i="7"/>
  <c r="S266" i="7"/>
  <c r="P277" i="7"/>
  <c r="S277" i="7"/>
  <c r="C12" i="5"/>
  <c r="P226" i="7"/>
  <c r="S226" i="7"/>
  <c r="P261" i="7"/>
  <c r="S261" i="7"/>
  <c r="T265" i="7"/>
  <c r="W265" i="7"/>
  <c r="X265" i="7" s="1"/>
  <c r="T247" i="7"/>
  <c r="W247" i="7"/>
  <c r="X247" i="7" s="1"/>
  <c r="L290" i="7"/>
  <c r="D19" i="5" s="1"/>
  <c r="T22" i="7"/>
  <c r="W22" i="7"/>
  <c r="X22" i="7" s="1"/>
  <c r="T288" i="7"/>
  <c r="W288" i="7"/>
  <c r="X288" i="7" s="1"/>
  <c r="T286" i="7"/>
  <c r="W286" i="7"/>
  <c r="Y235" i="7"/>
  <c r="Y143" i="7"/>
  <c r="Z143" i="7" s="1"/>
  <c r="S225" i="7"/>
  <c r="P225" i="7"/>
  <c r="T33" i="7"/>
  <c r="W33" i="7"/>
  <c r="X33" i="7" s="1"/>
  <c r="T86" i="7"/>
  <c r="W86" i="7"/>
  <c r="X86" i="7" s="1"/>
  <c r="P275" i="7"/>
  <c r="S275" i="7"/>
  <c r="T44" i="7"/>
  <c r="W44" i="7"/>
  <c r="X44" i="7" s="1"/>
  <c r="W94" i="7"/>
  <c r="X94" i="7" s="1"/>
  <c r="L101" i="7"/>
  <c r="Y208" i="7"/>
  <c r="T58" i="7"/>
  <c r="W58" i="7"/>
  <c r="X58" i="7" s="1"/>
  <c r="Y232" i="7"/>
  <c r="T49" i="7"/>
  <c r="W49" i="7"/>
  <c r="X49" i="7" s="1"/>
  <c r="T75" i="7"/>
  <c r="W75" i="7"/>
  <c r="X75" i="7" s="1"/>
  <c r="T56" i="7"/>
  <c r="W56" i="7"/>
  <c r="X56" i="7" s="1"/>
  <c r="J18" i="5"/>
  <c r="T59" i="7"/>
  <c r="W59" i="7"/>
  <c r="X59" i="7" s="1"/>
  <c r="Y18" i="7"/>
  <c r="Y17" i="7"/>
  <c r="W230" i="7" l="1"/>
  <c r="X230" i="7" s="1"/>
  <c r="T230" i="7"/>
  <c r="Y230" i="7" s="1"/>
  <c r="T234" i="7"/>
  <c r="W234" i="7"/>
  <c r="X234" i="7" s="1"/>
  <c r="Y234" i="7" s="1"/>
  <c r="W73" i="7"/>
  <c r="X73" i="7" s="1"/>
  <c r="W271" i="7"/>
  <c r="X271" i="7" s="1"/>
  <c r="Y271" i="7" s="1"/>
  <c r="W263" i="7"/>
  <c r="X263" i="7" s="1"/>
  <c r="Y263" i="7" s="1"/>
  <c r="T74" i="7"/>
  <c r="W74" i="7"/>
  <c r="X74" i="7" s="1"/>
  <c r="Y74" i="7" s="1"/>
  <c r="Y238" i="7"/>
  <c r="Y19" i="7"/>
  <c r="T92" i="7"/>
  <c r="Y92" i="7" s="1"/>
  <c r="W92" i="7"/>
  <c r="X92" i="7" s="1"/>
  <c r="Y260" i="7"/>
  <c r="T45" i="7"/>
  <c r="W45" i="7"/>
  <c r="X45" i="7" s="1"/>
  <c r="T85" i="7"/>
  <c r="W85" i="7"/>
  <c r="X85" i="7" s="1"/>
  <c r="W228" i="7"/>
  <c r="X228" i="7" s="1"/>
  <c r="T285" i="7"/>
  <c r="W285" i="7"/>
  <c r="X285" i="7" s="1"/>
  <c r="T24" i="7"/>
  <c r="W24" i="7"/>
  <c r="X24" i="7" s="1"/>
  <c r="T284" i="7"/>
  <c r="W284" i="7"/>
  <c r="X284" i="7" s="1"/>
  <c r="Y284" i="7" s="1"/>
  <c r="T67" i="7"/>
  <c r="W67" i="7"/>
  <c r="X67" i="7" s="1"/>
  <c r="Y67" i="7" s="1"/>
  <c r="T25" i="7"/>
  <c r="Y25" i="7" s="1"/>
  <c r="W25" i="7"/>
  <c r="X25" i="7" s="1"/>
  <c r="P99" i="7"/>
  <c r="O105" i="7" s="1"/>
  <c r="P105" i="7" s="1"/>
  <c r="T46" i="7"/>
  <c r="Y46" i="7" s="1"/>
  <c r="W46" i="7"/>
  <c r="X46" i="7" s="1"/>
  <c r="T71" i="7"/>
  <c r="Y71" i="7" s="1"/>
  <c r="W71" i="7"/>
  <c r="X71" i="7" s="1"/>
  <c r="T54" i="7"/>
  <c r="T27" i="7"/>
  <c r="Y27" i="7" s="1"/>
  <c r="W27" i="7"/>
  <c r="X27" i="7" s="1"/>
  <c r="T66" i="7"/>
  <c r="Y66" i="7" s="1"/>
  <c r="W66" i="7"/>
  <c r="X66" i="7" s="1"/>
  <c r="W20" i="7"/>
  <c r="X20" i="7" s="1"/>
  <c r="X35" i="7" s="1"/>
  <c r="W107" i="7" s="1"/>
  <c r="X107" i="7" s="1"/>
  <c r="T20" i="7"/>
  <c r="T35" i="7" s="1"/>
  <c r="S107" i="7" s="1"/>
  <c r="T107" i="7" s="1"/>
  <c r="T28" i="7"/>
  <c r="Y28" i="7" s="1"/>
  <c r="W28" i="7"/>
  <c r="X28" i="7" s="1"/>
  <c r="T91" i="7"/>
  <c r="W91" i="7"/>
  <c r="X91" i="7" s="1"/>
  <c r="T51" i="7"/>
  <c r="W51" i="7"/>
  <c r="X51" i="7" s="1"/>
  <c r="Y51" i="7" s="1"/>
  <c r="Y88" i="7"/>
  <c r="T43" i="7"/>
  <c r="Y43" i="7" s="1"/>
  <c r="W43" i="7"/>
  <c r="X43" i="7" s="1"/>
  <c r="T79" i="7"/>
  <c r="W79" i="7"/>
  <c r="X79" i="7" s="1"/>
  <c r="T61" i="7"/>
  <c r="W61" i="7"/>
  <c r="X61" i="7" s="1"/>
  <c r="T84" i="7"/>
  <c r="W84" i="7"/>
  <c r="X84" i="7" s="1"/>
  <c r="T269" i="7"/>
  <c r="Y269" i="7" s="1"/>
  <c r="W269" i="7"/>
  <c r="X269" i="7" s="1"/>
  <c r="T252" i="7"/>
  <c r="W252" i="7"/>
  <c r="X252" i="7" s="1"/>
  <c r="Y252" i="7" s="1"/>
  <c r="T272" i="7"/>
  <c r="W272" i="7"/>
  <c r="X272" i="7" s="1"/>
  <c r="T222" i="7"/>
  <c r="W222" i="7"/>
  <c r="X222" i="7" s="1"/>
  <c r="T264" i="7"/>
  <c r="W264" i="7"/>
  <c r="X264" i="7" s="1"/>
  <c r="W243" i="7"/>
  <c r="X243" i="7" s="1"/>
  <c r="Y243" i="7" s="1"/>
  <c r="Y249" i="7"/>
  <c r="T273" i="7"/>
  <c r="W273" i="7"/>
  <c r="X273" i="7" s="1"/>
  <c r="T280" i="7"/>
  <c r="W280" i="7"/>
  <c r="X280" i="7" s="1"/>
  <c r="W241" i="7"/>
  <c r="X241" i="7" s="1"/>
  <c r="T241" i="7"/>
  <c r="T233" i="7"/>
  <c r="W233" i="7"/>
  <c r="X233" i="7" s="1"/>
  <c r="Y233" i="7" s="1"/>
  <c r="T282" i="7"/>
  <c r="Y282" i="7" s="1"/>
  <c r="W282" i="7"/>
  <c r="X282" i="7" s="1"/>
  <c r="Y118" i="7"/>
  <c r="W231" i="7"/>
  <c r="X231" i="7" s="1"/>
  <c r="T231" i="7"/>
  <c r="T276" i="7"/>
  <c r="W276" i="7"/>
  <c r="X276" i="7" s="1"/>
  <c r="Y276" i="7" s="1"/>
  <c r="T90" i="7"/>
  <c r="W90" i="7"/>
  <c r="X90" i="7" s="1"/>
  <c r="Y90" i="7" s="1"/>
  <c r="Y64" i="7"/>
  <c r="T223" i="7"/>
  <c r="W223" i="7"/>
  <c r="X223" i="7" s="1"/>
  <c r="Y240" i="7"/>
  <c r="Y52" i="7"/>
  <c r="Y274" i="7"/>
  <c r="T283" i="7"/>
  <c r="W283" i="7"/>
  <c r="X283" i="7" s="1"/>
  <c r="H16" i="5"/>
  <c r="I16" i="5" s="1"/>
  <c r="Y281" i="7"/>
  <c r="Y16" i="7"/>
  <c r="G296" i="7"/>
  <c r="H296" i="7" s="1"/>
  <c r="C14" i="5"/>
  <c r="H14" i="5" s="1"/>
  <c r="Z208" i="7"/>
  <c r="Y127" i="7"/>
  <c r="Z127" i="7" s="1"/>
  <c r="H292" i="7"/>
  <c r="Y262" i="7"/>
  <c r="Y54" i="7"/>
  <c r="Y97" i="7"/>
  <c r="Y242" i="7"/>
  <c r="Y246" i="7"/>
  <c r="H17" i="5"/>
  <c r="I17" i="5" s="1"/>
  <c r="Y95" i="7"/>
  <c r="Y279" i="7"/>
  <c r="Y236" i="7"/>
  <c r="T277" i="7"/>
  <c r="W277" i="7"/>
  <c r="X277" i="7" s="1"/>
  <c r="T266" i="7"/>
  <c r="W266" i="7"/>
  <c r="X266" i="7" s="1"/>
  <c r="D12" i="5"/>
  <c r="T226" i="7"/>
  <c r="W226" i="7"/>
  <c r="X226" i="7" s="1"/>
  <c r="Y288" i="7"/>
  <c r="Y22" i="7"/>
  <c r="T261" i="7"/>
  <c r="W261" i="7"/>
  <c r="X261" i="7" s="1"/>
  <c r="Y58" i="7"/>
  <c r="Y73" i="7"/>
  <c r="Y247" i="7"/>
  <c r="Y265" i="7"/>
  <c r="Y59" i="7"/>
  <c r="Y56" i="7"/>
  <c r="Y44" i="7"/>
  <c r="Y86" i="7"/>
  <c r="Y33" i="7"/>
  <c r="T225" i="7"/>
  <c r="W225" i="7"/>
  <c r="X225" i="7" s="1"/>
  <c r="X286" i="7"/>
  <c r="Y286" i="7" s="1"/>
  <c r="Y228" i="7"/>
  <c r="T275" i="7"/>
  <c r="W275" i="7"/>
  <c r="J15" i="5"/>
  <c r="P290" i="7"/>
  <c r="E19" i="5" s="1"/>
  <c r="K296" i="7"/>
  <c r="L296" i="7" s="1"/>
  <c r="Y94" i="7"/>
  <c r="Y75" i="7"/>
  <c r="Y49" i="7"/>
  <c r="J14" i="5" l="1"/>
  <c r="Y79" i="7"/>
  <c r="Y91" i="7"/>
  <c r="Y24" i="7"/>
  <c r="Y35" i="7" s="1"/>
  <c r="Z35" i="7" s="1"/>
  <c r="Y231" i="7"/>
  <c r="Y241" i="7"/>
  <c r="Y285" i="7"/>
  <c r="Y222" i="7"/>
  <c r="Y84" i="7"/>
  <c r="Y20" i="7"/>
  <c r="Y85" i="7"/>
  <c r="Y272" i="7"/>
  <c r="Y61" i="7"/>
  <c r="Y45" i="7"/>
  <c r="Y99" i="7" s="1"/>
  <c r="Z99" i="7" s="1"/>
  <c r="T99" i="7"/>
  <c r="T101" i="7" s="1"/>
  <c r="F12" i="5" s="1"/>
  <c r="P101" i="7"/>
  <c r="E12" i="5" s="1"/>
  <c r="O106" i="7"/>
  <c r="P106" i="7" s="1"/>
  <c r="C20" i="5"/>
  <c r="Y280" i="7"/>
  <c r="Y264" i="7"/>
  <c r="Y273" i="7"/>
  <c r="J16" i="5"/>
  <c r="X99" i="7"/>
  <c r="W105" i="7" s="1"/>
  <c r="X105" i="7" s="1"/>
  <c r="Y223" i="7"/>
  <c r="Y283" i="7"/>
  <c r="I14" i="5"/>
  <c r="G297" i="7"/>
  <c r="H297" i="7" s="1"/>
  <c r="H300" i="7" s="1"/>
  <c r="G302" i="7" s="1"/>
  <c r="H302" i="7" s="1"/>
  <c r="H304" i="7" s="1"/>
  <c r="Y107" i="7"/>
  <c r="J17" i="5"/>
  <c r="Y226" i="7"/>
  <c r="Y266" i="7"/>
  <c r="Y277" i="7"/>
  <c r="Y225" i="7"/>
  <c r="Y261" i="7"/>
  <c r="T290" i="7"/>
  <c r="F19" i="5" s="1"/>
  <c r="X275" i="7"/>
  <c r="Y275" i="7" s="1"/>
  <c r="D13" i="5"/>
  <c r="L292" i="7"/>
  <c r="K297" i="7" s="1"/>
  <c r="L297" i="7" s="1"/>
  <c r="L300" i="7" s="1"/>
  <c r="D21" i="5" s="1"/>
  <c r="P120" i="7"/>
  <c r="S105" i="7" l="1"/>
  <c r="T105" i="7" s="1"/>
  <c r="T120" i="7" s="1"/>
  <c r="S296" i="7" s="1"/>
  <c r="T296" i="7" s="1"/>
  <c r="S106" i="7"/>
  <c r="T106" i="7" s="1"/>
  <c r="Y290" i="7"/>
  <c r="Y105" i="7"/>
  <c r="W106" i="7"/>
  <c r="X106" i="7" s="1"/>
  <c r="X120" i="7" s="1"/>
  <c r="X101" i="7"/>
  <c r="G12" i="5" s="1"/>
  <c r="H12" i="5" s="1"/>
  <c r="D20" i="5"/>
  <c r="Y101" i="7"/>
  <c r="P292" i="7"/>
  <c r="O297" i="7" s="1"/>
  <c r="P297" i="7" s="1"/>
  <c r="C21" i="5"/>
  <c r="O296" i="7"/>
  <c r="P296" i="7" s="1"/>
  <c r="X290" i="7"/>
  <c r="Z290" i="7" s="1"/>
  <c r="K302" i="7"/>
  <c r="L302" i="7" s="1"/>
  <c r="L304" i="7" s="1"/>
  <c r="E13" i="5"/>
  <c r="E20" i="5" s="1"/>
  <c r="Z101" i="7" l="1"/>
  <c r="W296" i="7"/>
  <c r="X296" i="7" s="1"/>
  <c r="Y296" i="7" s="1"/>
  <c r="G13" i="5"/>
  <c r="Y106" i="7"/>
  <c r="Y120" i="7" s="1"/>
  <c r="Y292" i="7" s="1"/>
  <c r="I12" i="5"/>
  <c r="P300" i="7"/>
  <c r="E21" i="5" s="1"/>
  <c r="C22" i="5"/>
  <c r="C23" i="5" s="1"/>
  <c r="G19" i="5"/>
  <c r="X292" i="7"/>
  <c r="W297" i="7" s="1"/>
  <c r="X297" i="7" s="1"/>
  <c r="D22" i="5"/>
  <c r="D23" i="5" s="1"/>
  <c r="F13" i="5"/>
  <c r="T292" i="7"/>
  <c r="J12" i="5"/>
  <c r="X300" i="7" l="1"/>
  <c r="G21" i="5" s="1"/>
  <c r="Z120" i="7"/>
  <c r="O302" i="7"/>
  <c r="P302" i="7" s="1"/>
  <c r="Z292" i="7"/>
  <c r="C26" i="5"/>
  <c r="S297" i="7"/>
  <c r="T297" i="7" s="1"/>
  <c r="T300" i="7" s="1"/>
  <c r="H19" i="5"/>
  <c r="I19" i="5" s="1"/>
  <c r="G20" i="5"/>
  <c r="D26" i="5"/>
  <c r="H13" i="5"/>
  <c r="F20" i="5"/>
  <c r="W302" i="7" l="1"/>
  <c r="X302" i="7" s="1"/>
  <c r="H20" i="5"/>
  <c r="I20" i="5" s="1"/>
  <c r="I13" i="5"/>
  <c r="F21" i="5"/>
  <c r="E22" i="5"/>
  <c r="E23" i="5" s="1"/>
  <c r="P304" i="7"/>
  <c r="Y297" i="7"/>
  <c r="Y300" i="7" s="1"/>
  <c r="J19" i="5"/>
  <c r="X304" i="7"/>
  <c r="G22" i="5"/>
  <c r="G23" i="5" s="1"/>
  <c r="J13" i="5"/>
  <c r="S302" i="7"/>
  <c r="T302" i="7" s="1"/>
  <c r="Y304" i="7" l="1"/>
  <c r="J20" i="5"/>
  <c r="H21" i="5"/>
  <c r="J21" i="5" s="1"/>
  <c r="E26" i="5"/>
  <c r="Z300" i="7"/>
  <c r="F22" i="5"/>
  <c r="Y302" i="7"/>
  <c r="Z302" i="7" s="1"/>
  <c r="T304" i="7"/>
  <c r="I21" i="5" l="1"/>
  <c r="H22" i="5"/>
  <c r="H23" i="5" s="1"/>
  <c r="F23" i="5"/>
  <c r="Z304" i="7"/>
  <c r="I23" i="5" l="1"/>
  <c r="H26" i="5"/>
  <c r="F26" i="5"/>
  <c r="J23" i="5"/>
</calcChain>
</file>

<file path=xl/comments1.xml><?xml version="1.0" encoding="utf-8"?>
<comments xmlns="http://schemas.openxmlformats.org/spreadsheetml/2006/main">
  <authors>
    <author>Ahmed, Mohib (M/OAA/OD)</author>
  </authors>
  <commentList>
    <comment ref="B13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Agreement Officer Pre-Approval Required Prior to Award for Purchase if "Capital Equipment?"  Reference (2 CFR 230, 15 b [2]   
Unit Cost $5K&gt; &amp; 1 Year Life Expectancy or More) (22 CFR 226.25 [c] (6) &amp; 22 CFR 226.2)       </t>
        </r>
      </text>
    </comment>
    <comment ref="B296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Utilize previous NICRA's if possible to come up with a reasonable estimate.</t>
        </r>
      </text>
    </comment>
    <comment ref="F296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Overhead rate is to be charged to Personnel, Fringe, and Contractual Line Items.  Tip:  For Cost Realism and Resonableness, this may be an area of differentiation for the offerors/recipients cost proposal as each orgniazation calculates the base differently.  
</t>
        </r>
      </text>
    </comment>
    <comment ref="F29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G&amp;A being charged to all Direct Costs.  This also may be an area where the offeror/recipient may calculate this cost differently. </t>
        </r>
      </text>
    </comment>
    <comment ref="B298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Additional Indirect Costs will require the preparer to insert the base of application and equations.
</t>
        </r>
      </text>
    </comment>
  </commentList>
</comments>
</file>

<file path=xl/sharedStrings.xml><?xml version="1.0" encoding="utf-8"?>
<sst xmlns="http://schemas.openxmlformats.org/spreadsheetml/2006/main" count="670" uniqueCount="495">
  <si>
    <t>Equipment Repairs and Maintenance</t>
  </si>
  <si>
    <t>Vehicle Rent/Lease</t>
  </si>
  <si>
    <t>Vehicle Fuel</t>
  </si>
  <si>
    <t>Vehicle Repairs and Maintenance</t>
  </si>
  <si>
    <t>Other Vehicle Expenses</t>
  </si>
  <si>
    <t>Advertising</t>
  </si>
  <si>
    <t>Office Rent</t>
  </si>
  <si>
    <t>Office Utilities</t>
  </si>
  <si>
    <t>Office Repairs and Maintenance</t>
  </si>
  <si>
    <t>Security Services</t>
  </si>
  <si>
    <t>Office Supplies</t>
  </si>
  <si>
    <t>Warehouse Supplies</t>
  </si>
  <si>
    <t>General Communications Expense</t>
  </si>
  <si>
    <t>Mobile/Cellular Communications</t>
  </si>
  <si>
    <t>Satellite Communications</t>
  </si>
  <si>
    <t>Internet Communications</t>
  </si>
  <si>
    <t>Printing and Photocopying</t>
  </si>
  <si>
    <t>Courier and Postage</t>
  </si>
  <si>
    <t>Dues, Subscriptions and References</t>
  </si>
  <si>
    <t>Banking and Cash Handling Fees</t>
  </si>
  <si>
    <t>Taxes, Filing and Registration Fees</t>
  </si>
  <si>
    <t>Design, Monitoring and Evaluation</t>
  </si>
  <si>
    <t>Description</t>
  </si>
  <si>
    <t>Chief of Party</t>
  </si>
  <si>
    <t>Deputy Chief of Party</t>
  </si>
  <si>
    <t>Finance &amp; Compliance Manager</t>
  </si>
  <si>
    <t>Office Manager</t>
  </si>
  <si>
    <t>Cashier</t>
  </si>
  <si>
    <t>Receptionist</t>
  </si>
  <si>
    <t>Senior Finance Officer</t>
  </si>
  <si>
    <t>Operations Officer</t>
  </si>
  <si>
    <t>Procurement Officer</t>
  </si>
  <si>
    <t>Procurement Assistant</t>
  </si>
  <si>
    <t>Logistics Officer</t>
  </si>
  <si>
    <t>Human Resources Manager</t>
  </si>
  <si>
    <t>Information Systems Officer</t>
  </si>
  <si>
    <t>Cleaner</t>
  </si>
  <si>
    <t>Driver</t>
  </si>
  <si>
    <t>Project Manager</t>
  </si>
  <si>
    <t>Project Officer</t>
  </si>
  <si>
    <t>Country Director</t>
  </si>
  <si>
    <t>Technical Advisor</t>
  </si>
  <si>
    <t>&lt;Expatriate position&gt;</t>
  </si>
  <si>
    <t>&lt;Program position&gt;</t>
  </si>
  <si>
    <t>&lt;Insert more Expatriate Staff lines here&gt;</t>
  </si>
  <si>
    <t>&lt;Insert more Program Staff lines here&gt;</t>
  </si>
  <si>
    <t>&lt;Insert more Finance Staff lines here&gt;</t>
  </si>
  <si>
    <t>&lt;Insert more Logistics Staff lines here&gt;</t>
  </si>
  <si>
    <t>&lt;Insert more Admin Staff lines here&gt;</t>
  </si>
  <si>
    <t>&lt;Insert more Other Staff lines here&gt;</t>
  </si>
  <si>
    <t>&lt;Specific vehicle type/model&gt;</t>
  </si>
  <si>
    <t>&lt;Insert more Vehicles lines here&gt;</t>
  </si>
  <si>
    <t>&lt;Insert more Capital Equipment lines here&gt;</t>
  </si>
  <si>
    <t>&lt;Specific capital equipment&gt;</t>
  </si>
  <si>
    <t>&lt;Specific general equipment&gt;</t>
  </si>
  <si>
    <t>&lt;Insert more Gen'l. Equipment lines here&gt;</t>
  </si>
  <si>
    <t>&lt;International consultant role&gt;</t>
  </si>
  <si>
    <t>&lt;National consultant role&gt;</t>
  </si>
  <si>
    <t>&lt;Insert more Int'l. Consultant lines here&gt;</t>
  </si>
  <si>
    <t>&lt;Insert more Nat'l. Consultant lines here&gt;</t>
  </si>
  <si>
    <t>&lt;Insert more Program Activity lines here&gt;</t>
  </si>
  <si>
    <t>&lt;Specific program activity&gt;</t>
  </si>
  <si>
    <t>&lt;Specific training activity&gt;</t>
  </si>
  <si>
    <t>&lt;Insert more Training lines here&gt;</t>
  </si>
  <si>
    <t>&lt;Specific construction activity&gt;</t>
  </si>
  <si>
    <t>&lt;Insert more Construction lines here&gt;</t>
  </si>
  <si>
    <t>&lt;Dates&gt;</t>
  </si>
  <si>
    <t>Program Name:</t>
  </si>
  <si>
    <t>Program Dates:</t>
  </si>
  <si>
    <t>Country/Region:</t>
  </si>
  <si>
    <t>Cost Category</t>
  </si>
  <si>
    <t xml:space="preserve"> Cost Inflation Factor:</t>
  </si>
  <si>
    <t>Bookkeeper</t>
  </si>
  <si>
    <t>Year 5</t>
  </si>
  <si>
    <t>Year 4</t>
  </si>
  <si>
    <t>Year 3</t>
  </si>
  <si>
    <t>Year 2</t>
  </si>
  <si>
    <t>Expatriate Salary Increase:</t>
  </si>
  <si>
    <t>National Salary Increase:</t>
  </si>
  <si>
    <t>FRINGE BENEFITS</t>
  </si>
  <si>
    <t>EQUIPMENT</t>
  </si>
  <si>
    <t>SUPPLIES</t>
  </si>
  <si>
    <t>CONTRACTUAL</t>
  </si>
  <si>
    <t>CONSTRUCTION</t>
  </si>
  <si>
    <t xml:space="preserve"> </t>
  </si>
  <si>
    <t>Guard</t>
  </si>
  <si>
    <t>Out
Come</t>
  </si>
  <si>
    <t>Professional Fees - Other</t>
  </si>
  <si>
    <t>PERSONNEL</t>
  </si>
  <si>
    <t>&lt;HQ Technical position&gt;</t>
  </si>
  <si>
    <t>&lt;Insert more HQ Technical position lines here&gt;</t>
  </si>
  <si>
    <t>Storage Reimbursement - Expat Staff</t>
  </si>
  <si>
    <t>Other Benefits - Expatriate</t>
  </si>
  <si>
    <t>Housing - Individual and Shared</t>
  </si>
  <si>
    <t>Vehicle Insurance</t>
  </si>
  <si>
    <t>Warehouse Rent</t>
  </si>
  <si>
    <t>Warehouse Utilities</t>
  </si>
  <si>
    <t>Warehouse Repairs &amp; Maintenance</t>
  </si>
  <si>
    <t>DBA Insurance</t>
  </si>
  <si>
    <t>HQ Technical Staff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</si>
  <si>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</si>
  <si>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</si>
  <si>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</si>
  <si>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</si>
  <si>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</si>
  <si>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</si>
  <si>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</si>
  <si>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</si>
  <si>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</si>
  <si>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</si>
  <si>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</si>
  <si>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</si>
  <si>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</si>
  <si>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</si>
  <si>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Construction</t>
  </si>
  <si>
    <t>h.</t>
  </si>
  <si>
    <t>i.</t>
  </si>
  <si>
    <t>Total Direct Charges</t>
  </si>
  <si>
    <t>j.</t>
  </si>
  <si>
    <t>Indirect Charges</t>
  </si>
  <si>
    <t>TOTALS</t>
  </si>
  <si>
    <t>Obj.</t>
  </si>
  <si>
    <t>Host Country Taxes - Expatriate Staff</t>
  </si>
  <si>
    <t>Hardship Allowance - Expatriate Staff</t>
  </si>
  <si>
    <t>Dependent Education - Expatriate Staff</t>
  </si>
  <si>
    <t>R&amp;R Allowances - Expatriate Staff</t>
  </si>
  <si>
    <t>Deputy Country Director</t>
  </si>
  <si>
    <t>Operations Manager</t>
  </si>
  <si>
    <t>INTERNATIONAL STAFF</t>
  </si>
  <si>
    <t>Expatriate Staff</t>
  </si>
  <si>
    <t>SUBTOTAL INTERNATIONAL STAFF</t>
  </si>
  <si>
    <t>&lt;Head Office&gt;</t>
  </si>
  <si>
    <t>&lt;Field Office&gt;</t>
  </si>
  <si>
    <t>SUBTOTAL NATIONAL STAFF</t>
  </si>
  <si>
    <t>TOTAL PERSONNEL</t>
  </si>
  <si>
    <t>TOTAL FRINGE BENEFITS</t>
  </si>
  <si>
    <t>TOTAL TRAVEL</t>
  </si>
  <si>
    <t>TOTAL EQUIPMENT</t>
  </si>
  <si>
    <t>TOTAL SUPPLIES</t>
  </si>
  <si>
    <t>PROGRAM ACTIVITIES</t>
  </si>
  <si>
    <t>General Program Activities</t>
  </si>
  <si>
    <t>Training</t>
  </si>
  <si>
    <t>SUBTOTAL PROGRAM ACTIVITIES</t>
  </si>
  <si>
    <t>CONSULTANTS</t>
  </si>
  <si>
    <t>Consultants - Program</t>
  </si>
  <si>
    <t>SUBTOTAL CONSULTANTS</t>
  </si>
  <si>
    <t>SUBGRANTS</t>
  </si>
  <si>
    <t>SUBTOTAL SUBGRANTS</t>
  </si>
  <si>
    <t>TOTAL CONTRACTUAL</t>
  </si>
  <si>
    <t>Construction - Program</t>
  </si>
  <si>
    <t>TOTAL CONSTRUCTION</t>
  </si>
  <si>
    <t>TOTAL OTHER COSTS</t>
  </si>
  <si>
    <t xml:space="preserve">DIRECT COSTS </t>
  </si>
  <si>
    <t xml:space="preserve">TOTAL COSTS </t>
  </si>
  <si>
    <t>Pooled Benefits - Expatriates &amp; HQ Staff</t>
  </si>
  <si>
    <t>Monitoring and Evaluation Manager</t>
  </si>
  <si>
    <t>Shipping of Household Goods</t>
  </si>
  <si>
    <t>Relocation Allowances</t>
  </si>
  <si>
    <t>Temporary Labor</t>
  </si>
  <si>
    <t>Software Licenses</t>
  </si>
  <si>
    <t>Year 1</t>
  </si>
  <si>
    <t>Program Coordinator</t>
  </si>
  <si>
    <t>Inflation Factors</t>
  </si>
  <si>
    <t>Program Manager</t>
  </si>
  <si>
    <t>Translator/Interpreter</t>
  </si>
  <si>
    <t>Employee Training</t>
  </si>
  <si>
    <t>Professional Fees - Audit</t>
  </si>
  <si>
    <t>Professional Fees - Legal</t>
  </si>
  <si>
    <t>Equipment Rental</t>
  </si>
  <si>
    <t>Program Office:</t>
  </si>
  <si>
    <t>Vehicles (Restricted Item-Waivor Required)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</si>
  <si>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</si>
  <si>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</si>
  <si>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</si>
  <si>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</si>
  <si>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</si>
  <si>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</si>
  <si>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</si>
  <si>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</si>
  <si>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</si>
  <si>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</si>
  <si>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</si>
  <si>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</si>
  <si>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Lodging</t>
  </si>
  <si>
    <t>US Organization</t>
  </si>
  <si>
    <t>Local Organization</t>
  </si>
  <si>
    <t>&lt;Insert more ODC lines here&gt;</t>
  </si>
  <si>
    <t xml:space="preserve">Branding and Marking </t>
  </si>
  <si>
    <t>Branding and Marking</t>
  </si>
  <si>
    <t>INDIRECT COSTS</t>
  </si>
  <si>
    <t>Overhead</t>
  </si>
  <si>
    <t>G&amp;A</t>
  </si>
  <si>
    <t>&lt;Insert more Indirect Cost lines here&gt;</t>
  </si>
  <si>
    <t>TOTAL INDIRECT COSTS</t>
  </si>
  <si>
    <t>l.</t>
  </si>
  <si>
    <t>Other Direct Costs</t>
  </si>
  <si>
    <t>No. of Units</t>
  </si>
  <si>
    <t>Year 1   Estimate</t>
  </si>
  <si>
    <t>Day</t>
  </si>
  <si>
    <t>Month</t>
  </si>
  <si>
    <t>Each</t>
  </si>
  <si>
    <t>Indirect</t>
  </si>
  <si>
    <t xml:space="preserve">Unit </t>
  </si>
  <si>
    <t>Year 2   Estimate</t>
  </si>
  <si>
    <t>Year 3   Estimate</t>
  </si>
  <si>
    <t>Year 4   Estimate</t>
  </si>
  <si>
    <t>Year 5   Estimate</t>
  </si>
  <si>
    <t>Percent</t>
  </si>
  <si>
    <t>Total</t>
  </si>
  <si>
    <t>Year 1 Sub-Total</t>
  </si>
  <si>
    <t>Year 2 Sub-Total</t>
  </si>
  <si>
    <t>Year 4 Sub-Total</t>
  </si>
  <si>
    <t>Year 3 Sub-Total</t>
  </si>
  <si>
    <t>Year 5 Sub-Total</t>
  </si>
  <si>
    <t>TOTAL INTERNATIONAL TRAVEL</t>
  </si>
  <si>
    <t>TOTAL DOMESTIC TRAVEL</t>
  </si>
  <si>
    <t>International Travel</t>
  </si>
  <si>
    <t>Local &amp; Domestic Travel</t>
  </si>
  <si>
    <t>TRAVEL (SEE TRAVEL TABLE FOR ADDITIONAL INFO)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</si>
  <si>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</si>
  <si>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</si>
  <si>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</si>
  <si>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</si>
  <si>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</si>
  <si>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</si>
  <si>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</si>
  <si>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</si>
  <si>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</si>
  <si>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</si>
  <si>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</si>
  <si>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</si>
  <si>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</si>
  <si>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</si>
  <si>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</si>
  <si>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</si>
  <si>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</si>
  <si>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</si>
  <si>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</si>
  <si>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</si>
  <si>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</si>
  <si>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</si>
  <si>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</si>
  <si>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</si>
  <si>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</si>
  <si>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</si>
  <si>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</si>
  <si>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</si>
  <si>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</si>
  <si>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</si>
  <si>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</si>
  <si>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</si>
  <si>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</si>
  <si>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</si>
  <si>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</si>
  <si>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</si>
  <si>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</si>
  <si>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Country Name</t>
  </si>
  <si>
    <t>Location Name</t>
  </si>
  <si>
    <t xml:space="preserve">Meals &amp; Incidentals </t>
  </si>
  <si>
    <t>Danger Pay - Expatriate Staff</t>
  </si>
  <si>
    <t>TOTAL PER DIEM</t>
  </si>
  <si>
    <t>International Per Diem</t>
  </si>
  <si>
    <t>US Per Diem</t>
  </si>
  <si>
    <t xml:space="preserve">PER DIEM </t>
  </si>
  <si>
    <t>(http://aoprals.state.gov/content.asp?content_id=184&amp;menu_id=78)</t>
  </si>
  <si>
    <t>(http://www.gsa.gov/portal/content/104877)</t>
  </si>
  <si>
    <t>Total Estimate</t>
  </si>
  <si>
    <t>INTERNATIONAL TRAVEL</t>
  </si>
  <si>
    <t>DOMESTIC TRAVEL</t>
  </si>
  <si>
    <t xml:space="preserve">Capital Equipment 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</si>
  <si>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</si>
  <si>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</si>
  <si>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</si>
  <si>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</si>
  <si>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</si>
  <si>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</si>
  <si>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</si>
  <si>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</si>
  <si>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</si>
  <si>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</si>
  <si>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</si>
  <si>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</si>
  <si>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</si>
  <si>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</si>
  <si>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</si>
  <si>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</si>
  <si>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</si>
  <si>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</si>
  <si>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</si>
  <si>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</si>
  <si>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</si>
  <si>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</si>
  <si>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</si>
  <si>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</si>
  <si>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</si>
  <si>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</si>
  <si>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</si>
  <si>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</si>
  <si>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</si>
  <si>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</si>
  <si>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</si>
  <si>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</si>
  <si>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</si>
  <si>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</si>
  <si>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</si>
  <si>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</si>
  <si>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</si>
  <si>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</si>
  <si>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</si>
  <si>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</si>
  <si>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</si>
  <si>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</si>
  <si>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</si>
  <si>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</si>
  <si>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</si>
  <si>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</si>
  <si>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</si>
  <si>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</si>
  <si>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</si>
  <si>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</si>
  <si>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</si>
  <si>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</si>
  <si>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</si>
  <si>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</si>
  <si>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</si>
  <si>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</si>
  <si>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</si>
  <si>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</si>
  <si>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</si>
  <si>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</si>
  <si>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</si>
  <si>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</si>
  <si>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</si>
  <si>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</si>
  <si>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</si>
  <si>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</si>
  <si>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</si>
  <si>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</si>
  <si>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</si>
  <si>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</si>
  <si>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</si>
  <si>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</si>
  <si>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</si>
  <si>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</si>
  <si>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</si>
  <si>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</si>
  <si>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</si>
  <si>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</si>
  <si>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</si>
  <si>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</si>
  <si>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</si>
  <si>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</si>
  <si>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</si>
  <si>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</si>
  <si>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</si>
  <si>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</si>
  <si>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</si>
  <si>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</si>
  <si>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</si>
  <si>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</si>
  <si>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</si>
  <si>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</si>
  <si>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</si>
  <si>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</si>
  <si>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</si>
  <si>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</si>
  <si>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</si>
  <si>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</si>
  <si>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</si>
  <si>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</si>
  <si>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</si>
  <si>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</si>
  <si>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</si>
  <si>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</si>
  <si>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</si>
  <si>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</si>
  <si>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</si>
  <si>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</si>
  <si>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</si>
  <si>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</si>
  <si>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</si>
  <si>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</si>
  <si>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</si>
  <si>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</si>
  <si>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</si>
  <si>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</si>
  <si>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</si>
  <si>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</si>
  <si>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</si>
  <si>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</si>
  <si>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</si>
  <si>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</si>
  <si>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</si>
  <si>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</si>
  <si>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</si>
  <si>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</si>
  <si>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</si>
  <si>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</si>
  <si>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</si>
  <si>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</si>
  <si>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</si>
  <si>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</si>
  <si>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</si>
  <si>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</si>
  <si>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</si>
  <si>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</si>
  <si>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</si>
  <si>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</si>
  <si>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</si>
  <si>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</si>
  <si>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</si>
  <si>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</si>
  <si>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</si>
  <si>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</si>
  <si>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</si>
  <si>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</si>
  <si>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</si>
  <si>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</si>
  <si>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</si>
  <si>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</si>
  <si>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</si>
  <si>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</si>
  <si>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</si>
  <si>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</si>
  <si>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</si>
  <si>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</si>
  <si>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</si>
  <si>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</si>
  <si>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</si>
  <si>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</si>
  <si>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</si>
  <si>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</si>
  <si>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</si>
  <si>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</si>
  <si>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</si>
  <si>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</si>
  <si>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</si>
  <si>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</si>
  <si>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</si>
  <si>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</si>
  <si>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</si>
  <si>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</si>
  <si>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</si>
  <si>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</si>
  <si>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</si>
  <si>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</si>
  <si>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</si>
  <si>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</si>
  <si>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</si>
  <si>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</si>
  <si>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</si>
  <si>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</si>
  <si>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</si>
  <si>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</si>
  <si>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</si>
  <si>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</si>
  <si>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</si>
  <si>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</si>
  <si>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</si>
  <si>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</si>
  <si>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</si>
  <si>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</si>
  <si>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</si>
  <si>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</si>
  <si>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</si>
  <si>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</si>
  <si>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</si>
  <si>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</si>
  <si>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</si>
  <si>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</si>
  <si>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</si>
  <si>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</si>
  <si>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</si>
  <si>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</si>
  <si>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</si>
  <si>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</si>
  <si>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</si>
  <si>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</si>
  <si>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</si>
  <si>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&lt;Specific subgrant activity&gt;</t>
  </si>
  <si>
    <t>&lt;Specific local subgrant activity&gt;</t>
  </si>
  <si>
    <t>N/A</t>
  </si>
  <si>
    <t>Local Consultant</t>
  </si>
  <si>
    <t>Expatriate Consultant</t>
  </si>
  <si>
    <t>LOCAL IN-COUNTRY STAFF</t>
  </si>
  <si>
    <t>Benefits - Local Staff</t>
  </si>
  <si>
    <t>Severance Pay - Local Staff</t>
  </si>
  <si>
    <t>General Equipment ($1 to $4999)</t>
  </si>
  <si>
    <t>OTHER DIRECT COSTS</t>
  </si>
  <si>
    <t>Unit Cost (USD)</t>
  </si>
  <si>
    <t xml:space="preserve">General Assumptions for Inflation Only </t>
  </si>
  <si>
    <t>BUDGET SUMMARY</t>
  </si>
  <si>
    <t>DO3/Health Office</t>
  </si>
  <si>
    <t>HIV Services and Systems Strengthening (HS3)</t>
  </si>
  <si>
    <t>10/1/2018 -  9/30/2023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</si>
</sst>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/d/yy;@"/>
    <numFmt numFmtId="167" formatCode="_(* #,##0.00_);_(* \(#,##0.00\);_(* &quot;-&quot;_);_(@_)"/>
  </numFmts>
  <fonts count="2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i/>
      <sz val="10"/>
      <name val="Arial"/>
      <family val="2"/>
    </font>
    <font>
      <i/>
      <sz val="10"/>
      <color indexed="48"/>
      <name val="Arial"/>
      <family val="2"/>
    </font>
    <font>
      <sz val="11"/>
      <name val="Arial"/>
      <family val="2"/>
    </font>
    <font>
      <b/>
      <sz val="10"/>
      <color indexed="27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2"/>
      <color indexed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14999847407452621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39"/>
      </bottom>
      <diagonal/>
    </border>
    <border>
      <left/>
      <right style="thin">
        <color indexed="64"/>
      </right>
      <top/>
      <bottom style="thin">
        <color indexed="3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10"/>
      </right>
      <top style="thin">
        <color indexed="64"/>
      </top>
      <bottom/>
      <diagonal/>
    </border>
    <border>
      <left/>
      <right style="thin">
        <color indexed="10"/>
      </right>
      <top/>
      <bottom style="thin">
        <color indexed="64"/>
      </bottom>
      <diagonal/>
    </border>
    <border>
      <left/>
      <right/>
      <top style="thin">
        <color indexed="39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/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45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5" fillId="0" borderId="0" xfId="0" applyFont="1" applyFill="1"/>
    <xf numFmtId="0" fontId="0" fillId="0" borderId="0" xfId="0" applyFill="1"/>
    <xf numFmtId="0" fontId="1" fillId="0" borderId="0" xfId="0" applyFont="1" applyBorder="1" applyAlignment="1">
      <alignment wrapText="1"/>
    </xf>
    <xf numFmtId="41" fontId="0" fillId="0" borderId="0" xfId="0" applyNumberFormat="1"/>
    <xf numFmtId="43" fontId="1" fillId="0" borderId="0" xfId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vertical="center"/>
    </xf>
    <xf numFmtId="0" fontId="8" fillId="0" borderId="0" xfId="0" applyFont="1" applyFill="1"/>
    <xf numFmtId="43" fontId="1" fillId="0" borderId="0" xfId="1" applyAlignment="1">
      <alignment horizontal="center" wrapText="1"/>
    </xf>
    <xf numFmtId="0" fontId="3" fillId="0" borderId="0" xfId="0" applyFont="1" applyFill="1" applyBorder="1" applyAlignment="1">
      <alignment wrapText="1"/>
    </xf>
    <xf numFmtId="41" fontId="1" fillId="0" borderId="0" xfId="1" applyNumberFormat="1" applyFill="1" applyBorder="1"/>
    <xf numFmtId="0" fontId="0" fillId="0" borderId="0" xfId="0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41" fontId="0" fillId="0" borderId="0" xfId="0" applyNumberForma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3" fillId="0" borderId="1" xfId="0" applyFont="1" applyFill="1" applyBorder="1" applyAlignment="1"/>
    <xf numFmtId="9" fontId="4" fillId="0" borderId="2" xfId="3" applyFont="1" applyBorder="1" applyAlignment="1"/>
    <xf numFmtId="0" fontId="4" fillId="0" borderId="2" xfId="0" applyFont="1" applyBorder="1"/>
    <xf numFmtId="41" fontId="4" fillId="0" borderId="2" xfId="1" applyNumberFormat="1" applyFont="1" applyBorder="1"/>
    <xf numFmtId="41" fontId="4" fillId="0" borderId="2" xfId="1" applyNumberFormat="1" applyFont="1" applyFill="1" applyBorder="1"/>
    <xf numFmtId="9" fontId="12" fillId="3" borderId="3" xfId="3" applyFont="1" applyFill="1" applyBorder="1" applyAlignment="1">
      <alignment wrapText="1"/>
    </xf>
    <xf numFmtId="4" fontId="12" fillId="3" borderId="3" xfId="0" applyNumberFormat="1" applyFont="1" applyFill="1" applyBorder="1" applyAlignment="1">
      <alignment wrapText="1"/>
    </xf>
    <xf numFmtId="41" fontId="12" fillId="3" borderId="3" xfId="0" applyNumberFormat="1" applyFont="1" applyFill="1" applyBorder="1"/>
    <xf numFmtId="41" fontId="12" fillId="3" borderId="3" xfId="0" applyNumberFormat="1" applyFont="1" applyFill="1" applyBorder="1" applyAlignment="1">
      <alignment wrapText="1"/>
    </xf>
    <xf numFmtId="9" fontId="4" fillId="0" borderId="1" xfId="3" applyFont="1" applyFill="1" applyBorder="1" applyAlignment="1"/>
    <xf numFmtId="4" fontId="4" fillId="0" borderId="1" xfId="0" applyNumberFormat="1" applyFont="1" applyFill="1" applyBorder="1"/>
    <xf numFmtId="0" fontId="4" fillId="0" borderId="1" xfId="0" applyFont="1" applyFill="1" applyBorder="1"/>
    <xf numFmtId="41" fontId="4" fillId="0" borderId="1" xfId="0" applyNumberFormat="1" applyFont="1" applyFill="1" applyBorder="1"/>
    <xf numFmtId="41" fontId="4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 vertical="top" wrapText="1"/>
    </xf>
    <xf numFmtId="0" fontId="13" fillId="3" borderId="3" xfId="0" applyFont="1" applyFill="1" applyBorder="1"/>
    <xf numFmtId="0" fontId="12" fillId="3" borderId="3" xfId="0" applyFont="1" applyFill="1" applyBorder="1" applyAlignment="1"/>
    <xf numFmtId="0" fontId="4" fillId="0" borderId="0" xfId="0" applyFont="1" applyFill="1" applyBorder="1"/>
    <xf numFmtId="4" fontId="4" fillId="0" borderId="0" xfId="0" applyNumberFormat="1" applyFont="1" applyFill="1" applyBorder="1"/>
    <xf numFmtId="0" fontId="3" fillId="4" borderId="4" xfId="0" applyFont="1" applyFill="1" applyBorder="1" applyAlignment="1"/>
    <xf numFmtId="4" fontId="4" fillId="4" borderId="4" xfId="0" applyNumberFormat="1" applyFont="1" applyFill="1" applyBorder="1"/>
    <xf numFmtId="41" fontId="4" fillId="4" borderId="4" xfId="0" applyNumberFormat="1" applyFont="1" applyFill="1" applyBorder="1"/>
    <xf numFmtId="41" fontId="3" fillId="4" borderId="4" xfId="1" applyNumberFormat="1" applyFont="1" applyFill="1" applyBorder="1"/>
    <xf numFmtId="9" fontId="4" fillId="4" borderId="5" xfId="3" applyFont="1" applyFill="1" applyBorder="1" applyAlignment="1"/>
    <xf numFmtId="0" fontId="3" fillId="0" borderId="0" xfId="0" applyFont="1" applyFill="1" applyBorder="1" applyAlignment="1"/>
    <xf numFmtId="41" fontId="4" fillId="0" borderId="0" xfId="0" applyNumberFormat="1" applyFont="1" applyFill="1" applyBorder="1"/>
    <xf numFmtId="9" fontId="4" fillId="0" borderId="0" xfId="3" applyFont="1" applyFill="1" applyBorder="1" applyAlignment="1"/>
    <xf numFmtId="41" fontId="4" fillId="2" borderId="0" xfId="0" applyNumberFormat="1" applyFont="1" applyFill="1" applyBorder="1" applyAlignment="1">
      <alignment horizontal="center"/>
    </xf>
    <xf numFmtId="0" fontId="3" fillId="4" borderId="6" xfId="0" applyFont="1" applyFill="1" applyBorder="1" applyAlignment="1"/>
    <xf numFmtId="4" fontId="4" fillId="4" borderId="6" xfId="0" applyNumberFormat="1" applyFont="1" applyFill="1" applyBorder="1"/>
    <xf numFmtId="41" fontId="4" fillId="4" borderId="6" xfId="0" applyNumberFormat="1" applyFont="1" applyFill="1" applyBorder="1"/>
    <xf numFmtId="41" fontId="3" fillId="4" borderId="6" xfId="1" applyNumberFormat="1" applyFont="1" applyFill="1" applyBorder="1"/>
    <xf numFmtId="9" fontId="4" fillId="4" borderId="7" xfId="3" applyFont="1" applyFill="1" applyBorder="1" applyAlignment="1"/>
    <xf numFmtId="0" fontId="3" fillId="0" borderId="2" xfId="0" applyFont="1" applyFill="1" applyBorder="1" applyAlignment="1"/>
    <xf numFmtId="0" fontId="4" fillId="0" borderId="2" xfId="0" applyFont="1" applyFill="1" applyBorder="1"/>
    <xf numFmtId="9" fontId="4" fillId="0" borderId="2" xfId="3" applyFont="1" applyFill="1" applyBorder="1" applyAlignment="1"/>
    <xf numFmtId="4" fontId="4" fillId="0" borderId="2" xfId="0" applyNumberFormat="1" applyFont="1" applyFill="1" applyBorder="1"/>
    <xf numFmtId="41" fontId="4" fillId="0" borderId="2" xfId="0" applyNumberFormat="1" applyFont="1" applyFill="1" applyBorder="1"/>
    <xf numFmtId="0" fontId="3" fillId="0" borderId="0" xfId="0" applyFont="1" applyBorder="1"/>
    <xf numFmtId="0" fontId="6" fillId="0" borderId="8" xfId="0" applyFont="1" applyFill="1" applyBorder="1" applyAlignment="1"/>
    <xf numFmtId="4" fontId="3" fillId="0" borderId="8" xfId="0" applyNumberFormat="1" applyFont="1" applyFill="1" applyBorder="1"/>
    <xf numFmtId="41" fontId="3" fillId="0" borderId="8" xfId="0" applyNumberFormat="1" applyFont="1" applyFill="1" applyBorder="1"/>
    <xf numFmtId="0" fontId="3" fillId="0" borderId="9" xfId="0" applyFont="1" applyFill="1" applyBorder="1" applyAlignment="1"/>
    <xf numFmtId="0" fontId="6" fillId="0" borderId="9" xfId="0" applyFont="1" applyFill="1" applyBorder="1" applyAlignment="1"/>
    <xf numFmtId="4" fontId="3" fillId="0" borderId="9" xfId="0" applyNumberFormat="1" applyFont="1" applyFill="1" applyBorder="1"/>
    <xf numFmtId="41" fontId="3" fillId="0" borderId="9" xfId="0" applyNumberFormat="1" applyFont="1" applyFill="1" applyBorder="1"/>
    <xf numFmtId="0" fontId="4" fillId="0" borderId="9" xfId="0" applyFont="1" applyBorder="1"/>
    <xf numFmtId="4" fontId="4" fillId="0" borderId="9" xfId="0" applyNumberFormat="1" applyFont="1" applyFill="1" applyBorder="1"/>
    <xf numFmtId="0" fontId="4" fillId="0" borderId="9" xfId="0" applyFont="1" applyFill="1" applyBorder="1"/>
    <xf numFmtId="41" fontId="4" fillId="0" borderId="9" xfId="1" applyNumberFormat="1" applyFont="1" applyFill="1" applyBorder="1"/>
    <xf numFmtId="9" fontId="4" fillId="0" borderId="10" xfId="3" applyFont="1" applyFill="1" applyBorder="1" applyAlignment="1"/>
    <xf numFmtId="0" fontId="0" fillId="0" borderId="9" xfId="0" applyBorder="1"/>
    <xf numFmtId="0" fontId="4" fillId="0" borderId="9" xfId="0" applyFont="1" applyFill="1" applyBorder="1" applyAlignment="1"/>
    <xf numFmtId="41" fontId="4" fillId="0" borderId="9" xfId="1" applyNumberFormat="1" applyFont="1" applyBorder="1"/>
    <xf numFmtId="41" fontId="4" fillId="5" borderId="9" xfId="1" applyNumberFormat="1" applyFont="1" applyFill="1" applyBorder="1"/>
    <xf numFmtId="9" fontId="4" fillId="0" borderId="10" xfId="3" applyFont="1" applyBorder="1" applyAlignment="1"/>
    <xf numFmtId="0" fontId="4" fillId="0" borderId="9" xfId="0" applyFont="1" applyBorder="1" applyAlignment="1"/>
    <xf numFmtId="0" fontId="14" fillId="0" borderId="9" xfId="0" applyFont="1" applyFill="1" applyBorder="1" applyAlignment="1"/>
    <xf numFmtId="0" fontId="7" fillId="0" borderId="9" xfId="0" applyFont="1" applyFill="1" applyBorder="1" applyAlignment="1">
      <alignment horizontal="center"/>
    </xf>
    <xf numFmtId="0" fontId="14" fillId="0" borderId="9" xfId="0" applyFont="1" applyBorder="1" applyAlignment="1"/>
    <xf numFmtId="0" fontId="4" fillId="0" borderId="11" xfId="0" applyFont="1" applyBorder="1" applyAlignment="1"/>
    <xf numFmtId="0" fontId="4" fillId="0" borderId="11" xfId="0" applyFont="1" applyBorder="1"/>
    <xf numFmtId="41" fontId="4" fillId="0" borderId="11" xfId="0" applyNumberFormat="1" applyFont="1" applyBorder="1"/>
    <xf numFmtId="41" fontId="4" fillId="0" borderId="11" xfId="0" applyNumberFormat="1" applyFont="1" applyFill="1" applyBorder="1" applyAlignment="1">
      <alignment horizontal="center"/>
    </xf>
    <xf numFmtId="9" fontId="4" fillId="0" borderId="12" xfId="3" applyFont="1" applyBorder="1" applyAlignment="1"/>
    <xf numFmtId="0" fontId="4" fillId="0" borderId="8" xfId="0" applyFont="1" applyBorder="1" applyAlignment="1"/>
    <xf numFmtId="0" fontId="4" fillId="0" borderId="8" xfId="0" applyFont="1" applyBorder="1"/>
    <xf numFmtId="41" fontId="4" fillId="0" borderId="8" xfId="0" applyNumberFormat="1" applyFont="1" applyBorder="1"/>
    <xf numFmtId="9" fontId="4" fillId="0" borderId="13" xfId="3" applyFont="1" applyBorder="1" applyAlignment="1"/>
    <xf numFmtId="0" fontId="4" fillId="5" borderId="9" xfId="0" applyFont="1" applyFill="1" applyBorder="1"/>
    <xf numFmtId="0" fontId="0" fillId="0" borderId="9" xfId="0" applyFill="1" applyBorder="1"/>
    <xf numFmtId="41" fontId="4" fillId="0" borderId="9" xfId="0" applyNumberFormat="1" applyFont="1" applyBorder="1"/>
    <xf numFmtId="41" fontId="4" fillId="0" borderId="11" xfId="1" applyNumberFormat="1" applyFont="1" applyBorder="1"/>
    <xf numFmtId="0" fontId="3" fillId="0" borderId="9" xfId="0" applyFont="1" applyBorder="1" applyAlignment="1"/>
    <xf numFmtId="41" fontId="4" fillId="0" borderId="9" xfId="0" applyNumberFormat="1" applyFont="1" applyFill="1" applyBorder="1"/>
    <xf numFmtId="0" fontId="1" fillId="0" borderId="9" xfId="0" applyFont="1" applyFill="1" applyBorder="1"/>
    <xf numFmtId="9" fontId="4" fillId="0" borderId="10" xfId="3" applyFont="1" applyFill="1" applyBorder="1"/>
    <xf numFmtId="9" fontId="4" fillId="0" borderId="10" xfId="3" applyFont="1" applyBorder="1"/>
    <xf numFmtId="41" fontId="4" fillId="0" borderId="9" xfId="0" applyNumberFormat="1" applyFont="1" applyFill="1" applyBorder="1" applyAlignment="1">
      <alignment horizontal="center"/>
    </xf>
    <xf numFmtId="0" fontId="8" fillId="0" borderId="9" xfId="0" applyFont="1" applyBorder="1" applyAlignment="1"/>
    <xf numFmtId="4" fontId="8" fillId="0" borderId="9" xfId="0" applyNumberFormat="1" applyFont="1" applyFill="1" applyBorder="1"/>
    <xf numFmtId="41" fontId="8" fillId="0" borderId="9" xfId="0" applyNumberFormat="1" applyFont="1" applyFill="1" applyBorder="1"/>
    <xf numFmtId="9" fontId="8" fillId="0" borderId="10" xfId="3" applyFont="1" applyFill="1" applyBorder="1"/>
    <xf numFmtId="9" fontId="4" fillId="0" borderId="12" xfId="3" applyFont="1" applyBorder="1"/>
    <xf numFmtId="0" fontId="4" fillId="0" borderId="14" xfId="0" applyFont="1" applyBorder="1" applyAlignment="1"/>
    <xf numFmtId="0" fontId="4" fillId="0" borderId="14" xfId="0" applyFont="1" applyBorder="1"/>
    <xf numFmtId="41" fontId="4" fillId="0" borderId="14" xfId="1" applyNumberFormat="1" applyFont="1" applyBorder="1"/>
    <xf numFmtId="0" fontId="6" fillId="6" borderId="11" xfId="0" applyFont="1" applyFill="1" applyBorder="1" applyAlignment="1"/>
    <xf numFmtId="4" fontId="4" fillId="6" borderId="11" xfId="0" applyNumberFormat="1" applyFont="1" applyFill="1" applyBorder="1"/>
    <xf numFmtId="41" fontId="4" fillId="6" borderId="11" xfId="0" applyNumberFormat="1" applyFont="1" applyFill="1" applyBorder="1"/>
    <xf numFmtId="41" fontId="3" fillId="6" borderId="11" xfId="1" applyNumberFormat="1" applyFont="1" applyFill="1" applyBorder="1"/>
    <xf numFmtId="9" fontId="4" fillId="6" borderId="12" xfId="3" applyFont="1" applyFill="1" applyBorder="1" applyAlignment="1"/>
    <xf numFmtId="0" fontId="5" fillId="0" borderId="0" xfId="0" applyFont="1" applyFill="1" applyAlignment="1">
      <alignment horizontal="right"/>
    </xf>
    <xf numFmtId="49" fontId="10" fillId="7" borderId="15" xfId="3" applyNumberFormat="1" applyFont="1" applyFill="1" applyBorder="1"/>
    <xf numFmtId="49" fontId="0" fillId="7" borderId="17" xfId="0" applyNumberFormat="1" applyFill="1" applyBorder="1"/>
    <xf numFmtId="43" fontId="1" fillId="0" borderId="0" xfId="1" applyAlignment="1">
      <alignment vertical="center"/>
    </xf>
    <xf numFmtId="43" fontId="1" fillId="0" borderId="0" xfId="1" applyAlignment="1">
      <alignment horizontal="center" vertical="center" wrapText="1"/>
    </xf>
    <xf numFmtId="0" fontId="4" fillId="8" borderId="20" xfId="0" applyFont="1" applyFill="1" applyBorder="1" applyAlignment="1">
      <alignment vertical="center"/>
    </xf>
    <xf numFmtId="164" fontId="1" fillId="8" borderId="20" xfId="1" applyNumberFormat="1" applyFill="1" applyBorder="1" applyAlignment="1">
      <alignment vertical="center"/>
    </xf>
    <xf numFmtId="0" fontId="4" fillId="8" borderId="19" xfId="0" applyFont="1" applyFill="1" applyBorder="1" applyAlignment="1">
      <alignment vertical="center"/>
    </xf>
    <xf numFmtId="164" fontId="1" fillId="8" borderId="19" xfId="1" applyNumberFormat="1" applyFill="1" applyBorder="1" applyAlignment="1">
      <alignment vertical="center"/>
    </xf>
    <xf numFmtId="0" fontId="4" fillId="8" borderId="21" xfId="0" applyFont="1" applyFill="1" applyBorder="1" applyAlignment="1">
      <alignment vertical="center"/>
    </xf>
    <xf numFmtId="164" fontId="1" fillId="8" borderId="21" xfId="1" applyNumberFormat="1" applyFill="1" applyBorder="1" applyAlignment="1">
      <alignment vertical="center"/>
    </xf>
    <xf numFmtId="164" fontId="3" fillId="8" borderId="20" xfId="1" applyNumberFormat="1" applyFont="1" applyFill="1" applyBorder="1" applyAlignment="1">
      <alignment vertical="center"/>
    </xf>
    <xf numFmtId="164" fontId="3" fillId="8" borderId="22" xfId="1" applyNumberFormat="1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164" fontId="3" fillId="8" borderId="24" xfId="1" applyNumberFormat="1" applyFont="1" applyFill="1" applyBorder="1" applyAlignment="1">
      <alignment vertical="center"/>
    </xf>
    <xf numFmtId="0" fontId="4" fillId="8" borderId="25" xfId="0" applyFont="1" applyFill="1" applyBorder="1" applyAlignment="1">
      <alignment vertical="center"/>
    </xf>
    <xf numFmtId="164" fontId="1" fillId="8" borderId="25" xfId="1" applyNumberFormat="1" applyFill="1" applyBorder="1" applyAlignment="1">
      <alignment vertical="center"/>
    </xf>
    <xf numFmtId="0" fontId="0" fillId="0" borderId="0" xfId="0" applyAlignment="1">
      <alignment horizontal="center"/>
    </xf>
    <xf numFmtId="41" fontId="3" fillId="0" borderId="26" xfId="0" applyNumberFormat="1" applyFont="1" applyFill="1" applyBorder="1"/>
    <xf numFmtId="41" fontId="3" fillId="0" borderId="27" xfId="0" applyNumberFormat="1" applyFont="1" applyFill="1" applyBorder="1"/>
    <xf numFmtId="41" fontId="4" fillId="0" borderId="27" xfId="1" applyNumberFormat="1" applyFont="1" applyFill="1" applyBorder="1"/>
    <xf numFmtId="41" fontId="4" fillId="5" borderId="27" xfId="1" applyNumberFormat="1" applyFont="1" applyFill="1" applyBorder="1"/>
    <xf numFmtId="41" fontId="3" fillId="6" borderId="28" xfId="1" applyNumberFormat="1" applyFont="1" applyFill="1" applyBorder="1"/>
    <xf numFmtId="41" fontId="4" fillId="0" borderId="29" xfId="1" applyNumberFormat="1" applyFont="1" applyBorder="1"/>
    <xf numFmtId="41" fontId="4" fillId="0" borderId="28" xfId="0" applyNumberFormat="1" applyFont="1" applyFill="1" applyBorder="1" applyAlignment="1">
      <alignment horizontal="center"/>
    </xf>
    <xf numFmtId="41" fontId="3" fillId="4" borderId="30" xfId="1" applyNumberFormat="1" applyFont="1" applyFill="1" applyBorder="1"/>
    <xf numFmtId="41" fontId="4" fillId="0" borderId="26" xfId="0" applyNumberFormat="1" applyFont="1" applyBorder="1"/>
    <xf numFmtId="41" fontId="4" fillId="0" borderId="28" xfId="0" applyNumberFormat="1" applyFont="1" applyBorder="1"/>
    <xf numFmtId="41" fontId="4" fillId="0" borderId="28" xfId="1" applyNumberFormat="1" applyFont="1" applyBorder="1"/>
    <xf numFmtId="41" fontId="4" fillId="0" borderId="27" xfId="0" applyNumberFormat="1" applyFont="1" applyFill="1" applyBorder="1"/>
    <xf numFmtId="164" fontId="4" fillId="0" borderId="27" xfId="1" applyNumberFormat="1" applyFont="1" applyFill="1" applyBorder="1"/>
    <xf numFmtId="41" fontId="4" fillId="0" borderId="27" xfId="0" applyNumberFormat="1" applyFont="1" applyFill="1" applyBorder="1" applyAlignment="1">
      <alignment horizontal="center"/>
    </xf>
    <xf numFmtId="164" fontId="8" fillId="0" borderId="27" xfId="1" applyNumberFormat="1" applyFont="1" applyFill="1" applyBorder="1"/>
    <xf numFmtId="41" fontId="3" fillId="4" borderId="31" xfId="1" applyNumberFormat="1" applyFont="1" applyFill="1" applyBorder="1"/>
    <xf numFmtId="164" fontId="1" fillId="8" borderId="32" xfId="1" applyNumberFormat="1" applyFill="1" applyBorder="1" applyAlignment="1">
      <alignment vertical="center"/>
    </xf>
    <xf numFmtId="164" fontId="1" fillId="8" borderId="33" xfId="1" applyNumberFormat="1" applyFill="1" applyBorder="1" applyAlignment="1">
      <alignment vertical="center"/>
    </xf>
    <xf numFmtId="164" fontId="1" fillId="8" borderId="34" xfId="1" applyNumberFormat="1" applyFill="1" applyBorder="1" applyAlignment="1">
      <alignment vertical="center"/>
    </xf>
    <xf numFmtId="164" fontId="3" fillId="8" borderId="32" xfId="1" applyNumberFormat="1" applyFont="1" applyFill="1" applyBorder="1" applyAlignment="1">
      <alignment vertical="center"/>
    </xf>
    <xf numFmtId="164" fontId="1" fillId="8" borderId="30" xfId="1" applyNumberFormat="1" applyFill="1" applyBorder="1" applyAlignment="1">
      <alignment vertical="center"/>
    </xf>
    <xf numFmtId="164" fontId="3" fillId="8" borderId="35" xfId="1" applyNumberFormat="1" applyFont="1" applyFill="1" applyBorder="1" applyAlignment="1">
      <alignment vertical="center"/>
    </xf>
    <xf numFmtId="43" fontId="3" fillId="0" borderId="0" xfId="1" applyFont="1" applyAlignment="1">
      <alignment horizontal="center"/>
    </xf>
    <xf numFmtId="9" fontId="4" fillId="4" borderId="6" xfId="3" applyFont="1" applyFill="1" applyBorder="1" applyAlignment="1"/>
    <xf numFmtId="0" fontId="4" fillId="4" borderId="7" xfId="0" applyFont="1" applyFill="1" applyBorder="1"/>
    <xf numFmtId="0" fontId="4" fillId="4" borderId="36" xfId="0" applyFont="1" applyFill="1" applyBorder="1"/>
    <xf numFmtId="9" fontId="4" fillId="0" borderId="8" xfId="3" applyFont="1" applyBorder="1" applyAlignment="1"/>
    <xf numFmtId="9" fontId="4" fillId="0" borderId="9" xfId="3" applyFont="1" applyFill="1" applyBorder="1" applyAlignment="1"/>
    <xf numFmtId="9" fontId="4" fillId="0" borderId="9" xfId="3" applyFont="1" applyBorder="1" applyAlignment="1"/>
    <xf numFmtId="9" fontId="4" fillId="0" borderId="11" xfId="3" applyFont="1" applyBorder="1" applyAlignment="1"/>
    <xf numFmtId="9" fontId="4" fillId="4" borderId="4" xfId="3" applyFont="1" applyFill="1" applyBorder="1" applyAlignment="1"/>
    <xf numFmtId="0" fontId="4" fillId="0" borderId="1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10" xfId="0" applyFont="1" applyFill="1" applyBorder="1"/>
    <xf numFmtId="0" fontId="4" fillId="0" borderId="38" xfId="0" applyFont="1" applyFill="1" applyBorder="1"/>
    <xf numFmtId="0" fontId="4" fillId="0" borderId="10" xfId="0" applyFont="1" applyBorder="1" applyAlignment="1"/>
    <xf numFmtId="0" fontId="4" fillId="0" borderId="3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4" borderId="5" xfId="0" applyFont="1" applyFill="1" applyBorder="1"/>
    <xf numFmtId="0" fontId="4" fillId="4" borderId="40" xfId="0" applyFont="1" applyFill="1" applyBorder="1"/>
    <xf numFmtId="9" fontId="8" fillId="0" borderId="9" xfId="3" applyFont="1" applyFill="1" applyBorder="1"/>
    <xf numFmtId="9" fontId="4" fillId="0" borderId="9" xfId="3" applyFont="1" applyBorder="1"/>
    <xf numFmtId="9" fontId="4" fillId="0" borderId="11" xfId="3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6" fillId="0" borderId="10" xfId="0" applyFont="1" applyFill="1" applyBorder="1" applyAlignment="1"/>
    <xf numFmtId="0" fontId="6" fillId="0" borderId="38" xfId="0" applyFont="1" applyFill="1" applyBorder="1" applyAlignment="1"/>
    <xf numFmtId="0" fontId="4" fillId="0" borderId="10" xfId="0" applyFont="1" applyBorder="1" applyAlignment="1">
      <alignment wrapText="1"/>
    </xf>
    <xf numFmtId="0" fontId="4" fillId="0" borderId="3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39" xfId="0" applyFont="1" applyBorder="1" applyAlignment="1">
      <alignment wrapText="1"/>
    </xf>
    <xf numFmtId="9" fontId="4" fillId="0" borderId="9" xfId="3" applyFont="1" applyFill="1" applyBorder="1"/>
    <xf numFmtId="9" fontId="4" fillId="6" borderId="11" xfId="3" applyFont="1" applyFill="1" applyBorder="1" applyAlignment="1"/>
    <xf numFmtId="0" fontId="3" fillId="0" borderId="38" xfId="0" applyFont="1" applyFill="1" applyBorder="1" applyAlignment="1"/>
    <xf numFmtId="0" fontId="14" fillId="0" borderId="10" xfId="0" applyFont="1" applyBorder="1" applyAlignment="1"/>
    <xf numFmtId="0" fontId="14" fillId="0" borderId="10" xfId="0" applyFont="1" applyFill="1" applyBorder="1" applyAlignment="1"/>
    <xf numFmtId="0" fontId="4" fillId="0" borderId="38" xfId="0" applyFont="1" applyFill="1" applyBorder="1" applyAlignment="1">
      <alignment wrapText="1"/>
    </xf>
    <xf numFmtId="0" fontId="4" fillId="6" borderId="12" xfId="0" applyFont="1" applyFill="1" applyBorder="1"/>
    <xf numFmtId="0" fontId="4" fillId="6" borderId="39" xfId="0" applyFont="1" applyFill="1" applyBorder="1"/>
    <xf numFmtId="0" fontId="3" fillId="0" borderId="10" xfId="0" applyFont="1" applyFill="1" applyBorder="1" applyAlignment="1"/>
    <xf numFmtId="9" fontId="3" fillId="0" borderId="8" xfId="3" applyFont="1" applyFill="1" applyBorder="1" applyAlignment="1"/>
    <xf numFmtId="9" fontId="3" fillId="0" borderId="9" xfId="3" applyFont="1" applyFill="1" applyBorder="1" applyAlignment="1"/>
    <xf numFmtId="9" fontId="4" fillId="0" borderId="14" xfId="3" applyFont="1" applyBorder="1" applyAlignment="1"/>
    <xf numFmtId="0" fontId="3" fillId="0" borderId="13" xfId="0" applyFont="1" applyFill="1" applyBorder="1"/>
    <xf numFmtId="0" fontId="3" fillId="0" borderId="37" xfId="0" applyFont="1" applyFill="1" applyBorder="1"/>
    <xf numFmtId="0" fontId="3" fillId="0" borderId="10" xfId="0" applyFont="1" applyFill="1" applyBorder="1"/>
    <xf numFmtId="0" fontId="3" fillId="0" borderId="38" xfId="0" applyFont="1" applyFill="1" applyBorder="1"/>
    <xf numFmtId="0" fontId="4" fillId="0" borderId="10" xfId="0" applyFont="1" applyFill="1" applyBorder="1" applyAlignment="1"/>
    <xf numFmtId="0" fontId="4" fillId="0" borderId="41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0" fillId="0" borderId="43" xfId="0" applyBorder="1"/>
    <xf numFmtId="41" fontId="4" fillId="5" borderId="38" xfId="1" applyNumberFormat="1" applyFont="1" applyFill="1" applyBorder="1"/>
    <xf numFmtId="166" fontId="4" fillId="0" borderId="44" xfId="2" applyNumberFormat="1" applyFont="1" applyBorder="1" applyAlignment="1">
      <alignment wrapText="1"/>
    </xf>
    <xf numFmtId="0" fontId="19" fillId="0" borderId="0" xfId="2" applyFont="1" applyAlignment="1">
      <alignment wrapText="1"/>
    </xf>
    <xf numFmtId="0" fontId="19" fillId="0" borderId="0" xfId="2" applyFont="1" applyAlignment="1">
      <alignment horizontal="center" wrapText="1"/>
    </xf>
    <xf numFmtId="0" fontId="4" fillId="0" borderId="0" xfId="2" applyAlignment="1">
      <alignment wrapText="1"/>
    </xf>
    <xf numFmtId="0" fontId="4" fillId="0" borderId="0" xfId="2" applyFont="1" applyAlignment="1">
      <alignment wrapText="1"/>
    </xf>
    <xf numFmtId="166" fontId="4" fillId="0" borderId="0" xfId="2" applyNumberFormat="1" applyFont="1" applyAlignment="1">
      <alignment wrapText="1"/>
    </xf>
    <xf numFmtId="0" fontId="4" fillId="0" borderId="32" xfId="2" applyFont="1" applyBorder="1" applyAlignment="1">
      <alignment wrapText="1"/>
    </xf>
    <xf numFmtId="0" fontId="4" fillId="0" borderId="33" xfId="2" applyFont="1" applyBorder="1" applyAlignment="1">
      <alignment wrapText="1"/>
    </xf>
    <xf numFmtId="164" fontId="4" fillId="0" borderId="33" xfId="1" applyNumberFormat="1" applyFont="1" applyFill="1" applyBorder="1" applyAlignment="1">
      <alignment wrapText="1"/>
    </xf>
    <xf numFmtId="164" fontId="4" fillId="0" borderId="45" xfId="1" applyNumberFormat="1" applyFont="1" applyFill="1" applyBorder="1" applyAlignment="1">
      <alignment wrapText="1"/>
    </xf>
    <xf numFmtId="0" fontId="4" fillId="9" borderId="33" xfId="2" applyFont="1" applyFill="1" applyBorder="1" applyAlignment="1">
      <alignment wrapText="1"/>
    </xf>
    <xf numFmtId="164" fontId="4" fillId="9" borderId="33" xfId="1" applyNumberFormat="1" applyFont="1" applyFill="1" applyBorder="1" applyAlignment="1">
      <alignment wrapText="1"/>
    </xf>
    <xf numFmtId="164" fontId="4" fillId="9" borderId="45" xfId="1" applyNumberFormat="1" applyFont="1" applyFill="1" applyBorder="1" applyAlignment="1">
      <alignment wrapText="1"/>
    </xf>
    <xf numFmtId="0" fontId="4" fillId="0" borderId="45" xfId="2" applyFont="1" applyFill="1" applyBorder="1" applyAlignment="1">
      <alignment wrapText="1"/>
    </xf>
    <xf numFmtId="0" fontId="4" fillId="0" borderId="33" xfId="2" applyFont="1" applyFill="1" applyBorder="1" applyAlignment="1">
      <alignment wrapText="1"/>
    </xf>
    <xf numFmtId="166" fontId="4" fillId="0" borderId="0" xfId="2" applyNumberFormat="1" applyFont="1" applyFill="1" applyAlignment="1">
      <alignment wrapText="1"/>
    </xf>
    <xf numFmtId="0" fontId="4" fillId="0" borderId="0" xfId="2" applyFont="1" applyFill="1" applyAlignment="1">
      <alignment wrapText="1"/>
    </xf>
    <xf numFmtId="0" fontId="4" fillId="9" borderId="34" xfId="2" applyFont="1" applyFill="1" applyBorder="1" applyAlignment="1">
      <alignment wrapText="1"/>
    </xf>
    <xf numFmtId="0" fontId="4" fillId="9" borderId="45" xfId="2" applyFont="1" applyFill="1" applyBorder="1" applyAlignment="1">
      <alignment wrapText="1"/>
    </xf>
    <xf numFmtId="164" fontId="3" fillId="10" borderId="31" xfId="1" applyNumberFormat="1" applyFont="1" applyFill="1" applyBorder="1" applyAlignment="1">
      <alignment wrapText="1"/>
    </xf>
    <xf numFmtId="166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4" fillId="0" borderId="34" xfId="2" applyFont="1" applyBorder="1" applyAlignment="1">
      <alignment wrapText="1"/>
    </xf>
    <xf numFmtId="0" fontId="19" fillId="0" borderId="9" xfId="0" applyFont="1" applyBorder="1" applyAlignment="1"/>
    <xf numFmtId="0" fontId="1" fillId="11" borderId="0" xfId="0" applyFont="1" applyFill="1"/>
    <xf numFmtId="0" fontId="1" fillId="11" borderId="43" xfId="0" applyFont="1" applyFill="1" applyBorder="1"/>
    <xf numFmtId="4" fontId="12" fillId="11" borderId="1" xfId="0" applyNumberFormat="1" applyFont="1" applyFill="1" applyBorder="1" applyAlignment="1">
      <alignment horizontal="centerContinuous" wrapText="1"/>
    </xf>
    <xf numFmtId="4" fontId="11" fillId="11" borderId="1" xfId="0" applyNumberFormat="1" applyFont="1" applyFill="1" applyBorder="1" applyAlignment="1">
      <alignment horizontal="centerContinuous"/>
    </xf>
    <xf numFmtId="4" fontId="12" fillId="11" borderId="46" xfId="0" applyNumberFormat="1" applyFont="1" applyFill="1" applyBorder="1" applyAlignment="1">
      <alignment horizontal="centerContinuous" wrapText="1"/>
    </xf>
    <xf numFmtId="4" fontId="11" fillId="11" borderId="46" xfId="0" applyNumberFormat="1" applyFont="1" applyFill="1" applyBorder="1" applyAlignment="1">
      <alignment horizontal="centerContinuous"/>
    </xf>
    <xf numFmtId="4" fontId="12" fillId="11" borderId="47" xfId="0" applyNumberFormat="1" applyFont="1" applyFill="1" applyBorder="1" applyAlignment="1">
      <alignment horizontal="centerContinuous"/>
    </xf>
    <xf numFmtId="4" fontId="11" fillId="11" borderId="48" xfId="0" applyNumberFormat="1" applyFont="1" applyFill="1" applyBorder="1" applyAlignment="1">
      <alignment horizontal="centerContinuous"/>
    </xf>
    <xf numFmtId="0" fontId="11" fillId="11" borderId="49" xfId="0" applyFont="1" applyFill="1" applyBorder="1"/>
    <xf numFmtId="0" fontId="11" fillId="11" borderId="49" xfId="0" applyFont="1" applyFill="1" applyBorder="1" applyAlignment="1">
      <alignment wrapText="1"/>
    </xf>
    <xf numFmtId="0" fontId="11" fillId="11" borderId="50" xfId="0" applyFont="1" applyFill="1" applyBorder="1" applyAlignment="1">
      <alignment wrapText="1"/>
    </xf>
    <xf numFmtId="0" fontId="11" fillId="11" borderId="51" xfId="0" applyFont="1" applyFill="1" applyBorder="1" applyAlignment="1">
      <alignment horizontal="center" wrapText="1"/>
    </xf>
    <xf numFmtId="164" fontId="11" fillId="11" borderId="52" xfId="1" applyNumberFormat="1" applyFont="1" applyFill="1" applyBorder="1" applyAlignment="1">
      <alignment horizontal="center" wrapText="1"/>
    </xf>
    <xf numFmtId="41" fontId="11" fillId="11" borderId="52" xfId="0" applyNumberFormat="1" applyFont="1" applyFill="1" applyBorder="1" applyAlignment="1">
      <alignment horizontal="center" wrapText="1"/>
    </xf>
    <xf numFmtId="0" fontId="11" fillId="11" borderId="49" xfId="0" applyFont="1" applyFill="1" applyBorder="1" applyAlignment="1">
      <alignment horizontal="centerContinuous"/>
    </xf>
    <xf numFmtId="0" fontId="11" fillId="11" borderId="2" xfId="0" applyFont="1" applyFill="1" applyBorder="1" applyAlignment="1">
      <alignment horizontal="centerContinuous"/>
    </xf>
    <xf numFmtId="41" fontId="11" fillId="11" borderId="49" xfId="0" applyNumberFormat="1" applyFont="1" applyFill="1" applyBorder="1" applyAlignment="1">
      <alignment horizontal="centerContinuous"/>
    </xf>
    <xf numFmtId="0" fontId="11" fillId="11" borderId="53" xfId="0" applyFont="1" applyFill="1" applyBorder="1" applyAlignment="1">
      <alignment horizontal="centerContinuous"/>
    </xf>
    <xf numFmtId="41" fontId="11" fillId="11" borderId="2" xfId="0" applyNumberFormat="1" applyFont="1" applyFill="1" applyBorder="1" applyAlignment="1">
      <alignment horizontal="centerContinuous"/>
    </xf>
    <xf numFmtId="41" fontId="11" fillId="11" borderId="54" xfId="0" applyNumberFormat="1" applyFont="1" applyFill="1" applyBorder="1" applyAlignment="1">
      <alignment horizontal="centerContinuous"/>
    </xf>
    <xf numFmtId="41" fontId="4" fillId="0" borderId="0" xfId="0" applyNumberFormat="1" applyFont="1" applyFill="1" applyBorder="1" applyAlignment="1">
      <alignment horizontal="center"/>
    </xf>
    <xf numFmtId="41" fontId="3" fillId="4" borderId="36" xfId="1" applyNumberFormat="1" applyFont="1" applyFill="1" applyBorder="1"/>
    <xf numFmtId="41" fontId="4" fillId="0" borderId="37" xfId="0" applyNumberFormat="1" applyFont="1" applyBorder="1"/>
    <xf numFmtId="41" fontId="4" fillId="0" borderId="39" xfId="0" applyNumberFormat="1" applyFont="1" applyBorder="1"/>
    <xf numFmtId="41" fontId="3" fillId="4" borderId="40" xfId="1" applyNumberFormat="1" applyFont="1" applyFill="1" applyBorder="1"/>
    <xf numFmtId="0" fontId="3" fillId="12" borderId="31" xfId="2" applyFont="1" applyFill="1" applyBorder="1" applyAlignment="1">
      <alignment wrapText="1"/>
    </xf>
    <xf numFmtId="0" fontId="4" fillId="8" borderId="32" xfId="0" applyFont="1" applyFill="1" applyBorder="1" applyAlignment="1">
      <alignment vertical="center"/>
    </xf>
    <xf numFmtId="0" fontId="4" fillId="8" borderId="33" xfId="0" applyFont="1" applyFill="1" applyBorder="1" applyAlignment="1">
      <alignment vertical="center"/>
    </xf>
    <xf numFmtId="0" fontId="4" fillId="8" borderId="34" xfId="0" applyFont="1" applyFill="1" applyBorder="1" applyAlignment="1">
      <alignment vertical="center"/>
    </xf>
    <xf numFmtId="0" fontId="4" fillId="8" borderId="30" xfId="0" applyFont="1" applyFill="1" applyBorder="1" applyAlignment="1">
      <alignment vertical="center"/>
    </xf>
    <xf numFmtId="0" fontId="3" fillId="8" borderId="35" xfId="0" applyFont="1" applyFill="1" applyBorder="1" applyAlignment="1">
      <alignment vertical="center"/>
    </xf>
    <xf numFmtId="9" fontId="4" fillId="0" borderId="9" xfId="1" applyNumberFormat="1" applyFont="1" applyBorder="1"/>
    <xf numFmtId="41" fontId="3" fillId="0" borderId="37" xfId="0" applyNumberFormat="1" applyFont="1" applyFill="1" applyBorder="1"/>
    <xf numFmtId="41" fontId="3" fillId="0" borderId="38" xfId="0" applyNumberFormat="1" applyFont="1" applyFill="1" applyBorder="1"/>
    <xf numFmtId="41" fontId="4" fillId="0" borderId="38" xfId="1" applyNumberFormat="1" applyFont="1" applyFill="1" applyBorder="1"/>
    <xf numFmtId="41" fontId="3" fillId="6" borderId="39" xfId="1" applyNumberFormat="1" applyFont="1" applyFill="1" applyBorder="1"/>
    <xf numFmtId="9" fontId="3" fillId="0" borderId="8" xfId="3" applyFont="1" applyFill="1" applyBorder="1"/>
    <xf numFmtId="9" fontId="3" fillId="0" borderId="9" xfId="3" applyFont="1" applyFill="1" applyBorder="1"/>
    <xf numFmtId="41" fontId="4" fillId="0" borderId="8" xfId="1" applyNumberFormat="1" applyFont="1" applyBorder="1"/>
    <xf numFmtId="41" fontId="4" fillId="0" borderId="37" xfId="1" applyNumberFormat="1" applyFont="1" applyBorder="1"/>
    <xf numFmtId="41" fontId="4" fillId="0" borderId="3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9" fontId="4" fillId="0" borderId="71" xfId="3" applyFont="1" applyBorder="1" applyAlignment="1"/>
    <xf numFmtId="0" fontId="4" fillId="0" borderId="71" xfId="0" applyFont="1" applyBorder="1"/>
    <xf numFmtId="9" fontId="4" fillId="0" borderId="0" xfId="3" applyFont="1" applyBorder="1" applyAlignment="1"/>
    <xf numFmtId="0" fontId="4" fillId="0" borderId="0" xfId="0" applyFont="1" applyBorder="1"/>
    <xf numFmtId="9" fontId="4" fillId="0" borderId="0" xfId="3" applyFont="1" applyFill="1" applyBorder="1"/>
    <xf numFmtId="0" fontId="4" fillId="0" borderId="11" xfId="0" applyFont="1" applyBorder="1" applyAlignment="1">
      <alignment horizontal="center" vertical="top" wrapText="1"/>
    </xf>
    <xf numFmtId="41" fontId="4" fillId="5" borderId="74" xfId="1" applyNumberFormat="1" applyFont="1" applyFill="1" applyBorder="1"/>
    <xf numFmtId="9" fontId="4" fillId="4" borderId="58" xfId="3" applyFont="1" applyFill="1" applyBorder="1" applyAlignment="1"/>
    <xf numFmtId="4" fontId="4" fillId="4" borderId="58" xfId="0" applyNumberFormat="1" applyFont="1" applyFill="1" applyBorder="1"/>
    <xf numFmtId="41" fontId="4" fillId="4" borderId="58" xfId="0" applyNumberFormat="1" applyFont="1" applyFill="1" applyBorder="1"/>
    <xf numFmtId="41" fontId="4" fillId="0" borderId="0" xfId="1" applyNumberFormat="1" applyFont="1" applyBorder="1"/>
    <xf numFmtId="41" fontId="4" fillId="0" borderId="0" xfId="1" applyNumberFormat="1" applyFont="1" applyFill="1" applyBorder="1"/>
    <xf numFmtId="41" fontId="4" fillId="5" borderId="14" xfId="1" applyNumberFormat="1" applyFont="1" applyFill="1" applyBorder="1"/>
    <xf numFmtId="1" fontId="4" fillId="0" borderId="0" xfId="3" applyNumberFormat="1" applyFont="1" applyFill="1" applyBorder="1"/>
    <xf numFmtId="41" fontId="3" fillId="4" borderId="58" xfId="1" applyNumberFormat="1" applyFont="1" applyFill="1" applyBorder="1"/>
    <xf numFmtId="9" fontId="4" fillId="4" borderId="75" xfId="3" applyFont="1" applyFill="1" applyBorder="1" applyAlignment="1"/>
    <xf numFmtId="41" fontId="3" fillId="4" borderId="76" xfId="1" applyNumberFormat="1" applyFont="1" applyFill="1" applyBorder="1"/>
    <xf numFmtId="41" fontId="3" fillId="4" borderId="35" xfId="1" applyNumberFormat="1" applyFont="1" applyFill="1" applyBorder="1"/>
    <xf numFmtId="9" fontId="4" fillId="0" borderId="1" xfId="3" applyFont="1" applyBorder="1" applyAlignment="1"/>
    <xf numFmtId="0" fontId="4" fillId="0" borderId="1" xfId="0" applyFont="1" applyBorder="1"/>
    <xf numFmtId="41" fontId="4" fillId="0" borderId="1" xfId="0" applyNumberFormat="1" applyFont="1" applyBorder="1"/>
    <xf numFmtId="0" fontId="4" fillId="0" borderId="61" xfId="2" applyFont="1" applyBorder="1" applyAlignment="1">
      <alignment wrapText="1"/>
    </xf>
    <xf numFmtId="164" fontId="4" fillId="0" borderId="61" xfId="1" applyNumberFormat="1" applyFont="1" applyBorder="1" applyAlignment="1">
      <alignment wrapText="1"/>
    </xf>
    <xf numFmtId="0" fontId="18" fillId="0" borderId="31" xfId="0" applyFont="1" applyBorder="1" applyAlignment="1">
      <alignment wrapText="1"/>
    </xf>
    <xf numFmtId="0" fontId="4" fillId="0" borderId="62" xfId="2" applyFont="1" applyBorder="1" applyAlignment="1">
      <alignment wrapText="1"/>
    </xf>
    <xf numFmtId="164" fontId="4" fillId="0" borderId="62" xfId="1" applyNumberFormat="1" applyFont="1" applyBorder="1" applyAlignment="1">
      <alignment wrapText="1"/>
    </xf>
    <xf numFmtId="0" fontId="4" fillId="0" borderId="77" xfId="2" applyFont="1" applyBorder="1" applyAlignment="1">
      <alignment wrapText="1"/>
    </xf>
    <xf numFmtId="0" fontId="18" fillId="0" borderId="67" xfId="0" applyFont="1" applyBorder="1" applyAlignment="1">
      <alignment wrapText="1"/>
    </xf>
    <xf numFmtId="164" fontId="4" fillId="0" borderId="34" xfId="1" applyNumberFormat="1" applyFont="1" applyFill="1" applyBorder="1" applyAlignment="1">
      <alignment wrapText="1"/>
    </xf>
    <xf numFmtId="164" fontId="4" fillId="0" borderId="78" xfId="1" applyNumberFormat="1" applyFont="1" applyFill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9" fontId="4" fillId="0" borderId="74" xfId="3" applyFont="1" applyBorder="1" applyAlignment="1"/>
    <xf numFmtId="0" fontId="4" fillId="0" borderId="74" xfId="0" applyFont="1" applyBorder="1"/>
    <xf numFmtId="41" fontId="4" fillId="0" borderId="74" xfId="1" applyNumberFormat="1" applyFont="1" applyBorder="1"/>
    <xf numFmtId="41" fontId="4" fillId="0" borderId="0" xfId="0" applyNumberFormat="1" applyFont="1" applyBorder="1"/>
    <xf numFmtId="41" fontId="4" fillId="0" borderId="79" xfId="0" applyNumberFormat="1" applyFont="1" applyBorder="1"/>
    <xf numFmtId="41" fontId="4" fillId="0" borderId="80" xfId="1" applyNumberFormat="1" applyFont="1" applyFill="1" applyBorder="1"/>
    <xf numFmtId="41" fontId="4" fillId="5" borderId="80" xfId="1" applyNumberFormat="1" applyFont="1" applyFill="1" applyBorder="1"/>
    <xf numFmtId="41" fontId="4" fillId="0" borderId="81" xfId="0" applyNumberFormat="1" applyFont="1" applyBorder="1"/>
    <xf numFmtId="9" fontId="4" fillId="0" borderId="68" xfId="3" applyFont="1" applyBorder="1" applyAlignment="1"/>
    <xf numFmtId="9" fontId="12" fillId="3" borderId="2" xfId="3" applyFont="1" applyFill="1" applyBorder="1" applyAlignment="1">
      <alignment wrapText="1"/>
    </xf>
    <xf numFmtId="4" fontId="12" fillId="3" borderId="2" xfId="0" applyNumberFormat="1" applyFont="1" applyFill="1" applyBorder="1" applyAlignment="1">
      <alignment wrapText="1"/>
    </xf>
    <xf numFmtId="41" fontId="12" fillId="3" borderId="2" xfId="0" applyNumberFormat="1" applyFont="1" applyFill="1" applyBorder="1"/>
    <xf numFmtId="41" fontId="4" fillId="0" borderId="1" xfId="3" applyNumberFormat="1" applyFont="1" applyFill="1" applyBorder="1" applyAlignment="1"/>
    <xf numFmtId="41" fontId="4" fillId="0" borderId="1" xfId="0" applyNumberFormat="1" applyFont="1" applyFill="1" applyBorder="1" applyAlignment="1">
      <alignment horizontal="center"/>
    </xf>
    <xf numFmtId="41" fontId="4" fillId="0" borderId="2" xfId="0" applyNumberFormat="1" applyFont="1" applyFill="1" applyBorder="1" applyAlignment="1">
      <alignment horizontal="center"/>
    </xf>
    <xf numFmtId="0" fontId="0" fillId="0" borderId="0" xfId="0" quotePrefix="1" applyNumberFormat="1"/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/>
    <xf numFmtId="0" fontId="4" fillId="0" borderId="1" xfId="3" applyNumberFormat="1" applyFont="1" applyFill="1" applyBorder="1" applyAlignment="1"/>
    <xf numFmtId="0" fontId="4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9" fontId="4" fillId="5" borderId="9" xfId="3" applyFont="1" applyFill="1" applyBorder="1"/>
    <xf numFmtId="41" fontId="1" fillId="0" borderId="0" xfId="0" applyNumberFormat="1" applyFont="1" applyFill="1"/>
    <xf numFmtId="0" fontId="4" fillId="0" borderId="8" xfId="0" applyFont="1" applyBorder="1" applyAlignment="1">
      <alignment horizontal="center" vertical="top" wrapText="1"/>
    </xf>
    <xf numFmtId="41" fontId="4" fillId="0" borderId="1" xfId="1" applyNumberFormat="1" applyFont="1" applyBorder="1"/>
    <xf numFmtId="0" fontId="4" fillId="0" borderId="10" xfId="0" applyFont="1" applyFill="1" applyBorder="1" applyAlignment="1">
      <alignment wrapText="1"/>
    </xf>
    <xf numFmtId="41" fontId="12" fillId="3" borderId="82" xfId="0" applyNumberFormat="1" applyFont="1" applyFill="1" applyBorder="1" applyAlignment="1">
      <alignment wrapText="1"/>
    </xf>
    <xf numFmtId="41" fontId="4" fillId="0" borderId="83" xfId="0" applyNumberFormat="1" applyFont="1" applyFill="1" applyBorder="1" applyAlignment="1">
      <alignment horizontal="center"/>
    </xf>
    <xf numFmtId="0" fontId="4" fillId="0" borderId="38" xfId="0" applyFont="1" applyFill="1" applyBorder="1" applyAlignment="1"/>
    <xf numFmtId="0" fontId="4" fillId="0" borderId="8" xfId="0" applyFont="1" applyFill="1" applyBorder="1" applyAlignment="1"/>
    <xf numFmtId="3" fontId="4" fillId="0" borderId="0" xfId="0" applyNumberFormat="1" applyFont="1" applyFill="1" applyBorder="1"/>
    <xf numFmtId="9" fontId="4" fillId="5" borderId="74" xfId="3" applyFont="1" applyFill="1" applyBorder="1"/>
    <xf numFmtId="0" fontId="4" fillId="0" borderId="9" xfId="3" applyNumberFormat="1" applyFont="1" applyBorder="1"/>
    <xf numFmtId="9" fontId="12" fillId="3" borderId="84" xfId="3" applyFont="1" applyFill="1" applyBorder="1" applyAlignment="1">
      <alignment wrapText="1"/>
    </xf>
    <xf numFmtId="41" fontId="4" fillId="0" borderId="74" xfId="0" applyNumberFormat="1" applyFont="1" applyBorder="1"/>
    <xf numFmtId="4" fontId="4" fillId="6" borderId="1" xfId="0" applyNumberFormat="1" applyFont="1" applyFill="1" applyBorder="1"/>
    <xf numFmtId="41" fontId="4" fillId="6" borderId="1" xfId="0" applyNumberFormat="1" applyFont="1" applyFill="1" applyBorder="1"/>
    <xf numFmtId="0" fontId="4" fillId="0" borderId="14" xfId="0" applyFont="1" applyFill="1" applyBorder="1"/>
    <xf numFmtId="41" fontId="4" fillId="0" borderId="14" xfId="1" applyNumberFormat="1" applyFont="1" applyFill="1" applyBorder="1"/>
    <xf numFmtId="9" fontId="4" fillId="0" borderId="85" xfId="3" applyFont="1" applyBorder="1" applyAlignment="1"/>
    <xf numFmtId="9" fontId="4" fillId="0" borderId="41" xfId="3" applyFont="1" applyBorder="1" applyAlignment="1"/>
    <xf numFmtId="0" fontId="4" fillId="0" borderId="22" xfId="2" applyFont="1" applyBorder="1" applyAlignment="1">
      <alignment wrapText="1"/>
    </xf>
    <xf numFmtId="0" fontId="4" fillId="0" borderId="65" xfId="2" applyFont="1" applyBorder="1" applyAlignment="1">
      <alignment wrapText="1"/>
    </xf>
    <xf numFmtId="164" fontId="4" fillId="0" borderId="65" xfId="1" applyNumberFormat="1" applyFont="1" applyBorder="1" applyAlignment="1">
      <alignment wrapText="1"/>
    </xf>
    <xf numFmtId="0" fontId="4" fillId="0" borderId="24" xfId="2" applyFont="1" applyBorder="1" applyAlignment="1">
      <alignment wrapText="1"/>
    </xf>
    <xf numFmtId="0" fontId="4" fillId="0" borderId="71" xfId="0" applyFont="1" applyFill="1" applyBorder="1"/>
    <xf numFmtId="9" fontId="0" fillId="7" borderId="86" xfId="3" applyFont="1" applyFill="1" applyBorder="1"/>
    <xf numFmtId="9" fontId="0" fillId="7" borderId="15" xfId="3" applyFont="1" applyFill="1" applyBorder="1"/>
    <xf numFmtId="9" fontId="0" fillId="7" borderId="87" xfId="3" applyFont="1" applyFill="1" applyBorder="1"/>
    <xf numFmtId="167" fontId="4" fillId="0" borderId="9" xfId="1" applyNumberFormat="1" applyFont="1" applyBorder="1"/>
    <xf numFmtId="167" fontId="4" fillId="5" borderId="9" xfId="1" applyNumberFormat="1" applyFont="1" applyFill="1" applyBorder="1"/>
    <xf numFmtId="9" fontId="4" fillId="5" borderId="9" xfId="0" applyNumberFormat="1" applyFont="1" applyFill="1" applyBorder="1"/>
    <xf numFmtId="9" fontId="4" fillId="5" borderId="9" xfId="3" applyFont="1" applyFill="1" applyBorder="1" applyProtection="1">
      <protection hidden="1"/>
    </xf>
    <xf numFmtId="49" fontId="0" fillId="7" borderId="16" xfId="0" applyNumberFormat="1" applyFill="1" applyBorder="1" applyProtection="1">
      <protection hidden="1"/>
    </xf>
    <xf numFmtId="41" fontId="0" fillId="0" borderId="0" xfId="0" applyNumberFormat="1" applyProtection="1">
      <protection hidden="1"/>
    </xf>
    <xf numFmtId="41" fontId="11" fillId="11" borderId="2" xfId="0" applyNumberFormat="1" applyFont="1" applyFill="1" applyBorder="1" applyAlignment="1" applyProtection="1">
      <alignment horizontal="centerContinuous"/>
      <protection hidden="1"/>
    </xf>
    <xf numFmtId="4" fontId="11" fillId="11" borderId="1" xfId="0" applyNumberFormat="1" applyFont="1" applyFill="1" applyBorder="1" applyAlignment="1" applyProtection="1">
      <alignment horizontal="centerContinuous"/>
      <protection hidden="1"/>
    </xf>
    <xf numFmtId="41" fontId="11" fillId="11" borderId="52" xfId="0" applyNumberFormat="1" applyFont="1" applyFill="1" applyBorder="1" applyAlignment="1" applyProtection="1">
      <alignment horizontal="center" wrapText="1"/>
      <protection hidden="1"/>
    </xf>
    <xf numFmtId="41" fontId="4" fillId="0" borderId="2" xfId="1" applyNumberFormat="1" applyFont="1" applyFill="1" applyBorder="1" applyProtection="1">
      <protection hidden="1"/>
    </xf>
    <xf numFmtId="41" fontId="12" fillId="3" borderId="3" xfId="0" applyNumberFormat="1" applyFont="1" applyFill="1" applyBorder="1" applyAlignment="1" applyProtection="1">
      <alignment wrapText="1"/>
      <protection hidden="1"/>
    </xf>
    <xf numFmtId="41" fontId="3" fillId="0" borderId="37" xfId="0" applyNumberFormat="1" applyFont="1" applyFill="1" applyBorder="1" applyProtection="1">
      <protection hidden="1"/>
    </xf>
    <xf numFmtId="41" fontId="3" fillId="0" borderId="38" xfId="0" applyNumberFormat="1" applyFont="1" applyFill="1" applyBorder="1" applyProtection="1">
      <protection hidden="1"/>
    </xf>
    <xf numFmtId="41" fontId="4" fillId="0" borderId="38" xfId="1" applyNumberFormat="1" applyFont="1" applyFill="1" applyBorder="1" applyProtection="1">
      <protection hidden="1"/>
    </xf>
    <xf numFmtId="41" fontId="4" fillId="5" borderId="38" xfId="1" applyNumberFormat="1" applyFont="1" applyFill="1" applyBorder="1" applyProtection="1">
      <protection hidden="1"/>
    </xf>
    <xf numFmtId="41" fontId="3" fillId="6" borderId="39" xfId="1" applyNumberFormat="1" applyFont="1" applyFill="1" applyBorder="1" applyProtection="1">
      <protection hidden="1"/>
    </xf>
    <xf numFmtId="41" fontId="4" fillId="0" borderId="37" xfId="1" applyNumberFormat="1" applyFont="1" applyBorder="1" applyProtection="1">
      <protection hidden="1"/>
    </xf>
    <xf numFmtId="41" fontId="4" fillId="0" borderId="39" xfId="0" applyNumberFormat="1" applyFont="1" applyFill="1" applyBorder="1" applyAlignment="1" applyProtection="1">
      <alignment horizontal="center"/>
      <protection hidden="1"/>
    </xf>
    <xf numFmtId="41" fontId="3" fillId="4" borderId="40" xfId="1" applyNumberFormat="1" applyFont="1" applyFill="1" applyBorder="1" applyProtection="1">
      <protection hidden="1"/>
    </xf>
    <xf numFmtId="0" fontId="4" fillId="0" borderId="1" xfId="0" applyNumberFormat="1" applyFont="1" applyFill="1" applyBorder="1" applyAlignment="1" applyProtection="1">
      <alignment horizontal="center"/>
      <protection hidden="1"/>
    </xf>
    <xf numFmtId="41" fontId="4" fillId="0" borderId="37" xfId="0" applyNumberFormat="1" applyFont="1" applyBorder="1" applyProtection="1">
      <protection hidden="1"/>
    </xf>
    <xf numFmtId="41" fontId="4" fillId="0" borderId="39" xfId="0" applyNumberFormat="1" applyFont="1" applyBorder="1" applyProtection="1">
      <protection hidden="1"/>
    </xf>
    <xf numFmtId="41" fontId="3" fillId="4" borderId="58" xfId="1" applyNumberFormat="1" applyFont="1" applyFill="1" applyBorder="1" applyProtection="1">
      <protection hidden="1"/>
    </xf>
    <xf numFmtId="41" fontId="4" fillId="0" borderId="1" xfId="0" applyNumberFormat="1" applyFont="1" applyFill="1" applyBorder="1" applyAlignment="1" applyProtection="1">
      <alignment horizontal="center"/>
      <protection hidden="1"/>
    </xf>
    <xf numFmtId="41" fontId="3" fillId="4" borderId="76" xfId="1" applyNumberFormat="1" applyFont="1" applyFill="1" applyBorder="1" applyProtection="1">
      <protection hidden="1"/>
    </xf>
    <xf numFmtId="41" fontId="4" fillId="0" borderId="39" xfId="1" applyNumberFormat="1" applyFont="1" applyBorder="1" applyProtection="1">
      <protection hidden="1"/>
    </xf>
    <xf numFmtId="41" fontId="4" fillId="0" borderId="8" xfId="0" applyNumberFormat="1" applyFont="1" applyBorder="1" applyProtection="1">
      <protection hidden="1"/>
    </xf>
    <xf numFmtId="41" fontId="4" fillId="0" borderId="9" xfId="0" applyNumberFormat="1" applyFont="1" applyFill="1" applyBorder="1" applyProtection="1">
      <protection hidden="1"/>
    </xf>
    <xf numFmtId="41" fontId="4" fillId="5" borderId="9" xfId="1" applyNumberFormat="1" applyFont="1" applyFill="1" applyBorder="1" applyProtection="1">
      <protection hidden="1"/>
    </xf>
    <xf numFmtId="41" fontId="4" fillId="0" borderId="9" xfId="1" applyNumberFormat="1" applyFont="1" applyFill="1" applyBorder="1" applyProtection="1">
      <protection hidden="1"/>
    </xf>
    <xf numFmtId="41" fontId="3" fillId="6" borderId="11" xfId="1" applyNumberFormat="1" applyFont="1" applyFill="1" applyBorder="1" applyProtection="1">
      <protection hidden="1"/>
    </xf>
    <xf numFmtId="41" fontId="4" fillId="0" borderId="9" xfId="0" applyNumberFormat="1" applyFont="1" applyFill="1" applyBorder="1" applyAlignment="1" applyProtection="1">
      <alignment horizontal="center"/>
      <protection hidden="1"/>
    </xf>
    <xf numFmtId="41" fontId="4" fillId="0" borderId="11" xfId="0" applyNumberFormat="1" applyFont="1" applyFill="1" applyBorder="1" applyAlignment="1" applyProtection="1">
      <alignment horizontal="center"/>
      <protection hidden="1"/>
    </xf>
    <xf numFmtId="41" fontId="3" fillId="4" borderId="4" xfId="1" applyNumberFormat="1" applyFont="1" applyFill="1" applyBorder="1" applyProtection="1">
      <protection hidden="1"/>
    </xf>
    <xf numFmtId="41" fontId="8" fillId="0" borderId="9" xfId="0" applyNumberFormat="1" applyFont="1" applyFill="1" applyBorder="1" applyProtection="1">
      <protection hidden="1"/>
    </xf>
    <xf numFmtId="41" fontId="4" fillId="0" borderId="11" xfId="1" applyNumberFormat="1" applyFont="1" applyBorder="1" applyProtection="1">
      <protection hidden="1"/>
    </xf>
    <xf numFmtId="41" fontId="12" fillId="3" borderId="82" xfId="0" applyNumberFormat="1" applyFont="1" applyFill="1" applyBorder="1" applyAlignment="1" applyProtection="1">
      <alignment wrapText="1"/>
      <protection hidden="1"/>
    </xf>
    <xf numFmtId="41" fontId="4" fillId="0" borderId="83" xfId="0" applyNumberFormat="1" applyFont="1" applyFill="1" applyBorder="1" applyAlignment="1" applyProtection="1">
      <alignment horizontal="center"/>
      <protection hidden="1"/>
    </xf>
    <xf numFmtId="41" fontId="3" fillId="4" borderId="36" xfId="1" applyNumberFormat="1" applyFont="1" applyFill="1" applyBorder="1" applyProtection="1">
      <protection hidden="1"/>
    </xf>
    <xf numFmtId="41" fontId="4" fillId="2" borderId="1" xfId="0" applyNumberFormat="1" applyFont="1" applyFill="1" applyBorder="1" applyAlignment="1" applyProtection="1">
      <alignment horizontal="center"/>
      <protection hidden="1"/>
    </xf>
    <xf numFmtId="41" fontId="4" fillId="0" borderId="0" xfId="0" applyNumberFormat="1" applyFont="1" applyFill="1" applyBorder="1" applyAlignment="1" applyProtection="1">
      <alignment horizontal="center"/>
      <protection hidden="1"/>
    </xf>
    <xf numFmtId="41" fontId="4" fillId="2" borderId="0" xfId="0" applyNumberFormat="1" applyFont="1" applyFill="1" applyBorder="1" applyAlignment="1" applyProtection="1">
      <alignment horizontal="center"/>
      <protection hidden="1"/>
    </xf>
    <xf numFmtId="41" fontId="3" fillId="4" borderId="6" xfId="1" applyNumberFormat="1" applyFont="1" applyFill="1" applyBorder="1" applyProtection="1">
      <protection hidden="1"/>
    </xf>
    <xf numFmtId="164" fontId="4" fillId="13" borderId="66" xfId="1" applyNumberFormat="1" applyFont="1" applyFill="1" applyBorder="1" applyAlignment="1">
      <alignment wrapText="1"/>
    </xf>
    <xf numFmtId="164" fontId="4" fillId="13" borderId="18" xfId="1" applyNumberFormat="1" applyFont="1" applyFill="1" applyBorder="1" applyAlignment="1">
      <alignment wrapText="1"/>
    </xf>
    <xf numFmtId="164" fontId="4" fillId="13" borderId="63" xfId="1" applyNumberFormat="1" applyFont="1" applyFill="1" applyBorder="1" applyAlignment="1">
      <alignment wrapText="1"/>
    </xf>
    <xf numFmtId="41" fontId="12" fillId="11" borderId="31" xfId="0" applyNumberFormat="1" applyFont="1" applyFill="1" applyBorder="1" applyAlignment="1">
      <alignment horizontal="center" wrapText="1"/>
    </xf>
    <xf numFmtId="0" fontId="12" fillId="11" borderId="55" xfId="0" applyFont="1" applyFill="1" applyBorder="1" applyAlignment="1"/>
    <xf numFmtId="0" fontId="12" fillId="11" borderId="31" xfId="0" applyFont="1" applyFill="1" applyBorder="1" applyAlignment="1">
      <alignment horizontal="center"/>
    </xf>
    <xf numFmtId="41" fontId="12" fillId="11" borderId="60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7" fillId="0" borderId="56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164" fontId="11" fillId="11" borderId="64" xfId="1" applyNumberFormat="1" applyFont="1" applyFill="1" applyBorder="1" applyAlignment="1">
      <alignment horizontal="center" wrapText="1"/>
    </xf>
    <xf numFmtId="164" fontId="11" fillId="11" borderId="35" xfId="1" applyNumberFormat="1" applyFont="1" applyFill="1" applyBorder="1" applyAlignment="1">
      <alignment horizontal="center" wrapText="1"/>
    </xf>
    <xf numFmtId="41" fontId="0" fillId="0" borderId="70" xfId="0" applyNumberFormat="1" applyBorder="1" applyAlignment="1">
      <alignment horizontal="left"/>
    </xf>
    <xf numFmtId="41" fontId="0" fillId="0" borderId="71" xfId="0" applyNumberFormat="1" applyBorder="1" applyAlignment="1">
      <alignment horizontal="left"/>
    </xf>
    <xf numFmtId="41" fontId="0" fillId="0" borderId="72" xfId="0" applyNumberFormat="1" applyBorder="1" applyAlignment="1">
      <alignment horizontal="left"/>
    </xf>
    <xf numFmtId="41" fontId="0" fillId="0" borderId="68" xfId="0" applyNumberFormat="1" applyBorder="1" applyAlignment="1">
      <alignment horizontal="left"/>
    </xf>
    <xf numFmtId="41" fontId="0" fillId="0" borderId="0" xfId="0" applyNumberFormat="1" applyBorder="1" applyAlignment="1">
      <alignment horizontal="left"/>
    </xf>
    <xf numFmtId="41" fontId="0" fillId="0" borderId="69" xfId="0" applyNumberForma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3" xfId="0" applyBorder="1" applyAlignment="1">
      <alignment horizontal="left"/>
    </xf>
    <xf numFmtId="0" fontId="6" fillId="0" borderId="61" xfId="0" applyFon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6" fillId="0" borderId="88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41" fontId="6" fillId="0" borderId="89" xfId="0" applyNumberFormat="1" applyFont="1" applyBorder="1" applyAlignment="1">
      <alignment horizontal="center"/>
    </xf>
    <xf numFmtId="0" fontId="3" fillId="12" borderId="44" xfId="2" applyFont="1" applyFill="1" applyBorder="1" applyAlignment="1">
      <alignment horizontal="left" wrapText="1"/>
    </xf>
    <xf numFmtId="0" fontId="3" fillId="12" borderId="0" xfId="2" applyFont="1" applyFill="1" applyBorder="1" applyAlignment="1">
      <alignment horizontal="left" wrapText="1"/>
    </xf>
    <xf numFmtId="0" fontId="3" fillId="12" borderId="23" xfId="2" applyFont="1" applyFill="1" applyBorder="1" applyAlignment="1">
      <alignment horizontal="left" wrapText="1"/>
    </xf>
    <xf numFmtId="0" fontId="3" fillId="12" borderId="58" xfId="2" applyFont="1" applyFill="1" applyBorder="1" applyAlignment="1">
      <alignment horizontal="left" wrapText="1"/>
    </xf>
    <xf numFmtId="0" fontId="3" fillId="12" borderId="55" xfId="2" applyFont="1" applyFill="1" applyBorder="1" applyAlignment="1">
      <alignment horizontal="center" wrapText="1"/>
    </xf>
    <xf numFmtId="0" fontId="3" fillId="12" borderId="6" xfId="2" applyFont="1" applyFill="1" applyBorder="1" applyAlignment="1">
      <alignment horizontal="center" wrapText="1"/>
    </xf>
    <xf numFmtId="0" fontId="3" fillId="12" borderId="67" xfId="2" applyFont="1" applyFill="1" applyBorder="1" applyAlignment="1">
      <alignment horizontal="center" wrapText="1"/>
    </xf>
    <xf numFmtId="0" fontId="3" fillId="12" borderId="0" xfId="2" applyFont="1" applyFill="1" applyBorder="1" applyAlignment="1">
      <alignment horizontal="center" wrapText="1"/>
    </xf>
    <xf numFmtId="0" fontId="3" fillId="12" borderId="57" xfId="2" applyFont="1" applyFill="1" applyBorder="1" applyAlignment="1">
      <alignment horizontal="center" wrapText="1"/>
    </xf>
    <xf numFmtId="0" fontId="3" fillId="12" borderId="58" xfId="2" applyFont="1" applyFill="1" applyBorder="1" applyAlignment="1">
      <alignment horizontal="center" wrapText="1"/>
    </xf>
    <xf numFmtId="0" fontId="3" fillId="12" borderId="59" xfId="2" applyFont="1" applyFill="1" applyBorder="1" applyAlignment="1">
      <alignment horizontal="center" wrapText="1"/>
    </xf>
    <xf numFmtId="0" fontId="3" fillId="10" borderId="55" xfId="2" applyFont="1" applyFill="1" applyBorder="1" applyAlignment="1">
      <alignment horizontal="left" wrapText="1"/>
    </xf>
    <xf numFmtId="0" fontId="3" fillId="10" borderId="6" xfId="2" applyFont="1" applyFill="1" applyBorder="1" applyAlignment="1">
      <alignment horizontal="left" wrapText="1"/>
    </xf>
    <xf numFmtId="0" fontId="3" fillId="10" borderId="67" xfId="2" applyFont="1" applyFill="1" applyBorder="1" applyAlignment="1">
      <alignment horizontal="left" wrapText="1"/>
    </xf>
    <xf numFmtId="0" fontId="1" fillId="14" borderId="23" xfId="0" applyFont="1" applyFill="1" applyBorder="1" applyAlignment="1">
      <alignment vertical="center"/>
    </xf>
    <xf numFmtId="0" fontId="1" fillId="14" borderId="35" xfId="0" applyFont="1" applyFill="1" applyBorder="1" applyAlignment="1">
      <alignment vertical="center"/>
    </xf>
    <xf numFmtId="164" fontId="1" fillId="14" borderId="23" xfId="1" applyNumberFormat="1" applyFill="1" applyBorder="1" applyAlignment="1">
      <alignment vertical="center"/>
    </xf>
    <xf numFmtId="164" fontId="1" fillId="14" borderId="30" xfId="1" applyNumberFormat="1" applyFill="1" applyBorder="1" applyAlignment="1">
      <alignment vertical="center"/>
    </xf>
    <xf numFmtId="0" fontId="3" fillId="14" borderId="0" xfId="0" applyFont="1" applyFill="1" applyBorder="1" applyAlignment="1"/>
    <xf numFmtId="0" fontId="4" fillId="14" borderId="0" xfId="0" applyFont="1" applyFill="1" applyBorder="1"/>
    <xf numFmtId="9" fontId="4" fillId="14" borderId="0" xfId="3" applyFont="1" applyFill="1" applyBorder="1" applyAlignment="1"/>
    <xf numFmtId="165" fontId="4" fillId="14" borderId="0" xfId="3" applyNumberFormat="1" applyFont="1" applyFill="1" applyBorder="1"/>
    <xf numFmtId="41" fontId="4" fillId="14" borderId="0" xfId="0" applyNumberFormat="1" applyFont="1" applyFill="1" applyBorder="1"/>
    <xf numFmtId="43" fontId="3" fillId="14" borderId="0" xfId="1" applyNumberFormat="1" applyFont="1" applyFill="1" applyBorder="1" applyProtection="1">
      <protection hidden="1"/>
    </xf>
    <xf numFmtId="43" fontId="3" fillId="14" borderId="0" xfId="1" applyNumberFormat="1" applyFont="1" applyFill="1" applyBorder="1"/>
    <xf numFmtId="41" fontId="3" fillId="14" borderId="0" xfId="1" applyNumberFormat="1" applyFont="1" applyFill="1" applyBorder="1"/>
  </cellXfs>
  <cellStyles count="4">
    <cellStyle name="Comma" xfId="1" builtinId="3"/>
    <cellStyle name="Normal" xfId="0" builtinId="0"/>
    <cellStyle name="Normal 2" xfId="2"/>
    <cellStyle name="Percent" xfId="3" builtinId="5"/>
  </cellStyles>
  <dxfs count="81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strike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etenetk/Desktop/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4" sqref="J14"/>
    </sheetView>
  </sheetViews>
  <sheetFormatPr defaultRowHeight="12.75" x14ac:dyDescent="0.2"/>
  <cols>
    <col min="1" max="1" width="2.7109375" customWidth="1"/>
    <col min="2" max="2" width="18.85546875" bestFit="1" customWidth="1"/>
    <col min="3" max="5" width="12.5703125" style="9" bestFit="1" customWidth="1"/>
    <col min="6" max="6" width="7.28515625" style="9" bestFit="1" customWidth="1"/>
    <col min="7" max="8" width="12.5703125" style="9" bestFit="1" customWidth="1"/>
    <col min="10" max="10" width="25.85546875" customWidth="1"/>
  </cols>
  <sheetData>
    <row r="1" spans="1:10" ht="15" x14ac:dyDescent="0.25">
      <c r="A1" s="5"/>
      <c r="B1" s="5"/>
    </row>
    <row r="2" spans="1:10" ht="15" x14ac:dyDescent="0.25">
      <c r="B2" s="5"/>
      <c r="C2" s="406" t="s">
        <v>491</v>
      </c>
      <c r="D2" s="406"/>
      <c r="E2" s="406"/>
    </row>
    <row r="3" spans="1:10" ht="15" x14ac:dyDescent="0.25">
      <c r="B3" s="5"/>
      <c r="D3" s="156"/>
    </row>
    <row r="4" spans="1:10" ht="15" x14ac:dyDescent="0.25">
      <c r="B4" s="5"/>
      <c r="H4" s="156"/>
    </row>
    <row r="5" spans="1:10" ht="15" x14ac:dyDescent="0.25">
      <c r="B5" s="116" t="s">
        <v>169</v>
      </c>
      <c r="C5" t="str">
        <f>IF(Detail!G1=0,"",Detail!G1)</f>
        <v>DO3/Health Office</v>
      </c>
    </row>
    <row r="6" spans="1:10" ht="15" x14ac:dyDescent="0.25">
      <c r="B6" s="116" t="s">
        <v>69</v>
      </c>
      <c r="C6" t="str">
        <f>IF(Detail!G2=0,"",Detail!G2)</f>
        <v>Dominican Republic</v>
      </c>
    </row>
    <row r="7" spans="1:10" ht="15" x14ac:dyDescent="0.25">
      <c r="B7" s="116" t="s">
        <v>67</v>
      </c>
      <c r="C7" t="str">
        <f>IF(Detail!G3=0,"",Detail!G3)</f>
        <v>HIV Services and Systems Strengthening (HS3)</v>
      </c>
    </row>
    <row r="8" spans="1:10" ht="15" x14ac:dyDescent="0.25">
      <c r="B8" s="116" t="s">
        <v>68</v>
      </c>
      <c r="C8" t="str">
        <f>IF(Detail!G4=0,"",Detail!G4)</f>
        <v>10/1/2018 -  9/30/2023</v>
      </c>
    </row>
    <row r="10" spans="1:10" ht="13.5" thickBot="1" x14ac:dyDescent="0.25">
      <c r="B10" s="2"/>
    </row>
    <row r="11" spans="1:10" ht="28.5" customHeight="1" thickBot="1" x14ac:dyDescent="0.25">
      <c r="A11" s="403" t="s">
        <v>70</v>
      </c>
      <c r="B11" s="404"/>
      <c r="C11" s="405" t="s">
        <v>160</v>
      </c>
      <c r="D11" s="405" t="s">
        <v>76</v>
      </c>
      <c r="E11" s="405" t="s">
        <v>75</v>
      </c>
      <c r="F11" s="405" t="s">
        <v>74</v>
      </c>
      <c r="G11" s="405" t="s">
        <v>73</v>
      </c>
      <c r="H11" s="402" t="s">
        <v>100</v>
      </c>
    </row>
    <row r="12" spans="1:10" s="13" customFormat="1" ht="20.100000000000001" customHeight="1" x14ac:dyDescent="0.2">
      <c r="A12" s="121" t="s">
        <v>101</v>
      </c>
      <c r="B12" s="260" t="s">
        <v>102</v>
      </c>
      <c r="C12" s="122">
        <f>Detail!H101</f>
        <v>0</v>
      </c>
      <c r="D12" s="122">
        <f>Detail!L101</f>
        <v>0</v>
      </c>
      <c r="E12" s="122">
        <f>Detail!P101</f>
        <v>0</v>
      </c>
      <c r="F12" s="122">
        <f>Detail!T101</f>
        <v>0</v>
      </c>
      <c r="G12" s="122">
        <f>Detail!X101</f>
        <v>0</v>
      </c>
      <c r="H12" s="150">
        <f t="shared" ref="H12:H19" si="0">C12+D12+E12+F12+G12</f>
        <v>0</v>
      </c>
      <c r="I12" s="119" t="str">
        <f t="shared" ref="I12:I21" si="1">IF(SUM(C12:H12)/2=H12," ","ERROR")</f>
        <v xml:space="preserve"> </v>
      </c>
      <c r="J12" s="120" t="str">
        <f>IF(H12=Detail!Y101," ","Doesn't Tie to Detail Sheet")</f>
        <v xml:space="preserve"> </v>
      </c>
    </row>
    <row r="13" spans="1:10" s="13" customFormat="1" ht="20.100000000000001" customHeight="1" x14ac:dyDescent="0.2">
      <c r="A13" s="123" t="s">
        <v>103</v>
      </c>
      <c r="B13" s="261" t="s">
        <v>104</v>
      </c>
      <c r="C13" s="124">
        <f>Detail!H120</f>
        <v>0</v>
      </c>
      <c r="D13" s="124">
        <f>Detail!L120</f>
        <v>0</v>
      </c>
      <c r="E13" s="124">
        <f>Detail!P120</f>
        <v>0</v>
      </c>
      <c r="F13" s="124">
        <f>Detail!T120</f>
        <v>0</v>
      </c>
      <c r="G13" s="124">
        <f>Detail!X120</f>
        <v>0</v>
      </c>
      <c r="H13" s="151">
        <f t="shared" si="0"/>
        <v>0</v>
      </c>
      <c r="I13" s="119" t="str">
        <f t="shared" si="1"/>
        <v xml:space="preserve"> </v>
      </c>
      <c r="J13" s="120" t="str">
        <f>IF(H13=Detail!Y120," ","Doesn't Tie to Detail Sheet")</f>
        <v xml:space="preserve"> </v>
      </c>
    </row>
    <row r="14" spans="1:10" s="13" customFormat="1" ht="20.100000000000001" customHeight="1" x14ac:dyDescent="0.2">
      <c r="A14" s="123" t="s">
        <v>105</v>
      </c>
      <c r="B14" s="261" t="s">
        <v>106</v>
      </c>
      <c r="C14" s="124">
        <f>Detail!H127</f>
        <v>0</v>
      </c>
      <c r="D14" s="124">
        <f>Detail!L127</f>
        <v>0</v>
      </c>
      <c r="E14" s="124">
        <f>Detail!P127</f>
        <v>0</v>
      </c>
      <c r="F14" s="124">
        <f>Detail!T127</f>
        <v>0</v>
      </c>
      <c r="G14" s="124">
        <f>Detail!X127</f>
        <v>0</v>
      </c>
      <c r="H14" s="151">
        <f t="shared" si="0"/>
        <v>0</v>
      </c>
      <c r="I14" s="119" t="str">
        <f t="shared" si="1"/>
        <v xml:space="preserve"> </v>
      </c>
      <c r="J14" s="120" t="str">
        <f>IF(H14=Detail!Y127," ","Doesn't Tie to Detail Sheet")</f>
        <v xml:space="preserve"> </v>
      </c>
    </row>
    <row r="15" spans="1:10" s="13" customFormat="1" ht="20.100000000000001" customHeight="1" x14ac:dyDescent="0.2">
      <c r="A15" s="123" t="s">
        <v>107</v>
      </c>
      <c r="B15" s="261" t="s">
        <v>108</v>
      </c>
      <c r="C15" s="124">
        <f>Detail!H143</f>
        <v>0</v>
      </c>
      <c r="D15" s="124">
        <f>Detail!L143</f>
        <v>0</v>
      </c>
      <c r="E15" s="124">
        <f>Detail!P143</f>
        <v>0</v>
      </c>
      <c r="F15" s="124">
        <f>Detail!T143</f>
        <v>0</v>
      </c>
      <c r="G15" s="124">
        <f>Detail!X143</f>
        <v>0</v>
      </c>
      <c r="H15" s="151">
        <f t="shared" si="0"/>
        <v>0</v>
      </c>
      <c r="I15" s="119" t="str">
        <f t="shared" si="1"/>
        <v xml:space="preserve"> </v>
      </c>
      <c r="J15" s="120" t="str">
        <f>IF(H15=Detail!Y143," ","Doesn't Tie to Detail Sheet")</f>
        <v xml:space="preserve"> </v>
      </c>
    </row>
    <row r="16" spans="1:10" s="13" customFormat="1" ht="20.100000000000001" customHeight="1" x14ac:dyDescent="0.2">
      <c r="A16" s="123" t="s">
        <v>109</v>
      </c>
      <c r="B16" s="261" t="s">
        <v>110</v>
      </c>
      <c r="C16" s="124">
        <f>Detail!H157</f>
        <v>0</v>
      </c>
      <c r="D16" s="124">
        <f>Detail!L157</f>
        <v>0</v>
      </c>
      <c r="E16" s="124">
        <f>Detail!P157</f>
        <v>0</v>
      </c>
      <c r="F16" s="124">
        <f>Detail!T157</f>
        <v>0</v>
      </c>
      <c r="G16" s="124">
        <f>Detail!X157</f>
        <v>0</v>
      </c>
      <c r="H16" s="151">
        <f t="shared" si="0"/>
        <v>0</v>
      </c>
      <c r="I16" s="119" t="str">
        <f t="shared" si="1"/>
        <v xml:space="preserve"> </v>
      </c>
      <c r="J16" s="120" t="str">
        <f>IF(H16=Detail!Y157," ","Doesn't Tie to Detail Sheet")</f>
        <v xml:space="preserve"> </v>
      </c>
    </row>
    <row r="17" spans="1:10" s="13" customFormat="1" ht="20.100000000000001" customHeight="1" x14ac:dyDescent="0.2">
      <c r="A17" s="123" t="s">
        <v>111</v>
      </c>
      <c r="B17" s="261" t="s">
        <v>112</v>
      </c>
      <c r="C17" s="124">
        <f>Detail!H208</f>
        <v>0</v>
      </c>
      <c r="D17" s="124">
        <f>Detail!L208</f>
        <v>0</v>
      </c>
      <c r="E17" s="124">
        <f>Detail!P208</f>
        <v>0</v>
      </c>
      <c r="F17" s="124">
        <f>Detail!T208</f>
        <v>0</v>
      </c>
      <c r="G17" s="124">
        <f>Detail!X208</f>
        <v>0</v>
      </c>
      <c r="H17" s="151">
        <f t="shared" si="0"/>
        <v>0</v>
      </c>
      <c r="I17" s="119" t="str">
        <f t="shared" si="1"/>
        <v xml:space="preserve"> </v>
      </c>
      <c r="J17" s="120" t="str">
        <f>IF(H17=Detail!Y208," ","Doesn't Tie to Detail Sheet")</f>
        <v xml:space="preserve"> </v>
      </c>
    </row>
    <row r="18" spans="1:10" s="13" customFormat="1" ht="20.100000000000001" customHeight="1" x14ac:dyDescent="0.2">
      <c r="A18" s="123" t="s">
        <v>113</v>
      </c>
      <c r="B18" s="261" t="s">
        <v>114</v>
      </c>
      <c r="C18" s="124">
        <f>Detail!H217</f>
        <v>0</v>
      </c>
      <c r="D18" s="124">
        <f>Detail!L217</f>
        <v>0</v>
      </c>
      <c r="E18" s="124">
        <f>Detail!P217</f>
        <v>0</v>
      </c>
      <c r="F18" s="124">
        <f>Detail!T217</f>
        <v>0</v>
      </c>
      <c r="G18" s="124">
        <f>Detail!X217</f>
        <v>0</v>
      </c>
      <c r="H18" s="151">
        <f t="shared" si="0"/>
        <v>0</v>
      </c>
      <c r="I18" s="119" t="str">
        <f t="shared" si="1"/>
        <v xml:space="preserve"> </v>
      </c>
      <c r="J18" s="120" t="str">
        <f>IF(H18=Detail!Y217," ","Doesn't Tie to Detail Sheet")</f>
        <v xml:space="preserve"> </v>
      </c>
    </row>
    <row r="19" spans="1:10" s="13" customFormat="1" ht="20.100000000000001" customHeight="1" thickBot="1" x14ac:dyDescent="0.25">
      <c r="A19" s="125" t="s">
        <v>115</v>
      </c>
      <c r="B19" s="262" t="s">
        <v>195</v>
      </c>
      <c r="C19" s="126">
        <f>Detail!H290</f>
        <v>0</v>
      </c>
      <c r="D19" s="126">
        <f>Detail!L290</f>
        <v>0</v>
      </c>
      <c r="E19" s="126">
        <f>Detail!P290</f>
        <v>0</v>
      </c>
      <c r="F19" s="126">
        <f>Detail!T290</f>
        <v>0</v>
      </c>
      <c r="G19" s="126">
        <f>Detail!X290</f>
        <v>0</v>
      </c>
      <c r="H19" s="152">
        <f t="shared" si="0"/>
        <v>0</v>
      </c>
      <c r="I19" s="119" t="str">
        <f t="shared" si="1"/>
        <v xml:space="preserve"> </v>
      </c>
      <c r="J19" s="120" t="str">
        <f>IF(H19=Detail!Y290," ","Doesn't Tie to Detail Sheet")</f>
        <v xml:space="preserve"> </v>
      </c>
    </row>
    <row r="20" spans="1:10" s="13" customFormat="1" ht="20.100000000000001" customHeight="1" x14ac:dyDescent="0.2">
      <c r="A20" s="121" t="s">
        <v>116</v>
      </c>
      <c r="B20" s="260" t="s">
        <v>117</v>
      </c>
      <c r="C20" s="127">
        <f t="shared" ref="C20:G20" si="2">SUM(C12:C19)</f>
        <v>0</v>
      </c>
      <c r="D20" s="127">
        <f t="shared" si="2"/>
        <v>0</v>
      </c>
      <c r="E20" s="128">
        <f t="shared" si="2"/>
        <v>0</v>
      </c>
      <c r="F20" s="127">
        <f t="shared" si="2"/>
        <v>0</v>
      </c>
      <c r="G20" s="127">
        <f t="shared" si="2"/>
        <v>0</v>
      </c>
      <c r="H20" s="153">
        <f>SUM(H12:H19)</f>
        <v>0</v>
      </c>
      <c r="I20" s="119" t="str">
        <f t="shared" si="1"/>
        <v xml:space="preserve"> </v>
      </c>
      <c r="J20" s="120" t="str">
        <f>IF(H20=Detail!Y292," ","Doesn't Tie to Detail Sheet")</f>
        <v xml:space="preserve"> </v>
      </c>
    </row>
    <row r="21" spans="1:10" s="13" customFormat="1" ht="20.100000000000001" customHeight="1" thickBot="1" x14ac:dyDescent="0.25">
      <c r="A21" s="131" t="s">
        <v>118</v>
      </c>
      <c r="B21" s="263" t="s">
        <v>119</v>
      </c>
      <c r="C21" s="132">
        <f>Detail!H300</f>
        <v>0</v>
      </c>
      <c r="D21" s="132">
        <f>Detail!L300</f>
        <v>0</v>
      </c>
      <c r="E21" s="132">
        <f>Detail!P300</f>
        <v>0</v>
      </c>
      <c r="F21" s="132">
        <f>Detail!T300</f>
        <v>0</v>
      </c>
      <c r="G21" s="132">
        <f>Detail!X300</f>
        <v>0</v>
      </c>
      <c r="H21" s="154">
        <f>C21+D21+E21+F21+G21</f>
        <v>0</v>
      </c>
      <c r="I21" s="119" t="str">
        <f t="shared" si="1"/>
        <v xml:space="preserve"> </v>
      </c>
      <c r="J21" s="120" t="str">
        <f>IF(H21=Detail!Y300," ","Doesn't Tie to Detail Sheet")</f>
        <v xml:space="preserve"> </v>
      </c>
    </row>
    <row r="22" spans="1:10" s="13" customFormat="1" ht="20.100000000000001" customHeight="1" thickBot="1" x14ac:dyDescent="0.25">
      <c r="A22" s="443" t="s">
        <v>84</v>
      </c>
      <c r="B22" s="444" t="s">
        <v>84</v>
      </c>
      <c r="C22" s="445">
        <f>Detail!H302</f>
        <v>0</v>
      </c>
      <c r="D22" s="445">
        <f>Detail!L302</f>
        <v>0</v>
      </c>
      <c r="E22" s="445">
        <f>Detail!P302</f>
        <v>0</v>
      </c>
      <c r="F22" s="445">
        <f>Detail!T302</f>
        <v>0</v>
      </c>
      <c r="G22" s="445">
        <f>Detail!X302</f>
        <v>0</v>
      </c>
      <c r="H22" s="446">
        <f>C22+D22+E22+F22+G22</f>
        <v>0</v>
      </c>
      <c r="I22" s="119"/>
      <c r="J22" s="120"/>
    </row>
    <row r="23" spans="1:10" s="13" customFormat="1" ht="20.100000000000001" customHeight="1" thickBot="1" x14ac:dyDescent="0.25">
      <c r="A23" s="129" t="s">
        <v>194</v>
      </c>
      <c r="B23" s="264" t="s">
        <v>120</v>
      </c>
      <c r="C23" s="130">
        <f t="shared" ref="C23:H23" si="3">SUM(C20:C22)</f>
        <v>0</v>
      </c>
      <c r="D23" s="130">
        <f t="shared" si="3"/>
        <v>0</v>
      </c>
      <c r="E23" s="130">
        <f t="shared" si="3"/>
        <v>0</v>
      </c>
      <c r="F23" s="130">
        <f t="shared" si="3"/>
        <v>0</v>
      </c>
      <c r="G23" s="130">
        <f t="shared" si="3"/>
        <v>0</v>
      </c>
      <c r="H23" s="155">
        <f t="shared" si="3"/>
        <v>0</v>
      </c>
      <c r="I23" s="119" t="str">
        <f>IF(SUM(C23:H23)/2=H23," ","ERROR")</f>
        <v xml:space="preserve"> </v>
      </c>
      <c r="J23" s="120" t="str">
        <f>IF(H23=Detail!Y304," ","Doesn't Tie to Detail Sheet")</f>
        <v xml:space="preserve"> </v>
      </c>
    </row>
    <row r="26" spans="1:10" x14ac:dyDescent="0.2">
      <c r="C26" s="15" t="str">
        <f>IF(C23=Detail!H304," ","Doesn't Tie to Detail Sheet")</f>
        <v xml:space="preserve"> </v>
      </c>
      <c r="D26" s="15" t="str">
        <f>IF(D23=Detail!L304," ","Doesn't Tie to Detail Sheet")</f>
        <v xml:space="preserve"> </v>
      </c>
      <c r="E26" s="15" t="str">
        <f>IF(E23=Detail!P304," ","Doesn't Tie to Detail Sheet")</f>
        <v xml:space="preserve"> </v>
      </c>
      <c r="F26" s="15" t="str">
        <f>IF(F23=Detail!T304," ","Doesn't Tie to Detail Sheet")</f>
        <v xml:space="preserve"> </v>
      </c>
      <c r="G26" s="15"/>
      <c r="H26" s="15" t="str">
        <f>IF(H23=Detail!Y304," ","Doesn't Tie to Detail Sheet")</f>
        <v xml:space="preserve"> </v>
      </c>
    </row>
  </sheetData>
  <sheetProtection formatColumns="0" selectLockedCells="1"/>
  <mergeCells count="1">
    <mergeCell ref="C2:E2"/>
  </mergeCells>
  <phoneticPr fontId="0" type="noConversion"/>
  <conditionalFormatting sqref="I12:I23">
    <cfRule type="cellIs" dxfId="80" priority="1" stopIfTrue="1" operator="equal">
      <formula>"Doesn't Foot"</formula>
    </cfRule>
  </conditionalFormatting>
  <conditionalFormatting sqref="J12:J23 C26:H26">
    <cfRule type="cellIs" dxfId="79" priority="2" stopIfTrue="1" operator="equal">
      <formula>"Doesn't Tie to Detail Sheet"</formula>
    </cfRule>
  </conditionalFormatting>
  <conditionalFormatting sqref="C25:H25">
    <cfRule type="cellIs" dxfId="78" priority="3" stopIfTrue="1" operator="equal">
      <formula>"Doesn't Foot"</formula>
    </cfRule>
  </conditionalFormatting>
  <pageMargins left="0.75" right="0.75" top="1" bottom="1" header="0.5" footer="0.5"/>
  <pageSetup orientation="portrait" r:id="rId1"/>
  <headerFooter alignWithMargins="0"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A1:AA304"/>
  <sheetViews>
    <sheetView tabSelected="1" zoomScale="60" zoomScaleNormal="60" workbookViewId="0">
      <pane xSplit="2" ySplit="9" topLeftCell="E244" activePane="bottomRight" state="frozen"/>
      <selection pane="topRight" activeCell="G1" sqref="G1"/>
      <selection pane="bottomLeft" activeCell="A10" sqref="A10"/>
      <selection pane="bottomRight" activeCell="X310" sqref="X310"/>
    </sheetView>
  </sheetViews>
  <sheetFormatPr defaultRowHeight="12.75" outlineLevelRow="1" x14ac:dyDescent="0.2"/>
  <cols>
    <col min="1" max="1" width="2" customWidth="1"/>
    <col min="2" max="2" width="36.7109375" customWidth="1"/>
    <col min="3" max="4" width="9" hidden="1" customWidth="1"/>
    <col min="6" max="6" width="7.7109375" customWidth="1"/>
    <col min="7" max="7" width="10.85546875" style="8" bestFit="1" customWidth="1"/>
    <col min="8" max="8" width="12.7109375" style="361" customWidth="1"/>
    <col min="9" max="9" width="9.140625" style="8"/>
    <col min="10" max="10" width="7.7109375" customWidth="1"/>
    <col min="11" max="11" width="10.85546875" style="8" customWidth="1"/>
    <col min="12" max="12" width="12.7109375" style="8" customWidth="1"/>
    <col min="13" max="13" width="9.140625" style="8"/>
    <col min="14" max="14" width="7.7109375" customWidth="1"/>
    <col min="15" max="15" width="10.85546875" style="8" customWidth="1"/>
    <col min="16" max="16" width="12.7109375" style="8" customWidth="1"/>
    <col min="17" max="17" width="9.140625" style="8"/>
    <col min="18" max="18" width="7.7109375" customWidth="1"/>
    <col min="19" max="19" width="10.85546875" style="8" customWidth="1"/>
    <col min="20" max="20" width="12.7109375" style="8" customWidth="1"/>
    <col min="21" max="21" width="9.140625" style="8"/>
    <col min="22" max="22" width="7.7109375" customWidth="1"/>
    <col min="23" max="23" width="10.85546875" style="8" customWidth="1"/>
    <col min="24" max="24" width="12.7109375" style="8" customWidth="1"/>
    <col min="25" max="25" width="14.28515625" style="8" customWidth="1"/>
    <col min="26" max="26" width="11.7109375" customWidth="1"/>
    <col min="27" max="27" width="10.5703125" bestFit="1" customWidth="1"/>
  </cols>
  <sheetData>
    <row r="1" spans="1:26" ht="15" outlineLevel="1" x14ac:dyDescent="0.25">
      <c r="A1" s="407" t="str">
        <f>IF(OR($M$2&lt;&gt;0,$M$3&lt;&gt;0,$M$4&lt;&gt;0),"","Fill in Inflation Factors on right. ---&gt;")</f>
        <v>Fill in Inflation Factors on right. ---&gt;</v>
      </c>
      <c r="B1" s="408"/>
      <c r="E1" s="5" t="s">
        <v>169</v>
      </c>
      <c r="F1" s="5"/>
      <c r="G1" s="117" t="s">
        <v>492</v>
      </c>
      <c r="H1" s="360"/>
      <c r="I1" s="118"/>
      <c r="J1" s="426" t="s">
        <v>162</v>
      </c>
      <c r="K1" s="427"/>
      <c r="L1" s="427"/>
      <c r="M1" s="428"/>
      <c r="N1" s="424" t="s">
        <v>490</v>
      </c>
      <c r="O1" s="424"/>
      <c r="P1" s="424"/>
      <c r="Q1" s="424"/>
    </row>
    <row r="2" spans="1:26" ht="15" outlineLevel="1" x14ac:dyDescent="0.25">
      <c r="A2" s="409"/>
      <c r="B2" s="410"/>
      <c r="E2" s="5" t="s">
        <v>69</v>
      </c>
      <c r="F2" s="5"/>
      <c r="G2" s="117" t="s">
        <v>322</v>
      </c>
      <c r="H2" s="360"/>
      <c r="I2" s="118"/>
      <c r="J2" s="415" t="s">
        <v>77</v>
      </c>
      <c r="K2" s="416"/>
      <c r="L2" s="417"/>
      <c r="M2" s="353"/>
      <c r="N2" s="425"/>
      <c r="O2" s="425"/>
      <c r="P2" s="425"/>
      <c r="Q2" s="425"/>
      <c r="R2" s="8"/>
      <c r="S2"/>
      <c r="V2" s="8"/>
      <c r="W2"/>
      <c r="Z2" s="8"/>
    </row>
    <row r="3" spans="1:26" ht="15" outlineLevel="1" x14ac:dyDescent="0.25">
      <c r="A3" s="409"/>
      <c r="B3" s="410"/>
      <c r="E3" s="5" t="s">
        <v>67</v>
      </c>
      <c r="F3" s="5"/>
      <c r="G3" s="117" t="s">
        <v>493</v>
      </c>
      <c r="H3" s="360"/>
      <c r="I3" s="118"/>
      <c r="J3" s="418" t="s">
        <v>78</v>
      </c>
      <c r="K3" s="419"/>
      <c r="L3" s="420"/>
      <c r="M3" s="354"/>
      <c r="N3" s="425"/>
      <c r="O3" s="425"/>
      <c r="P3" s="425"/>
      <c r="Q3" s="425"/>
      <c r="R3" s="8"/>
      <c r="S3"/>
      <c r="V3" s="8"/>
      <c r="W3"/>
      <c r="Z3" s="8"/>
    </row>
    <row r="4" spans="1:26" ht="15" outlineLevel="1" x14ac:dyDescent="0.25">
      <c r="A4" s="409"/>
      <c r="B4" s="410"/>
      <c r="E4" s="5" t="s">
        <v>68</v>
      </c>
      <c r="F4" s="5"/>
      <c r="G4" s="117" t="s">
        <v>494</v>
      </c>
      <c r="H4" s="360"/>
      <c r="I4" s="118"/>
      <c r="J4" s="421" t="s">
        <v>71</v>
      </c>
      <c r="K4" s="422"/>
      <c r="L4" s="423"/>
      <c r="M4" s="355"/>
      <c r="N4" s="425"/>
      <c r="O4" s="425"/>
      <c r="P4" s="425"/>
      <c r="Q4" s="425"/>
      <c r="R4" s="8"/>
      <c r="S4"/>
      <c r="V4" s="8"/>
      <c r="W4"/>
      <c r="Z4" s="8"/>
    </row>
    <row r="5" spans="1:26" outlineLevel="1" x14ac:dyDescent="0.2">
      <c r="A5" s="409"/>
      <c r="B5" s="410"/>
    </row>
    <row r="6" spans="1:26" ht="13.5" customHeight="1" outlineLevel="1" thickBot="1" x14ac:dyDescent="0.25">
      <c r="A6" s="409"/>
      <c r="B6" s="410"/>
      <c r="I6"/>
      <c r="K6"/>
      <c r="M6"/>
      <c r="Q6"/>
      <c r="U6"/>
    </row>
    <row r="7" spans="1:26" ht="13.5" customHeight="1" thickBot="1" x14ac:dyDescent="0.25">
      <c r="A7" s="409"/>
      <c r="B7" s="410"/>
      <c r="D7" s="208"/>
      <c r="E7" s="249" t="s">
        <v>160</v>
      </c>
      <c r="F7" s="249"/>
      <c r="G7" s="252"/>
      <c r="H7" s="362"/>
      <c r="I7" s="248" t="s">
        <v>76</v>
      </c>
      <c r="J7" s="249"/>
      <c r="K7" s="250"/>
      <c r="L7" s="250"/>
      <c r="M7" s="248" t="s">
        <v>75</v>
      </c>
      <c r="N7" s="248"/>
      <c r="O7" s="250"/>
      <c r="P7" s="250"/>
      <c r="Q7" s="248" t="s">
        <v>74</v>
      </c>
      <c r="R7" s="248"/>
      <c r="S7" s="250"/>
      <c r="T7" s="250"/>
      <c r="U7" s="251" t="s">
        <v>73</v>
      </c>
      <c r="V7" s="249"/>
      <c r="W7" s="252"/>
      <c r="X7" s="253"/>
    </row>
    <row r="8" spans="1:26" s="1" customFormat="1" ht="13.5" customHeight="1" thickBot="1" x14ac:dyDescent="0.25">
      <c r="A8" s="411"/>
      <c r="B8" s="412"/>
      <c r="C8" s="234"/>
      <c r="D8" s="235"/>
      <c r="E8" s="236" t="s">
        <v>66</v>
      </c>
      <c r="F8" s="237"/>
      <c r="G8" s="237"/>
      <c r="H8" s="363"/>
      <c r="I8" s="238" t="s">
        <v>66</v>
      </c>
      <c r="J8" s="237"/>
      <c r="K8" s="239"/>
      <c r="L8" s="239"/>
      <c r="M8" s="238" t="s">
        <v>66</v>
      </c>
      <c r="N8" s="239"/>
      <c r="O8" s="239"/>
      <c r="P8" s="239"/>
      <c r="Q8" s="238" t="s">
        <v>66</v>
      </c>
      <c r="R8" s="239"/>
      <c r="S8" s="239"/>
      <c r="T8" s="239"/>
      <c r="U8" s="240" t="s">
        <v>66</v>
      </c>
      <c r="V8" s="237"/>
      <c r="W8" s="237"/>
      <c r="X8" s="241"/>
      <c r="Y8" s="413" t="s">
        <v>266</v>
      </c>
      <c r="Z8" s="7"/>
    </row>
    <row r="9" spans="1:26" s="1" customFormat="1" ht="26.25" thickBot="1" x14ac:dyDescent="0.25">
      <c r="A9" s="242" t="s">
        <v>22</v>
      </c>
      <c r="B9" s="242"/>
      <c r="C9" s="243" t="s">
        <v>121</v>
      </c>
      <c r="D9" s="244" t="s">
        <v>86</v>
      </c>
      <c r="E9" s="245" t="s">
        <v>202</v>
      </c>
      <c r="F9" s="246" t="s">
        <v>196</v>
      </c>
      <c r="G9" s="247" t="s">
        <v>489</v>
      </c>
      <c r="H9" s="364" t="s">
        <v>197</v>
      </c>
      <c r="I9" s="245" t="s">
        <v>202</v>
      </c>
      <c r="J9" s="246" t="s">
        <v>196</v>
      </c>
      <c r="K9" s="247" t="s">
        <v>489</v>
      </c>
      <c r="L9" s="247" t="s">
        <v>203</v>
      </c>
      <c r="M9" s="245" t="s">
        <v>202</v>
      </c>
      <c r="N9" s="246" t="s">
        <v>196</v>
      </c>
      <c r="O9" s="247" t="s">
        <v>489</v>
      </c>
      <c r="P9" s="247" t="s">
        <v>204</v>
      </c>
      <c r="Q9" s="245" t="s">
        <v>202</v>
      </c>
      <c r="R9" s="246" t="s">
        <v>196</v>
      </c>
      <c r="S9" s="247" t="s">
        <v>489</v>
      </c>
      <c r="T9" s="247" t="s">
        <v>205</v>
      </c>
      <c r="U9" s="245" t="s">
        <v>202</v>
      </c>
      <c r="V9" s="246" t="s">
        <v>196</v>
      </c>
      <c r="W9" s="247" t="s">
        <v>489</v>
      </c>
      <c r="X9" s="247" t="s">
        <v>206</v>
      </c>
      <c r="Y9" s="414"/>
      <c r="Z9" s="16"/>
    </row>
    <row r="10" spans="1:26" s="12" customFormat="1" ht="13.5" outlineLevel="1" thickBot="1" x14ac:dyDescent="0.25">
      <c r="A10" s="37"/>
      <c r="B10" s="37"/>
      <c r="C10" s="38"/>
      <c r="D10" s="38"/>
      <c r="E10" s="24"/>
      <c r="F10" s="25"/>
      <c r="G10" s="26"/>
      <c r="H10" s="365"/>
      <c r="I10" s="24"/>
      <c r="J10" s="25"/>
      <c r="K10" s="27"/>
      <c r="L10" s="27"/>
      <c r="M10" s="24"/>
      <c r="N10" s="25"/>
      <c r="O10" s="27"/>
      <c r="P10" s="27"/>
      <c r="Q10" s="24"/>
      <c r="R10" s="25"/>
      <c r="S10" s="27"/>
      <c r="T10" s="27"/>
      <c r="U10" s="24"/>
      <c r="V10" s="25"/>
      <c r="W10" s="27"/>
      <c r="X10" s="27"/>
      <c r="Y10" s="27"/>
      <c r="Z10" s="10"/>
    </row>
    <row r="11" spans="1:26" s="1" customFormat="1" outlineLevel="1" x14ac:dyDescent="0.2">
      <c r="A11" s="40" t="s">
        <v>88</v>
      </c>
      <c r="B11" s="40"/>
      <c r="C11" s="39"/>
      <c r="D11" s="39"/>
      <c r="E11" s="28"/>
      <c r="F11" s="29"/>
      <c r="G11" s="30"/>
      <c r="H11" s="366"/>
      <c r="I11" s="28"/>
      <c r="J11" s="29"/>
      <c r="K11" s="30"/>
      <c r="L11" s="31"/>
      <c r="M11" s="28"/>
      <c r="N11" s="29"/>
      <c r="O11" s="30"/>
      <c r="P11" s="31"/>
      <c r="Q11" s="28"/>
      <c r="R11" s="29"/>
      <c r="S11" s="30"/>
      <c r="T11" s="31"/>
      <c r="U11" s="28"/>
      <c r="V11" s="29"/>
      <c r="W11" s="30"/>
      <c r="X11" s="31"/>
      <c r="Y11" s="31"/>
      <c r="Z11" s="16"/>
    </row>
    <row r="12" spans="1:26" s="62" customFormat="1" outlineLevel="1" x14ac:dyDescent="0.2">
      <c r="A12" s="63"/>
      <c r="B12" s="63"/>
      <c r="C12" s="199"/>
      <c r="D12" s="200"/>
      <c r="E12" s="196"/>
      <c r="F12" s="64"/>
      <c r="G12" s="65"/>
      <c r="H12" s="367"/>
      <c r="I12" s="196"/>
      <c r="J12" s="64"/>
      <c r="K12" s="65"/>
      <c r="L12" s="266"/>
      <c r="M12" s="270"/>
      <c r="N12" s="64"/>
      <c r="O12" s="65"/>
      <c r="P12" s="266"/>
      <c r="Q12" s="196"/>
      <c r="R12" s="64"/>
      <c r="S12" s="65"/>
      <c r="T12" s="266"/>
      <c r="U12" s="196"/>
      <c r="V12" s="64"/>
      <c r="W12" s="65"/>
      <c r="X12" s="65"/>
      <c r="Y12" s="134"/>
      <c r="Z12" s="16"/>
    </row>
    <row r="13" spans="1:26" s="2" customFormat="1" outlineLevel="1" x14ac:dyDescent="0.2">
      <c r="A13" s="67" t="s">
        <v>128</v>
      </c>
      <c r="B13" s="67"/>
      <c r="C13" s="201"/>
      <c r="D13" s="202"/>
      <c r="E13" s="197"/>
      <c r="F13" s="68"/>
      <c r="G13" s="69"/>
      <c r="H13" s="368"/>
      <c r="I13" s="197"/>
      <c r="J13" s="68"/>
      <c r="K13" s="69"/>
      <c r="L13" s="267"/>
      <c r="M13" s="271"/>
      <c r="N13" s="68"/>
      <c r="O13" s="69"/>
      <c r="P13" s="267"/>
      <c r="Q13" s="197"/>
      <c r="R13" s="68"/>
      <c r="S13" s="69"/>
      <c r="T13" s="267"/>
      <c r="U13" s="197"/>
      <c r="V13" s="68"/>
      <c r="W13" s="69"/>
      <c r="X13" s="69"/>
      <c r="Y13" s="135"/>
      <c r="Z13" s="16"/>
    </row>
    <row r="14" spans="1:26" s="2" customFormat="1" outlineLevel="1" x14ac:dyDescent="0.2">
      <c r="A14" s="67"/>
      <c r="B14" s="67"/>
      <c r="C14" s="201"/>
      <c r="D14" s="202"/>
      <c r="E14" s="197"/>
      <c r="F14" s="68"/>
      <c r="G14" s="69"/>
      <c r="H14" s="368"/>
      <c r="I14" s="197"/>
      <c r="J14" s="68"/>
      <c r="K14" s="69"/>
      <c r="L14" s="267"/>
      <c r="M14" s="271"/>
      <c r="N14" s="68"/>
      <c r="O14" s="69"/>
      <c r="P14" s="267"/>
      <c r="Q14" s="197"/>
      <c r="R14" s="68"/>
      <c r="S14" s="69"/>
      <c r="T14" s="267"/>
      <c r="U14" s="197"/>
      <c r="V14" s="68"/>
      <c r="W14" s="69"/>
      <c r="X14" s="69"/>
      <c r="Y14" s="135"/>
      <c r="Z14" s="16"/>
    </row>
    <row r="15" spans="1:26" s="4" customFormat="1" outlineLevel="1" x14ac:dyDescent="0.2">
      <c r="A15" s="67" t="s">
        <v>129</v>
      </c>
      <c r="B15" s="70"/>
      <c r="C15" s="181"/>
      <c r="D15" s="168"/>
      <c r="E15" s="161"/>
      <c r="F15" s="71"/>
      <c r="G15" s="73"/>
      <c r="H15" s="369"/>
      <c r="I15" s="161"/>
      <c r="J15" s="71"/>
      <c r="K15" s="73"/>
      <c r="L15" s="268"/>
      <c r="M15" s="161"/>
      <c r="N15" s="71"/>
      <c r="O15" s="73"/>
      <c r="P15" s="268"/>
      <c r="Q15" s="161"/>
      <c r="R15" s="71"/>
      <c r="S15" s="73"/>
      <c r="T15" s="268"/>
      <c r="U15" s="161"/>
      <c r="V15" s="71"/>
      <c r="W15" s="73"/>
      <c r="X15" s="73"/>
      <c r="Y15" s="136"/>
      <c r="Z15" s="17"/>
    </row>
    <row r="16" spans="1:26" outlineLevel="1" x14ac:dyDescent="0.2">
      <c r="A16" s="75"/>
      <c r="B16" s="76" t="s">
        <v>40</v>
      </c>
      <c r="C16" s="203"/>
      <c r="D16" s="170"/>
      <c r="E16" s="162"/>
      <c r="F16" s="70"/>
      <c r="G16" s="77"/>
      <c r="H16" s="370">
        <f>ROUND(F16*G16,0)</f>
        <v>0</v>
      </c>
      <c r="I16" s="162"/>
      <c r="J16" s="70"/>
      <c r="K16" s="78">
        <f t="shared" ref="K16:K28" si="0">ROUND(G16*(100%+$M$2),0)</f>
        <v>0</v>
      </c>
      <c r="L16" s="209">
        <f t="shared" ref="L16:L28" si="1">ROUND(J16*K16,0)</f>
        <v>0</v>
      </c>
      <c r="M16" s="162"/>
      <c r="N16" s="70"/>
      <c r="O16" s="78">
        <f t="shared" ref="O16:O28" si="2">ROUND(K16*(100%+$M$2),0)</f>
        <v>0</v>
      </c>
      <c r="P16" s="209">
        <f>ROUND(N16*O16,0)</f>
        <v>0</v>
      </c>
      <c r="Q16" s="162"/>
      <c r="R16" s="70"/>
      <c r="S16" s="78">
        <f t="shared" ref="S16:S28" si="3">ROUND(O16*(100%+$M$2),0)</f>
        <v>0</v>
      </c>
      <c r="T16" s="209">
        <f>ROUND(R16*S16,0)</f>
        <v>0</v>
      </c>
      <c r="U16" s="162"/>
      <c r="V16" s="70"/>
      <c r="W16" s="78">
        <f t="shared" ref="W16:W28" si="4">ROUND(S16*(100%+$M$2),0)</f>
        <v>0</v>
      </c>
      <c r="X16" s="78">
        <f>ROUND(V16*W16,0)</f>
        <v>0</v>
      </c>
      <c r="Y16" s="137">
        <f t="shared" ref="Y16:Y28" si="5">H16+L16+P16+T16+X16</f>
        <v>0</v>
      </c>
      <c r="Z16" s="18"/>
    </row>
    <row r="17" spans="1:27" outlineLevel="1" x14ac:dyDescent="0.2">
      <c r="A17" s="75"/>
      <c r="B17" s="76" t="s">
        <v>126</v>
      </c>
      <c r="C17" s="203"/>
      <c r="D17" s="170"/>
      <c r="E17" s="162"/>
      <c r="F17" s="70"/>
      <c r="G17" s="77"/>
      <c r="H17" s="370">
        <f t="shared" ref="H17:H33" si="6">ROUND(F17*G17,0)</f>
        <v>0</v>
      </c>
      <c r="I17" s="162"/>
      <c r="J17" s="70"/>
      <c r="K17" s="78">
        <f t="shared" si="0"/>
        <v>0</v>
      </c>
      <c r="L17" s="209">
        <f t="shared" si="1"/>
        <v>0</v>
      </c>
      <c r="M17" s="162"/>
      <c r="N17" s="70"/>
      <c r="O17" s="78">
        <f t="shared" si="2"/>
        <v>0</v>
      </c>
      <c r="P17" s="209">
        <f t="shared" ref="P17:P28" si="7">ROUND(N17*O17,0)</f>
        <v>0</v>
      </c>
      <c r="Q17" s="162"/>
      <c r="R17" s="70"/>
      <c r="S17" s="78">
        <f t="shared" si="3"/>
        <v>0</v>
      </c>
      <c r="T17" s="209">
        <f t="shared" ref="T17:T28" si="8">ROUND(R17*S17,0)</f>
        <v>0</v>
      </c>
      <c r="U17" s="162"/>
      <c r="V17" s="70"/>
      <c r="W17" s="78">
        <f t="shared" si="4"/>
        <v>0</v>
      </c>
      <c r="X17" s="78">
        <f t="shared" ref="X17:X28" si="9">ROUND(V17*W17,0)</f>
        <v>0</v>
      </c>
      <c r="Y17" s="137">
        <f t="shared" si="5"/>
        <v>0</v>
      </c>
      <c r="Z17" s="18"/>
      <c r="AA17" s="133"/>
    </row>
    <row r="18" spans="1:27" outlineLevel="1" x14ac:dyDescent="0.2">
      <c r="A18" s="75"/>
      <c r="B18" s="76" t="s">
        <v>25</v>
      </c>
      <c r="C18" s="203"/>
      <c r="D18" s="170"/>
      <c r="E18" s="162"/>
      <c r="F18" s="70"/>
      <c r="G18" s="77"/>
      <c r="H18" s="370">
        <f t="shared" si="6"/>
        <v>0</v>
      </c>
      <c r="I18" s="162"/>
      <c r="J18" s="70"/>
      <c r="K18" s="78">
        <f t="shared" si="0"/>
        <v>0</v>
      </c>
      <c r="L18" s="209">
        <f t="shared" si="1"/>
        <v>0</v>
      </c>
      <c r="M18" s="162"/>
      <c r="N18" s="70"/>
      <c r="O18" s="78">
        <f t="shared" si="2"/>
        <v>0</v>
      </c>
      <c r="P18" s="209">
        <f t="shared" si="7"/>
        <v>0</v>
      </c>
      <c r="Q18" s="162"/>
      <c r="R18" s="70"/>
      <c r="S18" s="78">
        <f t="shared" si="3"/>
        <v>0</v>
      </c>
      <c r="T18" s="209">
        <f t="shared" si="8"/>
        <v>0</v>
      </c>
      <c r="U18" s="162"/>
      <c r="V18" s="70"/>
      <c r="W18" s="78">
        <f t="shared" si="4"/>
        <v>0</v>
      </c>
      <c r="X18" s="78">
        <f t="shared" si="9"/>
        <v>0</v>
      </c>
      <c r="Y18" s="137">
        <f t="shared" si="5"/>
        <v>0</v>
      </c>
      <c r="Z18" s="18"/>
    </row>
    <row r="19" spans="1:27" outlineLevel="1" x14ac:dyDescent="0.2">
      <c r="A19" s="75"/>
      <c r="B19" s="76" t="s">
        <v>127</v>
      </c>
      <c r="C19" s="203"/>
      <c r="D19" s="170"/>
      <c r="E19" s="162"/>
      <c r="F19" s="70"/>
      <c r="G19" s="77"/>
      <c r="H19" s="370">
        <f t="shared" si="6"/>
        <v>0</v>
      </c>
      <c r="I19" s="162"/>
      <c r="J19" s="70"/>
      <c r="K19" s="78">
        <f t="shared" si="0"/>
        <v>0</v>
      </c>
      <c r="L19" s="209">
        <f t="shared" si="1"/>
        <v>0</v>
      </c>
      <c r="M19" s="162"/>
      <c r="N19" s="70"/>
      <c r="O19" s="78">
        <f t="shared" si="2"/>
        <v>0</v>
      </c>
      <c r="P19" s="209">
        <f t="shared" si="7"/>
        <v>0</v>
      </c>
      <c r="Q19" s="162"/>
      <c r="R19" s="70"/>
      <c r="S19" s="78">
        <f t="shared" si="3"/>
        <v>0</v>
      </c>
      <c r="T19" s="209">
        <f t="shared" si="8"/>
        <v>0</v>
      </c>
      <c r="U19" s="162"/>
      <c r="V19" s="70"/>
      <c r="W19" s="78">
        <f t="shared" si="4"/>
        <v>0</v>
      </c>
      <c r="X19" s="78">
        <f t="shared" si="9"/>
        <v>0</v>
      </c>
      <c r="Y19" s="137">
        <f t="shared" si="5"/>
        <v>0</v>
      </c>
      <c r="Z19" s="18"/>
    </row>
    <row r="20" spans="1:27" outlineLevel="1" x14ac:dyDescent="0.2">
      <c r="A20" s="75"/>
      <c r="B20" s="76" t="s">
        <v>23</v>
      </c>
      <c r="C20" s="203"/>
      <c r="D20" s="170"/>
      <c r="E20" s="162"/>
      <c r="F20" s="70"/>
      <c r="G20" s="265"/>
      <c r="H20" s="370">
        <f t="shared" si="6"/>
        <v>0</v>
      </c>
      <c r="I20" s="162"/>
      <c r="J20" s="70"/>
      <c r="K20" s="78">
        <f t="shared" si="0"/>
        <v>0</v>
      </c>
      <c r="L20" s="209">
        <f t="shared" si="1"/>
        <v>0</v>
      </c>
      <c r="M20" s="162"/>
      <c r="N20" s="70"/>
      <c r="O20" s="78">
        <f t="shared" si="2"/>
        <v>0</v>
      </c>
      <c r="P20" s="209">
        <f t="shared" si="7"/>
        <v>0</v>
      </c>
      <c r="Q20" s="162"/>
      <c r="R20" s="70"/>
      <c r="S20" s="78">
        <f t="shared" si="3"/>
        <v>0</v>
      </c>
      <c r="T20" s="209">
        <f t="shared" si="8"/>
        <v>0</v>
      </c>
      <c r="U20" s="162"/>
      <c r="V20" s="70"/>
      <c r="W20" s="78">
        <f t="shared" si="4"/>
        <v>0</v>
      </c>
      <c r="X20" s="78">
        <f t="shared" si="9"/>
        <v>0</v>
      </c>
      <c r="Y20" s="137">
        <f t="shared" si="5"/>
        <v>0</v>
      </c>
      <c r="Z20" s="18"/>
    </row>
    <row r="21" spans="1:27" outlineLevel="1" x14ac:dyDescent="0.2">
      <c r="A21" s="75"/>
      <c r="B21" s="76" t="s">
        <v>24</v>
      </c>
      <c r="C21" s="203"/>
      <c r="D21" s="170"/>
      <c r="E21" s="162"/>
      <c r="F21" s="70"/>
      <c r="G21" s="77"/>
      <c r="H21" s="370">
        <f t="shared" si="6"/>
        <v>0</v>
      </c>
      <c r="I21" s="162"/>
      <c r="J21" s="70"/>
      <c r="K21" s="78">
        <f t="shared" si="0"/>
        <v>0</v>
      </c>
      <c r="L21" s="209">
        <f t="shared" si="1"/>
        <v>0</v>
      </c>
      <c r="M21" s="162"/>
      <c r="N21" s="70"/>
      <c r="O21" s="78">
        <f t="shared" si="2"/>
        <v>0</v>
      </c>
      <c r="P21" s="209">
        <f t="shared" si="7"/>
        <v>0</v>
      </c>
      <c r="Q21" s="162"/>
      <c r="R21" s="70"/>
      <c r="S21" s="78">
        <f t="shared" si="3"/>
        <v>0</v>
      </c>
      <c r="T21" s="209">
        <f t="shared" si="8"/>
        <v>0</v>
      </c>
      <c r="U21" s="162"/>
      <c r="V21" s="70"/>
      <c r="W21" s="78">
        <f t="shared" si="4"/>
        <v>0</v>
      </c>
      <c r="X21" s="78">
        <f t="shared" si="9"/>
        <v>0</v>
      </c>
      <c r="Y21" s="137">
        <f t="shared" si="5"/>
        <v>0</v>
      </c>
      <c r="Z21" s="18"/>
    </row>
    <row r="22" spans="1:27" outlineLevel="1" x14ac:dyDescent="0.2">
      <c r="A22" s="75"/>
      <c r="B22" s="76" t="s">
        <v>161</v>
      </c>
      <c r="C22" s="203"/>
      <c r="D22" s="170"/>
      <c r="E22" s="162"/>
      <c r="F22" s="70"/>
      <c r="G22" s="77"/>
      <c r="H22" s="370">
        <f t="shared" si="6"/>
        <v>0</v>
      </c>
      <c r="I22" s="162"/>
      <c r="J22" s="70"/>
      <c r="K22" s="78">
        <f t="shared" si="0"/>
        <v>0</v>
      </c>
      <c r="L22" s="209">
        <f t="shared" si="1"/>
        <v>0</v>
      </c>
      <c r="M22" s="162"/>
      <c r="N22" s="70"/>
      <c r="O22" s="78">
        <f t="shared" si="2"/>
        <v>0</v>
      </c>
      <c r="P22" s="209">
        <f t="shared" si="7"/>
        <v>0</v>
      </c>
      <c r="Q22" s="162"/>
      <c r="R22" s="70"/>
      <c r="S22" s="78">
        <f t="shared" si="3"/>
        <v>0</v>
      </c>
      <c r="T22" s="209">
        <f t="shared" si="8"/>
        <v>0</v>
      </c>
      <c r="U22" s="162"/>
      <c r="V22" s="70"/>
      <c r="W22" s="78">
        <f t="shared" si="4"/>
        <v>0</v>
      </c>
      <c r="X22" s="78">
        <f t="shared" si="9"/>
        <v>0</v>
      </c>
      <c r="Y22" s="137">
        <f t="shared" si="5"/>
        <v>0</v>
      </c>
      <c r="Z22" s="19"/>
    </row>
    <row r="23" spans="1:27" outlineLevel="1" x14ac:dyDescent="0.2">
      <c r="A23" s="75"/>
      <c r="B23" s="76" t="s">
        <v>163</v>
      </c>
      <c r="C23" s="203"/>
      <c r="D23" s="170"/>
      <c r="E23" s="162"/>
      <c r="F23" s="70"/>
      <c r="G23" s="77"/>
      <c r="H23" s="370">
        <f t="shared" si="6"/>
        <v>0</v>
      </c>
      <c r="I23" s="162"/>
      <c r="J23" s="70"/>
      <c r="K23" s="78">
        <f t="shared" si="0"/>
        <v>0</v>
      </c>
      <c r="L23" s="209">
        <f t="shared" si="1"/>
        <v>0</v>
      </c>
      <c r="M23" s="162"/>
      <c r="N23" s="70"/>
      <c r="O23" s="78">
        <f t="shared" si="2"/>
        <v>0</v>
      </c>
      <c r="P23" s="209">
        <f t="shared" si="7"/>
        <v>0</v>
      </c>
      <c r="Q23" s="162"/>
      <c r="R23" s="70"/>
      <c r="S23" s="78">
        <f t="shared" si="3"/>
        <v>0</v>
      </c>
      <c r="T23" s="209">
        <f t="shared" si="8"/>
        <v>0</v>
      </c>
      <c r="U23" s="162"/>
      <c r="V23" s="70"/>
      <c r="W23" s="78">
        <f t="shared" si="4"/>
        <v>0</v>
      </c>
      <c r="X23" s="78">
        <f t="shared" si="9"/>
        <v>0</v>
      </c>
      <c r="Y23" s="137">
        <f t="shared" si="5"/>
        <v>0</v>
      </c>
      <c r="Z23" s="19"/>
    </row>
    <row r="24" spans="1:27" outlineLevel="1" x14ac:dyDescent="0.2">
      <c r="A24" s="75"/>
      <c r="B24" s="76" t="s">
        <v>41</v>
      </c>
      <c r="C24" s="203"/>
      <c r="D24" s="170"/>
      <c r="E24" s="162"/>
      <c r="F24" s="70"/>
      <c r="G24" s="77"/>
      <c r="H24" s="370">
        <f t="shared" si="6"/>
        <v>0</v>
      </c>
      <c r="I24" s="162"/>
      <c r="J24" s="70"/>
      <c r="K24" s="78">
        <f t="shared" si="0"/>
        <v>0</v>
      </c>
      <c r="L24" s="209">
        <f t="shared" si="1"/>
        <v>0</v>
      </c>
      <c r="M24" s="162"/>
      <c r="N24" s="70"/>
      <c r="O24" s="78">
        <f t="shared" si="2"/>
        <v>0</v>
      </c>
      <c r="P24" s="209">
        <f t="shared" si="7"/>
        <v>0</v>
      </c>
      <c r="Q24" s="162"/>
      <c r="R24" s="70"/>
      <c r="S24" s="78">
        <f t="shared" si="3"/>
        <v>0</v>
      </c>
      <c r="T24" s="209">
        <f t="shared" si="8"/>
        <v>0</v>
      </c>
      <c r="U24" s="162"/>
      <c r="V24" s="70"/>
      <c r="W24" s="78">
        <f t="shared" si="4"/>
        <v>0</v>
      </c>
      <c r="X24" s="78">
        <f t="shared" si="9"/>
        <v>0</v>
      </c>
      <c r="Y24" s="137">
        <f t="shared" si="5"/>
        <v>0</v>
      </c>
      <c r="Z24" s="18"/>
    </row>
    <row r="25" spans="1:27" outlineLevel="1" x14ac:dyDescent="0.2">
      <c r="A25" s="75"/>
      <c r="B25" s="76" t="s">
        <v>155</v>
      </c>
      <c r="C25" s="203"/>
      <c r="D25" s="170"/>
      <c r="E25" s="162"/>
      <c r="F25" s="70"/>
      <c r="G25" s="77"/>
      <c r="H25" s="370">
        <f t="shared" si="6"/>
        <v>0</v>
      </c>
      <c r="I25" s="162"/>
      <c r="J25" s="70"/>
      <c r="K25" s="78">
        <f t="shared" si="0"/>
        <v>0</v>
      </c>
      <c r="L25" s="209">
        <f t="shared" si="1"/>
        <v>0</v>
      </c>
      <c r="M25" s="162"/>
      <c r="N25" s="70"/>
      <c r="O25" s="78">
        <f t="shared" si="2"/>
        <v>0</v>
      </c>
      <c r="P25" s="209">
        <f t="shared" si="7"/>
        <v>0</v>
      </c>
      <c r="Q25" s="162"/>
      <c r="R25" s="70"/>
      <c r="S25" s="78">
        <f t="shared" si="3"/>
        <v>0</v>
      </c>
      <c r="T25" s="209">
        <f t="shared" si="8"/>
        <v>0</v>
      </c>
      <c r="U25" s="162"/>
      <c r="V25" s="70"/>
      <c r="W25" s="78">
        <f t="shared" si="4"/>
        <v>0</v>
      </c>
      <c r="X25" s="78">
        <f t="shared" si="9"/>
        <v>0</v>
      </c>
      <c r="Y25" s="137">
        <f t="shared" si="5"/>
        <v>0</v>
      </c>
      <c r="Z25" s="18"/>
    </row>
    <row r="26" spans="1:27" outlineLevel="1" x14ac:dyDescent="0.2">
      <c r="A26" s="75"/>
      <c r="B26" s="80" t="s">
        <v>42</v>
      </c>
      <c r="C26" s="191"/>
      <c r="D26" s="170"/>
      <c r="E26" s="162"/>
      <c r="F26" s="70"/>
      <c r="G26" s="77"/>
      <c r="H26" s="370">
        <f t="shared" si="6"/>
        <v>0</v>
      </c>
      <c r="I26" s="162"/>
      <c r="J26" s="70"/>
      <c r="K26" s="78">
        <f t="shared" si="0"/>
        <v>0</v>
      </c>
      <c r="L26" s="209">
        <f t="shared" si="1"/>
        <v>0</v>
      </c>
      <c r="M26" s="162"/>
      <c r="N26" s="70"/>
      <c r="O26" s="78">
        <f t="shared" si="2"/>
        <v>0</v>
      </c>
      <c r="P26" s="209">
        <f t="shared" si="7"/>
        <v>0</v>
      </c>
      <c r="Q26" s="162"/>
      <c r="R26" s="70"/>
      <c r="S26" s="78">
        <f t="shared" si="3"/>
        <v>0</v>
      </c>
      <c r="T26" s="209">
        <f t="shared" si="8"/>
        <v>0</v>
      </c>
      <c r="U26" s="162"/>
      <c r="V26" s="70"/>
      <c r="W26" s="78">
        <f t="shared" si="4"/>
        <v>0</v>
      </c>
      <c r="X26" s="78">
        <f t="shared" si="9"/>
        <v>0</v>
      </c>
      <c r="Y26" s="137">
        <f t="shared" si="5"/>
        <v>0</v>
      </c>
      <c r="Z26" s="19"/>
    </row>
    <row r="27" spans="1:27" outlineLevel="1" x14ac:dyDescent="0.2">
      <c r="A27" s="75"/>
      <c r="B27" s="80" t="s">
        <v>42</v>
      </c>
      <c r="C27" s="191"/>
      <c r="D27" s="170"/>
      <c r="E27" s="162"/>
      <c r="F27" s="70"/>
      <c r="G27" s="77"/>
      <c r="H27" s="370">
        <f t="shared" si="6"/>
        <v>0</v>
      </c>
      <c r="I27" s="162"/>
      <c r="J27" s="70"/>
      <c r="K27" s="78">
        <f t="shared" si="0"/>
        <v>0</v>
      </c>
      <c r="L27" s="209">
        <f t="shared" si="1"/>
        <v>0</v>
      </c>
      <c r="M27" s="162"/>
      <c r="N27" s="70"/>
      <c r="O27" s="78">
        <f t="shared" si="2"/>
        <v>0</v>
      </c>
      <c r="P27" s="209">
        <f t="shared" si="7"/>
        <v>0</v>
      </c>
      <c r="Q27" s="162"/>
      <c r="R27" s="70"/>
      <c r="S27" s="78">
        <f t="shared" si="3"/>
        <v>0</v>
      </c>
      <c r="T27" s="209">
        <f t="shared" si="8"/>
        <v>0</v>
      </c>
      <c r="U27" s="162"/>
      <c r="V27" s="70"/>
      <c r="W27" s="78">
        <f t="shared" si="4"/>
        <v>0</v>
      </c>
      <c r="X27" s="78">
        <f t="shared" si="9"/>
        <v>0</v>
      </c>
      <c r="Y27" s="137">
        <f t="shared" si="5"/>
        <v>0</v>
      </c>
      <c r="Z27" s="19"/>
    </row>
    <row r="28" spans="1:27" outlineLevel="1" x14ac:dyDescent="0.2">
      <c r="A28" s="75"/>
      <c r="B28" s="80" t="s">
        <v>44</v>
      </c>
      <c r="C28" s="191"/>
      <c r="D28" s="170"/>
      <c r="E28" s="162"/>
      <c r="F28" s="70"/>
      <c r="G28" s="77"/>
      <c r="H28" s="370">
        <f t="shared" si="6"/>
        <v>0</v>
      </c>
      <c r="I28" s="162"/>
      <c r="J28" s="70"/>
      <c r="K28" s="78">
        <f t="shared" si="0"/>
        <v>0</v>
      </c>
      <c r="L28" s="209">
        <f t="shared" si="1"/>
        <v>0</v>
      </c>
      <c r="M28" s="162"/>
      <c r="N28" s="70"/>
      <c r="O28" s="78">
        <f t="shared" si="2"/>
        <v>0</v>
      </c>
      <c r="P28" s="209">
        <f t="shared" si="7"/>
        <v>0</v>
      </c>
      <c r="Q28" s="162"/>
      <c r="R28" s="70"/>
      <c r="S28" s="78">
        <f t="shared" si="3"/>
        <v>0</v>
      </c>
      <c r="T28" s="209">
        <f t="shared" si="8"/>
        <v>0</v>
      </c>
      <c r="U28" s="162"/>
      <c r="V28" s="70"/>
      <c r="W28" s="78">
        <f t="shared" si="4"/>
        <v>0</v>
      </c>
      <c r="X28" s="78">
        <f t="shared" si="9"/>
        <v>0</v>
      </c>
      <c r="Y28" s="137">
        <f t="shared" si="5"/>
        <v>0</v>
      </c>
      <c r="Z28" s="19"/>
    </row>
    <row r="29" spans="1:27" outlineLevel="1" x14ac:dyDescent="0.2">
      <c r="A29" s="75"/>
      <c r="B29" s="81"/>
      <c r="C29" s="191"/>
      <c r="D29" s="170"/>
      <c r="E29" s="162"/>
      <c r="F29" s="70"/>
      <c r="G29" s="77"/>
      <c r="H29" s="369"/>
      <c r="I29" s="162"/>
      <c r="J29" s="70"/>
      <c r="K29" s="73"/>
      <c r="L29" s="268"/>
      <c r="M29" s="162"/>
      <c r="N29" s="70"/>
      <c r="O29" s="73"/>
      <c r="P29" s="268"/>
      <c r="Q29" s="162"/>
      <c r="R29" s="70"/>
      <c r="S29" s="73"/>
      <c r="T29" s="268"/>
      <c r="U29" s="162"/>
      <c r="V29" s="70"/>
      <c r="W29" s="73"/>
      <c r="X29" s="73"/>
      <c r="Y29" s="136"/>
      <c r="Z29" s="19"/>
    </row>
    <row r="30" spans="1:27" outlineLevel="1" x14ac:dyDescent="0.2">
      <c r="A30" s="67" t="s">
        <v>99</v>
      </c>
      <c r="B30" s="75"/>
      <c r="C30" s="181"/>
      <c r="D30" s="170"/>
      <c r="E30" s="161"/>
      <c r="F30" s="72"/>
      <c r="G30" s="73"/>
      <c r="H30" s="369"/>
      <c r="I30" s="162"/>
      <c r="J30" s="72"/>
      <c r="K30" s="73"/>
      <c r="L30" s="268"/>
      <c r="M30" s="161"/>
      <c r="N30" s="72"/>
      <c r="O30" s="73"/>
      <c r="P30" s="268"/>
      <c r="Q30" s="161"/>
      <c r="R30" s="72"/>
      <c r="S30" s="73"/>
      <c r="T30" s="268"/>
      <c r="U30" s="161"/>
      <c r="V30" s="72"/>
      <c r="W30" s="73"/>
      <c r="X30" s="73"/>
      <c r="Y30" s="136"/>
      <c r="Z30" s="10"/>
    </row>
    <row r="31" spans="1:27" outlineLevel="1" x14ac:dyDescent="0.2">
      <c r="A31" s="75"/>
      <c r="B31" s="80" t="s">
        <v>89</v>
      </c>
      <c r="C31" s="191"/>
      <c r="D31" s="170"/>
      <c r="E31" s="162"/>
      <c r="F31" s="70"/>
      <c r="G31" s="77"/>
      <c r="H31" s="370">
        <f t="shared" si="6"/>
        <v>0</v>
      </c>
      <c r="I31" s="162"/>
      <c r="J31" s="70"/>
      <c r="K31" s="78">
        <f>ROUND(G31*(100%+$M$2),0)</f>
        <v>0</v>
      </c>
      <c r="L31" s="209">
        <f>ROUND(J31*K31,0)</f>
        <v>0</v>
      </c>
      <c r="M31" s="162"/>
      <c r="N31" s="70"/>
      <c r="O31" s="78">
        <f>ROUND(K31*(100%+$M$2),0)</f>
        <v>0</v>
      </c>
      <c r="P31" s="209">
        <f>ROUND(N31*O31,0)</f>
        <v>0</v>
      </c>
      <c r="Q31" s="162"/>
      <c r="R31" s="70"/>
      <c r="S31" s="78">
        <f>ROUND(O31*(100%+$M$2),0)</f>
        <v>0</v>
      </c>
      <c r="T31" s="209">
        <f>ROUND(R31*S31,0)</f>
        <v>0</v>
      </c>
      <c r="U31" s="162"/>
      <c r="V31" s="70"/>
      <c r="W31" s="78">
        <f>ROUND(S31*(100%+$M$2),0)</f>
        <v>0</v>
      </c>
      <c r="X31" s="78">
        <f>ROUND(V31*W31,0)</f>
        <v>0</v>
      </c>
      <c r="Y31" s="137">
        <f>H31+L31+P31+T31+X31</f>
        <v>0</v>
      </c>
      <c r="Z31" s="19"/>
    </row>
    <row r="32" spans="1:27" outlineLevel="1" x14ac:dyDescent="0.2">
      <c r="A32" s="75"/>
      <c r="B32" s="80" t="s">
        <v>89</v>
      </c>
      <c r="C32" s="191"/>
      <c r="D32" s="170"/>
      <c r="E32" s="162"/>
      <c r="F32" s="70"/>
      <c r="G32" s="77"/>
      <c r="H32" s="370">
        <f t="shared" si="6"/>
        <v>0</v>
      </c>
      <c r="I32" s="162"/>
      <c r="J32" s="70"/>
      <c r="K32" s="78">
        <f>ROUND(G32*(100%+$M$2),0)</f>
        <v>0</v>
      </c>
      <c r="L32" s="209">
        <f>ROUND(J32*K32,0)</f>
        <v>0</v>
      </c>
      <c r="M32" s="162"/>
      <c r="N32" s="70"/>
      <c r="O32" s="78">
        <f>ROUND(K32*(100%+$M$2),0)</f>
        <v>0</v>
      </c>
      <c r="P32" s="209">
        <f>ROUND(N32*O32,0)</f>
        <v>0</v>
      </c>
      <c r="Q32" s="162"/>
      <c r="R32" s="70"/>
      <c r="S32" s="78">
        <f>ROUND(O32*(100%+$M$2),0)</f>
        <v>0</v>
      </c>
      <c r="T32" s="209">
        <f>ROUND(R32*S32,0)</f>
        <v>0</v>
      </c>
      <c r="U32" s="162"/>
      <c r="V32" s="70"/>
      <c r="W32" s="78">
        <f>ROUND(S32*(100%+$M$2),0)</f>
        <v>0</v>
      </c>
      <c r="X32" s="78">
        <f>ROUND(V32*W32,0)</f>
        <v>0</v>
      </c>
      <c r="Y32" s="137">
        <f>H32+L32+P32+T32+X32</f>
        <v>0</v>
      </c>
      <c r="Z32" s="18"/>
    </row>
    <row r="33" spans="1:26" outlineLevel="1" x14ac:dyDescent="0.2">
      <c r="A33" s="75"/>
      <c r="B33" s="80" t="s">
        <v>90</v>
      </c>
      <c r="C33" s="191"/>
      <c r="D33" s="170"/>
      <c r="E33" s="162"/>
      <c r="F33" s="70"/>
      <c r="G33" s="77"/>
      <c r="H33" s="370">
        <f t="shared" si="6"/>
        <v>0</v>
      </c>
      <c r="I33" s="162"/>
      <c r="J33" s="70"/>
      <c r="K33" s="78">
        <f>ROUND(G33*(100%+$M$2),0)</f>
        <v>0</v>
      </c>
      <c r="L33" s="209">
        <f>ROUND(J33*K33,0)</f>
        <v>0</v>
      </c>
      <c r="M33" s="162"/>
      <c r="N33" s="70"/>
      <c r="O33" s="78">
        <f>ROUND(K33*(100%+$M$2),0)</f>
        <v>0</v>
      </c>
      <c r="P33" s="209">
        <f>ROUND(N33*O33,0)</f>
        <v>0</v>
      </c>
      <c r="Q33" s="162"/>
      <c r="R33" s="70"/>
      <c r="S33" s="78">
        <f>ROUND(O33*(100%+$M$2),0)</f>
        <v>0</v>
      </c>
      <c r="T33" s="209">
        <f>ROUND(R33*S33,0)</f>
        <v>0</v>
      </c>
      <c r="U33" s="162"/>
      <c r="V33" s="70"/>
      <c r="W33" s="78">
        <f>ROUND(S33*(100%+$M$2),0)</f>
        <v>0</v>
      </c>
      <c r="X33" s="78">
        <f>ROUND(V33*W33,0)</f>
        <v>0</v>
      </c>
      <c r="Y33" s="137">
        <f>H33+L33+P33+T33+X33</f>
        <v>0</v>
      </c>
      <c r="Z33" s="19"/>
    </row>
    <row r="34" spans="1:26" outlineLevel="1" x14ac:dyDescent="0.2">
      <c r="A34" s="76"/>
      <c r="B34" s="76"/>
      <c r="C34" s="171"/>
      <c r="D34" s="170"/>
      <c r="E34" s="162"/>
      <c r="F34" s="70"/>
      <c r="G34" s="77"/>
      <c r="H34" s="369"/>
      <c r="I34" s="162"/>
      <c r="J34" s="70"/>
      <c r="K34" s="73"/>
      <c r="L34" s="268"/>
      <c r="M34" s="162"/>
      <c r="N34" s="70"/>
      <c r="O34" s="73"/>
      <c r="P34" s="268"/>
      <c r="Q34" s="162"/>
      <c r="R34" s="70"/>
      <c r="S34" s="73"/>
      <c r="T34" s="268"/>
      <c r="U34" s="162"/>
      <c r="V34" s="70"/>
      <c r="W34" s="73"/>
      <c r="X34" s="73"/>
      <c r="Y34" s="136"/>
      <c r="Z34" s="10"/>
    </row>
    <row r="35" spans="1:26" s="3" customFormat="1" outlineLevel="1" x14ac:dyDescent="0.2">
      <c r="A35" s="111" t="s">
        <v>130</v>
      </c>
      <c r="B35" s="111"/>
      <c r="C35" s="193"/>
      <c r="D35" s="194"/>
      <c r="E35" s="188"/>
      <c r="F35" s="112"/>
      <c r="G35" s="113"/>
      <c r="H35" s="371">
        <f>SUM(H12:H34)</f>
        <v>0</v>
      </c>
      <c r="I35" s="188"/>
      <c r="J35" s="112"/>
      <c r="K35" s="113"/>
      <c r="L35" s="269">
        <f>SUM(L12:L34)</f>
        <v>0</v>
      </c>
      <c r="M35" s="188"/>
      <c r="N35" s="112"/>
      <c r="O35" s="113"/>
      <c r="P35" s="269">
        <f>SUM(P12:P34)</f>
        <v>0</v>
      </c>
      <c r="Q35" s="188"/>
      <c r="R35" s="112"/>
      <c r="S35" s="113"/>
      <c r="T35" s="269">
        <f>SUM(T12:T34)</f>
        <v>0</v>
      </c>
      <c r="U35" s="188"/>
      <c r="V35" s="112"/>
      <c r="W35" s="113"/>
      <c r="X35" s="114">
        <f>SUM(X12:X34)</f>
        <v>0</v>
      </c>
      <c r="Y35" s="138">
        <f>SUM(Y12:Y34)</f>
        <v>0</v>
      </c>
      <c r="Z35" s="20" t="str">
        <f>IF(SUM(H35,L35,P35,T35,X35)=Y35,"Ties", "Doesn't Foot")</f>
        <v>Ties</v>
      </c>
    </row>
    <row r="36" spans="1:26" outlineLevel="1" x14ac:dyDescent="0.2">
      <c r="A36" s="108"/>
      <c r="B36" s="108"/>
      <c r="C36" s="204"/>
      <c r="D36" s="205"/>
      <c r="E36" s="92"/>
      <c r="F36" s="90"/>
      <c r="G36" s="272"/>
      <c r="H36" s="372"/>
      <c r="I36" s="198"/>
      <c r="J36" s="109"/>
      <c r="K36" s="110"/>
      <c r="L36" s="273"/>
      <c r="M36" s="198"/>
      <c r="N36" s="109"/>
      <c r="O36" s="110"/>
      <c r="P36" s="273"/>
      <c r="Q36" s="198"/>
      <c r="R36" s="109"/>
      <c r="S36" s="110"/>
      <c r="T36" s="273"/>
      <c r="U36" s="198"/>
      <c r="V36" s="109"/>
      <c r="W36" s="110"/>
      <c r="X36" s="110"/>
      <c r="Y36" s="139"/>
      <c r="Z36" s="10"/>
    </row>
    <row r="37" spans="1:26" s="4" customFormat="1" outlineLevel="1" x14ac:dyDescent="0.2">
      <c r="A37" s="67" t="s">
        <v>484</v>
      </c>
      <c r="B37" s="67"/>
      <c r="C37" s="167"/>
      <c r="D37" s="168"/>
      <c r="E37" s="74"/>
      <c r="F37" s="71"/>
      <c r="G37" s="73"/>
      <c r="H37" s="369"/>
      <c r="I37" s="161"/>
      <c r="J37" s="71"/>
      <c r="K37" s="73"/>
      <c r="L37" s="268"/>
      <c r="M37" s="161"/>
      <c r="N37" s="71"/>
      <c r="O37" s="73"/>
      <c r="P37" s="268"/>
      <c r="Q37" s="161"/>
      <c r="R37" s="71"/>
      <c r="S37" s="73"/>
      <c r="T37" s="268"/>
      <c r="U37" s="161"/>
      <c r="V37" s="71"/>
      <c r="W37" s="73"/>
      <c r="X37" s="73"/>
      <c r="Y37" s="136"/>
      <c r="Z37" s="17"/>
    </row>
    <row r="38" spans="1:26" s="4" customFormat="1" outlineLevel="1" x14ac:dyDescent="0.2">
      <c r="A38" s="67"/>
      <c r="B38" s="67"/>
      <c r="C38" s="167"/>
      <c r="D38" s="168"/>
      <c r="E38" s="74"/>
      <c r="F38" s="71"/>
      <c r="G38" s="73"/>
      <c r="H38" s="369"/>
      <c r="I38" s="161"/>
      <c r="J38" s="71"/>
      <c r="K38" s="73"/>
      <c r="L38" s="268"/>
      <c r="M38" s="161"/>
      <c r="N38" s="71"/>
      <c r="O38" s="73"/>
      <c r="P38" s="268"/>
      <c r="Q38" s="161"/>
      <c r="R38" s="71"/>
      <c r="S38" s="73"/>
      <c r="T38" s="268"/>
      <c r="U38" s="161"/>
      <c r="V38" s="71"/>
      <c r="W38" s="73"/>
      <c r="X38" s="73"/>
      <c r="Y38" s="136"/>
      <c r="Z38" s="17"/>
    </row>
    <row r="39" spans="1:26" s="4" customFormat="1" outlineLevel="1" x14ac:dyDescent="0.2">
      <c r="A39" s="66" t="s">
        <v>131</v>
      </c>
      <c r="B39" s="70"/>
      <c r="C39" s="206"/>
      <c r="D39" s="168"/>
      <c r="E39" s="74"/>
      <c r="F39" s="71"/>
      <c r="G39" s="73"/>
      <c r="H39" s="369"/>
      <c r="I39" s="161"/>
      <c r="J39" s="71"/>
      <c r="K39" s="73"/>
      <c r="L39" s="268"/>
      <c r="M39" s="161"/>
      <c r="N39" s="71"/>
      <c r="O39" s="73"/>
      <c r="P39" s="268"/>
      <c r="Q39" s="161"/>
      <c r="R39" s="71"/>
      <c r="S39" s="73"/>
      <c r="T39" s="268"/>
      <c r="U39" s="161"/>
      <c r="V39" s="71"/>
      <c r="W39" s="73"/>
      <c r="X39" s="73"/>
      <c r="Y39" s="136"/>
      <c r="Z39" s="17"/>
    </row>
    <row r="40" spans="1:26" outlineLevel="1" x14ac:dyDescent="0.2">
      <c r="A40" s="67" t="str">
        <f>IF(A$39="&lt;Head Office&gt;", "Program Staff", CONCATENATE(A$39," Program Staff"))</f>
        <v>Program Staff</v>
      </c>
      <c r="B40" s="75"/>
      <c r="C40" s="207"/>
      <c r="D40" s="170"/>
      <c r="E40" s="74"/>
      <c r="F40" s="72"/>
      <c r="G40" s="73"/>
      <c r="H40" s="369"/>
      <c r="I40" s="161"/>
      <c r="J40" s="72"/>
      <c r="K40" s="73"/>
      <c r="L40" s="268"/>
      <c r="M40" s="161"/>
      <c r="N40" s="72"/>
      <c r="O40" s="73"/>
      <c r="P40" s="268"/>
      <c r="Q40" s="161"/>
      <c r="R40" s="72"/>
      <c r="S40" s="73"/>
      <c r="T40" s="268"/>
      <c r="U40" s="161"/>
      <c r="V40" s="72"/>
      <c r="W40" s="73"/>
      <c r="X40" s="73"/>
      <c r="Y40" s="136"/>
      <c r="Z40" s="17"/>
    </row>
    <row r="41" spans="1:26" outlineLevel="1" x14ac:dyDescent="0.2">
      <c r="A41" s="75"/>
      <c r="B41" s="80" t="s">
        <v>38</v>
      </c>
      <c r="C41" s="169"/>
      <c r="D41" s="170"/>
      <c r="E41" s="162"/>
      <c r="F41" s="70"/>
      <c r="G41" s="77"/>
      <c r="H41" s="370">
        <f t="shared" ref="H41:H46" si="10">ROUND(F41*G41,0)</f>
        <v>0</v>
      </c>
      <c r="I41" s="162"/>
      <c r="J41" s="70"/>
      <c r="K41" s="78">
        <f t="shared" ref="K41:K46" si="11">ROUND(G41*(100%+$M$3),0)</f>
        <v>0</v>
      </c>
      <c r="L41" s="209">
        <f t="shared" ref="L41:L46" si="12">ROUND(J41*K41,0)</f>
        <v>0</v>
      </c>
      <c r="M41" s="162"/>
      <c r="N41" s="70"/>
      <c r="O41" s="78">
        <f t="shared" ref="O41:O46" si="13">ROUND(K41*(100%+$M$3),0)</f>
        <v>0</v>
      </c>
      <c r="P41" s="209">
        <f t="shared" ref="P41:P46" si="14">ROUND(N41*O41,0)</f>
        <v>0</v>
      </c>
      <c r="Q41" s="162"/>
      <c r="R41" s="70"/>
      <c r="S41" s="78">
        <f t="shared" ref="S41:S46" si="15">ROUND(O41*(100%+$M$3),0)</f>
        <v>0</v>
      </c>
      <c r="T41" s="209">
        <f t="shared" ref="T41:T46" si="16">ROUND(R41*S41,0)</f>
        <v>0</v>
      </c>
      <c r="U41" s="162"/>
      <c r="V41" s="70"/>
      <c r="W41" s="78">
        <f t="shared" ref="W41:W46" si="17">ROUND(S41*(100%+$M$3),0)</f>
        <v>0</v>
      </c>
      <c r="X41" s="78">
        <f t="shared" ref="X41:X46" si="18">ROUND(V41*W41,0)</f>
        <v>0</v>
      </c>
      <c r="Y41" s="137">
        <f t="shared" ref="Y41:Y46" si="19">H41+L41+P41+T41+X41</f>
        <v>0</v>
      </c>
      <c r="Z41" s="19"/>
    </row>
    <row r="42" spans="1:26" outlineLevel="1" x14ac:dyDescent="0.2">
      <c r="A42" s="75"/>
      <c r="B42" s="80" t="s">
        <v>39</v>
      </c>
      <c r="C42" s="169"/>
      <c r="D42" s="170"/>
      <c r="E42" s="162"/>
      <c r="F42" s="70"/>
      <c r="G42" s="77"/>
      <c r="H42" s="370">
        <f t="shared" si="10"/>
        <v>0</v>
      </c>
      <c r="I42" s="162"/>
      <c r="J42" s="70"/>
      <c r="K42" s="78">
        <f t="shared" si="11"/>
        <v>0</v>
      </c>
      <c r="L42" s="209">
        <f t="shared" si="12"/>
        <v>0</v>
      </c>
      <c r="M42" s="162"/>
      <c r="N42" s="70"/>
      <c r="O42" s="78">
        <f t="shared" si="13"/>
        <v>0</v>
      </c>
      <c r="P42" s="209">
        <f t="shared" si="14"/>
        <v>0</v>
      </c>
      <c r="Q42" s="162"/>
      <c r="R42" s="70"/>
      <c r="S42" s="78">
        <f t="shared" si="15"/>
        <v>0</v>
      </c>
      <c r="T42" s="209">
        <f t="shared" si="16"/>
        <v>0</v>
      </c>
      <c r="U42" s="162"/>
      <c r="V42" s="70"/>
      <c r="W42" s="78">
        <f t="shared" si="17"/>
        <v>0</v>
      </c>
      <c r="X42" s="78">
        <f t="shared" si="18"/>
        <v>0</v>
      </c>
      <c r="Y42" s="137">
        <f t="shared" si="19"/>
        <v>0</v>
      </c>
      <c r="Z42" s="19"/>
    </row>
    <row r="43" spans="1:26" outlineLevel="1" x14ac:dyDescent="0.2">
      <c r="A43" s="75"/>
      <c r="B43" s="80" t="s">
        <v>43</v>
      </c>
      <c r="C43" s="190"/>
      <c r="D43" s="170"/>
      <c r="E43" s="162"/>
      <c r="F43" s="70"/>
      <c r="G43" s="77"/>
      <c r="H43" s="370">
        <f t="shared" si="10"/>
        <v>0</v>
      </c>
      <c r="I43" s="162"/>
      <c r="J43" s="70"/>
      <c r="K43" s="78">
        <f t="shared" si="11"/>
        <v>0</v>
      </c>
      <c r="L43" s="209">
        <f t="shared" si="12"/>
        <v>0</v>
      </c>
      <c r="M43" s="162"/>
      <c r="N43" s="70"/>
      <c r="O43" s="78">
        <f t="shared" si="13"/>
        <v>0</v>
      </c>
      <c r="P43" s="209">
        <f t="shared" si="14"/>
        <v>0</v>
      </c>
      <c r="Q43" s="162"/>
      <c r="R43" s="70"/>
      <c r="S43" s="78">
        <f t="shared" si="15"/>
        <v>0</v>
      </c>
      <c r="T43" s="209">
        <f t="shared" si="16"/>
        <v>0</v>
      </c>
      <c r="U43" s="162"/>
      <c r="V43" s="70"/>
      <c r="W43" s="78">
        <f t="shared" si="17"/>
        <v>0</v>
      </c>
      <c r="X43" s="78">
        <f t="shared" si="18"/>
        <v>0</v>
      </c>
      <c r="Y43" s="137">
        <f t="shared" si="19"/>
        <v>0</v>
      </c>
      <c r="Z43" s="19"/>
    </row>
    <row r="44" spans="1:26" outlineLevel="1" x14ac:dyDescent="0.2">
      <c r="A44" s="75"/>
      <c r="B44" s="80" t="s">
        <v>43</v>
      </c>
      <c r="C44" s="190"/>
      <c r="D44" s="170"/>
      <c r="E44" s="162"/>
      <c r="F44" s="70"/>
      <c r="G44" s="77"/>
      <c r="H44" s="370">
        <f t="shared" si="10"/>
        <v>0</v>
      </c>
      <c r="I44" s="162"/>
      <c r="J44" s="70"/>
      <c r="K44" s="78">
        <f t="shared" si="11"/>
        <v>0</v>
      </c>
      <c r="L44" s="209">
        <f t="shared" si="12"/>
        <v>0</v>
      </c>
      <c r="M44" s="162"/>
      <c r="N44" s="70"/>
      <c r="O44" s="78">
        <f t="shared" si="13"/>
        <v>0</v>
      </c>
      <c r="P44" s="209">
        <f t="shared" si="14"/>
        <v>0</v>
      </c>
      <c r="Q44" s="162"/>
      <c r="R44" s="70"/>
      <c r="S44" s="78">
        <f t="shared" si="15"/>
        <v>0</v>
      </c>
      <c r="T44" s="209">
        <f t="shared" si="16"/>
        <v>0</v>
      </c>
      <c r="U44" s="162"/>
      <c r="V44" s="70"/>
      <c r="W44" s="78">
        <f t="shared" si="17"/>
        <v>0</v>
      </c>
      <c r="X44" s="78">
        <f t="shared" si="18"/>
        <v>0</v>
      </c>
      <c r="Y44" s="137">
        <f t="shared" si="19"/>
        <v>0</v>
      </c>
      <c r="Z44" s="19"/>
    </row>
    <row r="45" spans="1:26" outlineLevel="1" x14ac:dyDescent="0.2">
      <c r="A45" s="75"/>
      <c r="B45" s="80" t="s">
        <v>43</v>
      </c>
      <c r="C45" s="190"/>
      <c r="D45" s="170"/>
      <c r="E45" s="162"/>
      <c r="F45" s="70"/>
      <c r="G45" s="77"/>
      <c r="H45" s="370">
        <f t="shared" si="10"/>
        <v>0</v>
      </c>
      <c r="I45" s="162"/>
      <c r="J45" s="70"/>
      <c r="K45" s="78">
        <f t="shared" si="11"/>
        <v>0</v>
      </c>
      <c r="L45" s="209">
        <f t="shared" si="12"/>
        <v>0</v>
      </c>
      <c r="M45" s="162"/>
      <c r="N45" s="70"/>
      <c r="O45" s="78">
        <f t="shared" si="13"/>
        <v>0</v>
      </c>
      <c r="P45" s="209">
        <f t="shared" si="14"/>
        <v>0</v>
      </c>
      <c r="Q45" s="162"/>
      <c r="R45" s="70"/>
      <c r="S45" s="78">
        <f t="shared" si="15"/>
        <v>0</v>
      </c>
      <c r="T45" s="209">
        <f t="shared" si="16"/>
        <v>0</v>
      </c>
      <c r="U45" s="162"/>
      <c r="V45" s="70"/>
      <c r="W45" s="78">
        <f t="shared" si="17"/>
        <v>0</v>
      </c>
      <c r="X45" s="78">
        <f t="shared" si="18"/>
        <v>0</v>
      </c>
      <c r="Y45" s="137">
        <f t="shared" si="19"/>
        <v>0</v>
      </c>
      <c r="Z45" s="19"/>
    </row>
    <row r="46" spans="1:26" outlineLevel="1" x14ac:dyDescent="0.2">
      <c r="A46" s="75"/>
      <c r="B46" s="80" t="s">
        <v>45</v>
      </c>
      <c r="C46" s="190"/>
      <c r="D46" s="170"/>
      <c r="E46" s="162"/>
      <c r="F46" s="70"/>
      <c r="G46" s="77"/>
      <c r="H46" s="370">
        <f t="shared" si="10"/>
        <v>0</v>
      </c>
      <c r="I46" s="162"/>
      <c r="J46" s="70"/>
      <c r="K46" s="78">
        <f t="shared" si="11"/>
        <v>0</v>
      </c>
      <c r="L46" s="209">
        <f t="shared" si="12"/>
        <v>0</v>
      </c>
      <c r="M46" s="162"/>
      <c r="N46" s="70"/>
      <c r="O46" s="78">
        <f t="shared" si="13"/>
        <v>0</v>
      </c>
      <c r="P46" s="209">
        <f t="shared" si="14"/>
        <v>0</v>
      </c>
      <c r="Q46" s="162"/>
      <c r="R46" s="70"/>
      <c r="S46" s="78">
        <f t="shared" si="15"/>
        <v>0</v>
      </c>
      <c r="T46" s="209">
        <f t="shared" si="16"/>
        <v>0</v>
      </c>
      <c r="U46" s="162"/>
      <c r="V46" s="70"/>
      <c r="W46" s="78">
        <f t="shared" si="17"/>
        <v>0</v>
      </c>
      <c r="X46" s="78">
        <f t="shared" si="18"/>
        <v>0</v>
      </c>
      <c r="Y46" s="137">
        <f t="shared" si="19"/>
        <v>0</v>
      </c>
      <c r="Z46" s="19"/>
    </row>
    <row r="47" spans="1:26" outlineLevel="1" x14ac:dyDescent="0.2">
      <c r="A47" s="75"/>
      <c r="B47" s="83"/>
      <c r="C47" s="190"/>
      <c r="D47" s="170"/>
      <c r="E47" s="79"/>
      <c r="F47" s="70"/>
      <c r="G47" s="77"/>
      <c r="H47" s="369"/>
      <c r="I47" s="162"/>
      <c r="J47" s="70"/>
      <c r="K47" s="73"/>
      <c r="L47" s="268"/>
      <c r="M47" s="162"/>
      <c r="N47" s="70"/>
      <c r="O47" s="73"/>
      <c r="P47" s="268"/>
      <c r="Q47" s="162"/>
      <c r="R47" s="70"/>
      <c r="S47" s="73"/>
      <c r="T47" s="268"/>
      <c r="U47" s="162"/>
      <c r="V47" s="70"/>
      <c r="W47" s="73"/>
      <c r="X47" s="73"/>
      <c r="Y47" s="136"/>
      <c r="Z47" s="19"/>
    </row>
    <row r="48" spans="1:26" outlineLevel="1" x14ac:dyDescent="0.2">
      <c r="A48" s="67" t="str">
        <f>IF(A$39="&lt;Head Office&gt;", "Operational Staff", CONCATENATE(A$39," Operational Staff"))</f>
        <v>Operational Staff</v>
      </c>
      <c r="B48" s="75"/>
      <c r="C48" s="207"/>
      <c r="D48" s="170"/>
      <c r="E48" s="74"/>
      <c r="F48" s="72"/>
      <c r="G48" s="73"/>
      <c r="H48" s="369"/>
      <c r="I48" s="161"/>
      <c r="J48" s="72"/>
      <c r="K48" s="73"/>
      <c r="L48" s="268"/>
      <c r="M48" s="161"/>
      <c r="N48" s="72"/>
      <c r="O48" s="73"/>
      <c r="P48" s="268"/>
      <c r="Q48" s="161"/>
      <c r="R48" s="72"/>
      <c r="S48" s="73"/>
      <c r="T48" s="268"/>
      <c r="U48" s="161"/>
      <c r="V48" s="72"/>
      <c r="W48" s="73"/>
      <c r="X48" s="73"/>
      <c r="Y48" s="136"/>
      <c r="Z48" s="17"/>
    </row>
    <row r="49" spans="1:26" outlineLevel="1" x14ac:dyDescent="0.2">
      <c r="A49" s="75"/>
      <c r="B49" s="80" t="s">
        <v>29</v>
      </c>
      <c r="C49" s="169"/>
      <c r="D49" s="170"/>
      <c r="E49" s="162"/>
      <c r="F49" s="70"/>
      <c r="G49" s="77"/>
      <c r="H49" s="370">
        <f>ROUND(F49*G49,0)</f>
        <v>0</v>
      </c>
      <c r="I49" s="162"/>
      <c r="J49" s="70"/>
      <c r="K49" s="78">
        <f>ROUND(G49*(100%+$M$3),0)</f>
        <v>0</v>
      </c>
      <c r="L49" s="209">
        <f>ROUND(J49*K49,0)</f>
        <v>0</v>
      </c>
      <c r="M49" s="162"/>
      <c r="N49" s="70"/>
      <c r="O49" s="78">
        <f t="shared" ref="O49:O67" si="20">ROUND(K49*(100%+$M$3),0)</f>
        <v>0</v>
      </c>
      <c r="P49" s="209">
        <f>ROUND(N49*O49,0)</f>
        <v>0</v>
      </c>
      <c r="Q49" s="162"/>
      <c r="R49" s="70"/>
      <c r="S49" s="78">
        <f t="shared" ref="S49:S67" si="21">ROUND(O49*(100%+$M$3),0)</f>
        <v>0</v>
      </c>
      <c r="T49" s="209">
        <f>ROUND(R49*S49,0)</f>
        <v>0</v>
      </c>
      <c r="U49" s="162"/>
      <c r="V49" s="70"/>
      <c r="W49" s="78">
        <f t="shared" ref="W49:W67" si="22">ROUND(S49*(100%+$M$3),0)</f>
        <v>0</v>
      </c>
      <c r="X49" s="78">
        <f>ROUND(V49*W49,0)</f>
        <v>0</v>
      </c>
      <c r="Y49" s="137">
        <f t="shared" ref="Y49:Y67" si="23">H49+L49+P49+T49+X49</f>
        <v>0</v>
      </c>
      <c r="Z49" s="18"/>
    </row>
    <row r="50" spans="1:26" outlineLevel="1" x14ac:dyDescent="0.2">
      <c r="A50" s="75"/>
      <c r="B50" s="80" t="s">
        <v>72</v>
      </c>
      <c r="C50" s="169"/>
      <c r="D50" s="170"/>
      <c r="E50" s="162"/>
      <c r="F50" s="70"/>
      <c r="G50" s="77"/>
      <c r="H50" s="370">
        <f t="shared" ref="H50:H67" si="24">ROUND(F50*G50,0)</f>
        <v>0</v>
      </c>
      <c r="I50" s="162"/>
      <c r="J50" s="70"/>
      <c r="K50" s="78">
        <f t="shared" ref="K50:K67" si="25">ROUND(G50*(100%+$M$3),0)</f>
        <v>0</v>
      </c>
      <c r="L50" s="209">
        <f t="shared" ref="L50:L67" si="26">ROUND(J50*K50,0)</f>
        <v>0</v>
      </c>
      <c r="M50" s="162"/>
      <c r="N50" s="70"/>
      <c r="O50" s="78">
        <f t="shared" si="20"/>
        <v>0</v>
      </c>
      <c r="P50" s="209">
        <f t="shared" ref="P50:P67" si="27">ROUND(N50*O50,0)</f>
        <v>0</v>
      </c>
      <c r="Q50" s="162"/>
      <c r="R50" s="70"/>
      <c r="S50" s="78">
        <f t="shared" si="21"/>
        <v>0</v>
      </c>
      <c r="T50" s="209">
        <f t="shared" ref="T50:T67" si="28">ROUND(R50*S50,0)</f>
        <v>0</v>
      </c>
      <c r="U50" s="162"/>
      <c r="V50" s="70"/>
      <c r="W50" s="78">
        <f t="shared" si="22"/>
        <v>0</v>
      </c>
      <c r="X50" s="78">
        <f t="shared" ref="X50:X67" si="29">ROUND(V50*W50,0)</f>
        <v>0</v>
      </c>
      <c r="Y50" s="137">
        <f t="shared" si="23"/>
        <v>0</v>
      </c>
      <c r="Z50" s="18"/>
    </row>
    <row r="51" spans="1:26" outlineLevel="1" x14ac:dyDescent="0.2">
      <c r="A51" s="75"/>
      <c r="B51" s="80" t="s">
        <v>27</v>
      </c>
      <c r="C51" s="169"/>
      <c r="D51" s="170"/>
      <c r="E51" s="162"/>
      <c r="F51" s="70"/>
      <c r="G51" s="77"/>
      <c r="H51" s="370">
        <f t="shared" si="24"/>
        <v>0</v>
      </c>
      <c r="I51" s="162"/>
      <c r="J51" s="70"/>
      <c r="K51" s="78">
        <f t="shared" si="25"/>
        <v>0</v>
      </c>
      <c r="L51" s="209">
        <f t="shared" si="26"/>
        <v>0</v>
      </c>
      <c r="M51" s="162"/>
      <c r="N51" s="70"/>
      <c r="O51" s="78">
        <f t="shared" si="20"/>
        <v>0</v>
      </c>
      <c r="P51" s="209">
        <f t="shared" si="27"/>
        <v>0</v>
      </c>
      <c r="Q51" s="162"/>
      <c r="R51" s="70"/>
      <c r="S51" s="78">
        <f t="shared" si="21"/>
        <v>0</v>
      </c>
      <c r="T51" s="209">
        <f t="shared" si="28"/>
        <v>0</v>
      </c>
      <c r="U51" s="162"/>
      <c r="V51" s="70"/>
      <c r="W51" s="78">
        <f t="shared" si="22"/>
        <v>0</v>
      </c>
      <c r="X51" s="78">
        <f t="shared" si="29"/>
        <v>0</v>
      </c>
      <c r="Y51" s="137">
        <f t="shared" si="23"/>
        <v>0</v>
      </c>
      <c r="Z51" s="18"/>
    </row>
    <row r="52" spans="1:26" outlineLevel="1" x14ac:dyDescent="0.2">
      <c r="A52" s="75"/>
      <c r="B52" s="80" t="s">
        <v>46</v>
      </c>
      <c r="C52" s="190"/>
      <c r="D52" s="170"/>
      <c r="E52" s="162"/>
      <c r="F52" s="70"/>
      <c r="G52" s="77"/>
      <c r="H52" s="370">
        <f t="shared" si="24"/>
        <v>0</v>
      </c>
      <c r="I52" s="162"/>
      <c r="J52" s="70"/>
      <c r="K52" s="78">
        <f t="shared" si="25"/>
        <v>0</v>
      </c>
      <c r="L52" s="209">
        <f t="shared" si="26"/>
        <v>0</v>
      </c>
      <c r="M52" s="162"/>
      <c r="N52" s="70"/>
      <c r="O52" s="78">
        <f t="shared" si="20"/>
        <v>0</v>
      </c>
      <c r="P52" s="209">
        <f t="shared" si="27"/>
        <v>0</v>
      </c>
      <c r="Q52" s="162"/>
      <c r="R52" s="70"/>
      <c r="S52" s="78">
        <f t="shared" si="21"/>
        <v>0</v>
      </c>
      <c r="T52" s="209">
        <f t="shared" si="28"/>
        <v>0</v>
      </c>
      <c r="U52" s="162"/>
      <c r="V52" s="70"/>
      <c r="W52" s="78">
        <f t="shared" si="22"/>
        <v>0</v>
      </c>
      <c r="X52" s="78">
        <f t="shared" si="29"/>
        <v>0</v>
      </c>
      <c r="Y52" s="137">
        <f t="shared" si="23"/>
        <v>0</v>
      </c>
      <c r="Z52" s="19"/>
    </row>
    <row r="53" spans="1:26" outlineLevel="1" x14ac:dyDescent="0.2">
      <c r="A53" s="75"/>
      <c r="B53" s="80" t="s">
        <v>30</v>
      </c>
      <c r="C53" s="169"/>
      <c r="D53" s="170"/>
      <c r="E53" s="162"/>
      <c r="F53" s="70"/>
      <c r="G53" s="77"/>
      <c r="H53" s="370">
        <f t="shared" si="24"/>
        <v>0</v>
      </c>
      <c r="I53" s="162"/>
      <c r="J53" s="70"/>
      <c r="K53" s="78">
        <f t="shared" si="25"/>
        <v>0</v>
      </c>
      <c r="L53" s="209">
        <f t="shared" si="26"/>
        <v>0</v>
      </c>
      <c r="M53" s="162"/>
      <c r="N53" s="70"/>
      <c r="O53" s="78">
        <f t="shared" si="20"/>
        <v>0</v>
      </c>
      <c r="P53" s="209">
        <f t="shared" si="27"/>
        <v>0</v>
      </c>
      <c r="Q53" s="162"/>
      <c r="R53" s="70"/>
      <c r="S53" s="78">
        <f t="shared" si="21"/>
        <v>0</v>
      </c>
      <c r="T53" s="209">
        <f t="shared" si="28"/>
        <v>0</v>
      </c>
      <c r="U53" s="162"/>
      <c r="V53" s="70"/>
      <c r="W53" s="78">
        <f t="shared" si="22"/>
        <v>0</v>
      </c>
      <c r="X53" s="78">
        <f t="shared" si="29"/>
        <v>0</v>
      </c>
      <c r="Y53" s="137">
        <f t="shared" si="23"/>
        <v>0</v>
      </c>
      <c r="Z53" s="18"/>
    </row>
    <row r="54" spans="1:26" outlineLevel="1" x14ac:dyDescent="0.2">
      <c r="A54" s="75"/>
      <c r="B54" s="80" t="s">
        <v>31</v>
      </c>
      <c r="C54" s="169"/>
      <c r="D54" s="170"/>
      <c r="E54" s="162"/>
      <c r="F54" s="70"/>
      <c r="G54" s="77"/>
      <c r="H54" s="370">
        <f t="shared" si="24"/>
        <v>0</v>
      </c>
      <c r="I54" s="162"/>
      <c r="J54" s="70"/>
      <c r="K54" s="78">
        <f t="shared" si="25"/>
        <v>0</v>
      </c>
      <c r="L54" s="209">
        <f t="shared" si="26"/>
        <v>0</v>
      </c>
      <c r="M54" s="162"/>
      <c r="N54" s="70"/>
      <c r="O54" s="78">
        <f t="shared" si="20"/>
        <v>0</v>
      </c>
      <c r="P54" s="209">
        <f t="shared" si="27"/>
        <v>0</v>
      </c>
      <c r="Q54" s="162"/>
      <c r="R54" s="70"/>
      <c r="S54" s="78">
        <f t="shared" si="21"/>
        <v>0</v>
      </c>
      <c r="T54" s="209">
        <f t="shared" si="28"/>
        <v>0</v>
      </c>
      <c r="U54" s="162"/>
      <c r="V54" s="70"/>
      <c r="W54" s="78">
        <f t="shared" si="22"/>
        <v>0</v>
      </c>
      <c r="X54" s="78">
        <f t="shared" si="29"/>
        <v>0</v>
      </c>
      <c r="Y54" s="137">
        <f t="shared" si="23"/>
        <v>0</v>
      </c>
      <c r="Z54" s="21"/>
    </row>
    <row r="55" spans="1:26" outlineLevel="1" x14ac:dyDescent="0.2">
      <c r="A55" s="75"/>
      <c r="B55" s="80" t="s">
        <v>32</v>
      </c>
      <c r="C55" s="169"/>
      <c r="D55" s="170"/>
      <c r="E55" s="162"/>
      <c r="F55" s="70"/>
      <c r="G55" s="77"/>
      <c r="H55" s="370">
        <f t="shared" si="24"/>
        <v>0</v>
      </c>
      <c r="I55" s="162"/>
      <c r="J55" s="70"/>
      <c r="K55" s="78">
        <f t="shared" si="25"/>
        <v>0</v>
      </c>
      <c r="L55" s="209">
        <f t="shared" si="26"/>
        <v>0</v>
      </c>
      <c r="M55" s="162"/>
      <c r="N55" s="70"/>
      <c r="O55" s="78">
        <f t="shared" si="20"/>
        <v>0</v>
      </c>
      <c r="P55" s="209">
        <f t="shared" si="27"/>
        <v>0</v>
      </c>
      <c r="Q55" s="162"/>
      <c r="R55" s="70"/>
      <c r="S55" s="78">
        <f t="shared" si="21"/>
        <v>0</v>
      </c>
      <c r="T55" s="209">
        <f t="shared" si="28"/>
        <v>0</v>
      </c>
      <c r="U55" s="162"/>
      <c r="V55" s="70"/>
      <c r="W55" s="78">
        <f t="shared" si="22"/>
        <v>0</v>
      </c>
      <c r="X55" s="78">
        <f t="shared" si="29"/>
        <v>0</v>
      </c>
      <c r="Y55" s="137">
        <f t="shared" si="23"/>
        <v>0</v>
      </c>
      <c r="Z55" s="18"/>
    </row>
    <row r="56" spans="1:26" outlineLevel="1" x14ac:dyDescent="0.2">
      <c r="A56" s="75"/>
      <c r="B56" s="80" t="s">
        <v>33</v>
      </c>
      <c r="C56" s="169"/>
      <c r="D56" s="170"/>
      <c r="E56" s="162"/>
      <c r="F56" s="70"/>
      <c r="G56" s="77"/>
      <c r="H56" s="370">
        <f t="shared" si="24"/>
        <v>0</v>
      </c>
      <c r="I56" s="162"/>
      <c r="J56" s="70"/>
      <c r="K56" s="78">
        <f t="shared" si="25"/>
        <v>0</v>
      </c>
      <c r="L56" s="209">
        <f t="shared" si="26"/>
        <v>0</v>
      </c>
      <c r="M56" s="162"/>
      <c r="N56" s="70"/>
      <c r="O56" s="78">
        <f t="shared" si="20"/>
        <v>0</v>
      </c>
      <c r="P56" s="209">
        <f t="shared" si="27"/>
        <v>0</v>
      </c>
      <c r="Q56" s="162"/>
      <c r="R56" s="70"/>
      <c r="S56" s="78">
        <f t="shared" si="21"/>
        <v>0</v>
      </c>
      <c r="T56" s="209">
        <f t="shared" si="28"/>
        <v>0</v>
      </c>
      <c r="U56" s="162"/>
      <c r="V56" s="70"/>
      <c r="W56" s="78">
        <f t="shared" si="22"/>
        <v>0</v>
      </c>
      <c r="X56" s="78">
        <f t="shared" si="29"/>
        <v>0</v>
      </c>
      <c r="Y56" s="137">
        <f t="shared" si="23"/>
        <v>0</v>
      </c>
      <c r="Z56" s="19"/>
    </row>
    <row r="57" spans="1:26" outlineLevel="1" x14ac:dyDescent="0.2">
      <c r="A57" s="75"/>
      <c r="B57" s="80" t="s">
        <v>47</v>
      </c>
      <c r="C57" s="190"/>
      <c r="D57" s="170"/>
      <c r="E57" s="162"/>
      <c r="F57" s="70"/>
      <c r="G57" s="77"/>
      <c r="H57" s="370">
        <f t="shared" si="24"/>
        <v>0</v>
      </c>
      <c r="I57" s="162"/>
      <c r="J57" s="70"/>
      <c r="K57" s="78">
        <f t="shared" si="25"/>
        <v>0</v>
      </c>
      <c r="L57" s="209">
        <f t="shared" si="26"/>
        <v>0</v>
      </c>
      <c r="M57" s="162"/>
      <c r="N57" s="70"/>
      <c r="O57" s="78">
        <f t="shared" si="20"/>
        <v>0</v>
      </c>
      <c r="P57" s="209">
        <f t="shared" si="27"/>
        <v>0</v>
      </c>
      <c r="Q57" s="162"/>
      <c r="R57" s="70"/>
      <c r="S57" s="78">
        <f t="shared" si="21"/>
        <v>0</v>
      </c>
      <c r="T57" s="209">
        <f t="shared" si="28"/>
        <v>0</v>
      </c>
      <c r="U57" s="162"/>
      <c r="V57" s="70"/>
      <c r="W57" s="78">
        <f t="shared" si="22"/>
        <v>0</v>
      </c>
      <c r="X57" s="78">
        <f t="shared" si="29"/>
        <v>0</v>
      </c>
      <c r="Y57" s="137">
        <f t="shared" si="23"/>
        <v>0</v>
      </c>
      <c r="Z57" s="19"/>
    </row>
    <row r="58" spans="1:26" outlineLevel="1" x14ac:dyDescent="0.2">
      <c r="A58" s="75"/>
      <c r="B58" s="80" t="s">
        <v>26</v>
      </c>
      <c r="C58" s="169"/>
      <c r="D58" s="170"/>
      <c r="E58" s="162"/>
      <c r="F58" s="70"/>
      <c r="G58" s="77"/>
      <c r="H58" s="370">
        <f t="shared" si="24"/>
        <v>0</v>
      </c>
      <c r="I58" s="162"/>
      <c r="J58" s="70"/>
      <c r="K58" s="78">
        <f t="shared" si="25"/>
        <v>0</v>
      </c>
      <c r="L58" s="209">
        <f t="shared" si="26"/>
        <v>0</v>
      </c>
      <c r="M58" s="162"/>
      <c r="N58" s="70"/>
      <c r="O58" s="78">
        <f t="shared" si="20"/>
        <v>0</v>
      </c>
      <c r="P58" s="209">
        <f t="shared" si="27"/>
        <v>0</v>
      </c>
      <c r="Q58" s="162"/>
      <c r="R58" s="70"/>
      <c r="S58" s="78">
        <f t="shared" si="21"/>
        <v>0</v>
      </c>
      <c r="T58" s="209">
        <f t="shared" si="28"/>
        <v>0</v>
      </c>
      <c r="U58" s="162"/>
      <c r="V58" s="70"/>
      <c r="W58" s="78">
        <f t="shared" si="22"/>
        <v>0</v>
      </c>
      <c r="X58" s="78">
        <f t="shared" si="29"/>
        <v>0</v>
      </c>
      <c r="Y58" s="137">
        <f t="shared" si="23"/>
        <v>0</v>
      </c>
      <c r="Z58" s="18"/>
    </row>
    <row r="59" spans="1:26" outlineLevel="1" x14ac:dyDescent="0.2">
      <c r="A59" s="75"/>
      <c r="B59" s="80" t="s">
        <v>34</v>
      </c>
      <c r="C59" s="169"/>
      <c r="D59" s="170"/>
      <c r="E59" s="162"/>
      <c r="F59" s="70"/>
      <c r="G59" s="77"/>
      <c r="H59" s="370">
        <f t="shared" si="24"/>
        <v>0</v>
      </c>
      <c r="I59" s="162"/>
      <c r="J59" s="70"/>
      <c r="K59" s="78">
        <f t="shared" si="25"/>
        <v>0</v>
      </c>
      <c r="L59" s="209">
        <f t="shared" si="26"/>
        <v>0</v>
      </c>
      <c r="M59" s="162"/>
      <c r="N59" s="70"/>
      <c r="O59" s="78">
        <f t="shared" si="20"/>
        <v>0</v>
      </c>
      <c r="P59" s="209">
        <f t="shared" si="27"/>
        <v>0</v>
      </c>
      <c r="Q59" s="162"/>
      <c r="R59" s="70"/>
      <c r="S59" s="78">
        <f t="shared" si="21"/>
        <v>0</v>
      </c>
      <c r="T59" s="209">
        <f t="shared" si="28"/>
        <v>0</v>
      </c>
      <c r="U59" s="162"/>
      <c r="V59" s="70"/>
      <c r="W59" s="78">
        <f t="shared" si="22"/>
        <v>0</v>
      </c>
      <c r="X59" s="78">
        <f t="shared" si="29"/>
        <v>0</v>
      </c>
      <c r="Y59" s="137">
        <f t="shared" si="23"/>
        <v>0</v>
      </c>
      <c r="Z59" s="18"/>
    </row>
    <row r="60" spans="1:26" outlineLevel="1" x14ac:dyDescent="0.2">
      <c r="A60" s="75"/>
      <c r="B60" s="80" t="s">
        <v>35</v>
      </c>
      <c r="C60" s="169"/>
      <c r="D60" s="170"/>
      <c r="E60" s="162"/>
      <c r="F60" s="70"/>
      <c r="G60" s="77"/>
      <c r="H60" s="370">
        <f t="shared" si="24"/>
        <v>0</v>
      </c>
      <c r="I60" s="162"/>
      <c r="J60" s="70"/>
      <c r="K60" s="78">
        <f t="shared" si="25"/>
        <v>0</v>
      </c>
      <c r="L60" s="209">
        <f t="shared" si="26"/>
        <v>0</v>
      </c>
      <c r="M60" s="162"/>
      <c r="N60" s="70"/>
      <c r="O60" s="78">
        <f t="shared" si="20"/>
        <v>0</v>
      </c>
      <c r="P60" s="209">
        <f t="shared" si="27"/>
        <v>0</v>
      </c>
      <c r="Q60" s="162"/>
      <c r="R60" s="70"/>
      <c r="S60" s="78">
        <f t="shared" si="21"/>
        <v>0</v>
      </c>
      <c r="T60" s="209">
        <f t="shared" si="28"/>
        <v>0</v>
      </c>
      <c r="U60" s="162"/>
      <c r="V60" s="70"/>
      <c r="W60" s="78">
        <f t="shared" si="22"/>
        <v>0</v>
      </c>
      <c r="X60" s="78">
        <f t="shared" si="29"/>
        <v>0</v>
      </c>
      <c r="Y60" s="137">
        <f t="shared" si="23"/>
        <v>0</v>
      </c>
      <c r="Z60" s="18"/>
    </row>
    <row r="61" spans="1:26" outlineLevel="1" x14ac:dyDescent="0.2">
      <c r="A61" s="75"/>
      <c r="B61" s="80" t="s">
        <v>28</v>
      </c>
      <c r="C61" s="169"/>
      <c r="D61" s="170"/>
      <c r="E61" s="162"/>
      <c r="F61" s="70"/>
      <c r="G61" s="77"/>
      <c r="H61" s="370">
        <f t="shared" si="24"/>
        <v>0</v>
      </c>
      <c r="I61" s="162"/>
      <c r="J61" s="70"/>
      <c r="K61" s="78">
        <f t="shared" si="25"/>
        <v>0</v>
      </c>
      <c r="L61" s="209">
        <f t="shared" si="26"/>
        <v>0</v>
      </c>
      <c r="M61" s="162"/>
      <c r="N61" s="70"/>
      <c r="O61" s="78">
        <f t="shared" si="20"/>
        <v>0</v>
      </c>
      <c r="P61" s="209">
        <f t="shared" si="27"/>
        <v>0</v>
      </c>
      <c r="Q61" s="162"/>
      <c r="R61" s="70"/>
      <c r="S61" s="78">
        <f t="shared" si="21"/>
        <v>0</v>
      </c>
      <c r="T61" s="209">
        <f t="shared" si="28"/>
        <v>0</v>
      </c>
      <c r="U61" s="162"/>
      <c r="V61" s="70"/>
      <c r="W61" s="78">
        <f t="shared" si="22"/>
        <v>0</v>
      </c>
      <c r="X61" s="78">
        <f t="shared" si="29"/>
        <v>0</v>
      </c>
      <c r="Y61" s="137">
        <f t="shared" si="23"/>
        <v>0</v>
      </c>
      <c r="Z61" s="18"/>
    </row>
    <row r="62" spans="1:26" outlineLevel="1" x14ac:dyDescent="0.2">
      <c r="A62" s="75"/>
      <c r="B62" s="80" t="s">
        <v>164</v>
      </c>
      <c r="C62" s="169"/>
      <c r="D62" s="170"/>
      <c r="E62" s="162"/>
      <c r="F62" s="70"/>
      <c r="G62" s="77"/>
      <c r="H62" s="370">
        <f t="shared" si="24"/>
        <v>0</v>
      </c>
      <c r="I62" s="162"/>
      <c r="J62" s="70"/>
      <c r="K62" s="78">
        <f t="shared" si="25"/>
        <v>0</v>
      </c>
      <c r="L62" s="209">
        <f t="shared" si="26"/>
        <v>0</v>
      </c>
      <c r="M62" s="162"/>
      <c r="N62" s="70"/>
      <c r="O62" s="78">
        <f t="shared" si="20"/>
        <v>0</v>
      </c>
      <c r="P62" s="209">
        <f t="shared" si="27"/>
        <v>0</v>
      </c>
      <c r="Q62" s="162"/>
      <c r="R62" s="70"/>
      <c r="S62" s="78">
        <f t="shared" si="21"/>
        <v>0</v>
      </c>
      <c r="T62" s="209">
        <f t="shared" si="28"/>
        <v>0</v>
      </c>
      <c r="U62" s="162"/>
      <c r="V62" s="70"/>
      <c r="W62" s="78">
        <f t="shared" si="22"/>
        <v>0</v>
      </c>
      <c r="X62" s="78">
        <f t="shared" si="29"/>
        <v>0</v>
      </c>
      <c r="Y62" s="137">
        <f t="shared" si="23"/>
        <v>0</v>
      </c>
      <c r="Z62" s="18"/>
    </row>
    <row r="63" spans="1:26" outlineLevel="1" x14ac:dyDescent="0.2">
      <c r="A63" s="75"/>
      <c r="B63" s="80" t="s">
        <v>48</v>
      </c>
      <c r="C63" s="190"/>
      <c r="D63" s="170"/>
      <c r="E63" s="162"/>
      <c r="F63" s="70"/>
      <c r="G63" s="77"/>
      <c r="H63" s="370">
        <f t="shared" si="24"/>
        <v>0</v>
      </c>
      <c r="I63" s="162"/>
      <c r="J63" s="70"/>
      <c r="K63" s="78">
        <f t="shared" si="25"/>
        <v>0</v>
      </c>
      <c r="L63" s="209">
        <f t="shared" si="26"/>
        <v>0</v>
      </c>
      <c r="M63" s="162"/>
      <c r="N63" s="70"/>
      <c r="O63" s="78">
        <f t="shared" si="20"/>
        <v>0</v>
      </c>
      <c r="P63" s="209">
        <f t="shared" si="27"/>
        <v>0</v>
      </c>
      <c r="Q63" s="162"/>
      <c r="R63" s="70"/>
      <c r="S63" s="78">
        <f t="shared" si="21"/>
        <v>0</v>
      </c>
      <c r="T63" s="209">
        <f t="shared" si="28"/>
        <v>0</v>
      </c>
      <c r="U63" s="162"/>
      <c r="V63" s="70"/>
      <c r="W63" s="78">
        <f t="shared" si="22"/>
        <v>0</v>
      </c>
      <c r="X63" s="78">
        <f t="shared" si="29"/>
        <v>0</v>
      </c>
      <c r="Y63" s="137">
        <f t="shared" si="23"/>
        <v>0</v>
      </c>
      <c r="Z63" s="19"/>
    </row>
    <row r="64" spans="1:26" outlineLevel="1" x14ac:dyDescent="0.2">
      <c r="A64" s="75"/>
      <c r="B64" s="80" t="s">
        <v>37</v>
      </c>
      <c r="C64" s="169"/>
      <c r="D64" s="170"/>
      <c r="E64" s="162"/>
      <c r="F64" s="70"/>
      <c r="G64" s="77"/>
      <c r="H64" s="370">
        <f t="shared" si="24"/>
        <v>0</v>
      </c>
      <c r="I64" s="162"/>
      <c r="J64" s="70"/>
      <c r="K64" s="78">
        <f t="shared" si="25"/>
        <v>0</v>
      </c>
      <c r="L64" s="209">
        <f t="shared" si="26"/>
        <v>0</v>
      </c>
      <c r="M64" s="162"/>
      <c r="N64" s="70"/>
      <c r="O64" s="78">
        <f t="shared" si="20"/>
        <v>0</v>
      </c>
      <c r="P64" s="209">
        <f t="shared" si="27"/>
        <v>0</v>
      </c>
      <c r="Q64" s="162"/>
      <c r="R64" s="70"/>
      <c r="S64" s="78">
        <f t="shared" si="21"/>
        <v>0</v>
      </c>
      <c r="T64" s="209">
        <f t="shared" si="28"/>
        <v>0</v>
      </c>
      <c r="U64" s="162"/>
      <c r="V64" s="70"/>
      <c r="W64" s="78">
        <f t="shared" si="22"/>
        <v>0</v>
      </c>
      <c r="X64" s="78">
        <f t="shared" si="29"/>
        <v>0</v>
      </c>
      <c r="Y64" s="137">
        <f t="shared" si="23"/>
        <v>0</v>
      </c>
      <c r="Z64" s="18"/>
    </row>
    <row r="65" spans="1:26" outlineLevel="1" x14ac:dyDescent="0.2">
      <c r="A65" s="75"/>
      <c r="B65" s="80" t="s">
        <v>85</v>
      </c>
      <c r="C65" s="169"/>
      <c r="D65" s="170"/>
      <c r="E65" s="162"/>
      <c r="F65" s="70"/>
      <c r="G65" s="77"/>
      <c r="H65" s="370">
        <f t="shared" si="24"/>
        <v>0</v>
      </c>
      <c r="I65" s="162"/>
      <c r="J65" s="70"/>
      <c r="K65" s="78">
        <f t="shared" si="25"/>
        <v>0</v>
      </c>
      <c r="L65" s="209">
        <f t="shared" si="26"/>
        <v>0</v>
      </c>
      <c r="M65" s="162"/>
      <c r="N65" s="70"/>
      <c r="O65" s="78">
        <f t="shared" si="20"/>
        <v>0</v>
      </c>
      <c r="P65" s="209">
        <f t="shared" si="27"/>
        <v>0</v>
      </c>
      <c r="Q65" s="162"/>
      <c r="R65" s="70"/>
      <c r="S65" s="78">
        <f t="shared" si="21"/>
        <v>0</v>
      </c>
      <c r="T65" s="209">
        <f t="shared" si="28"/>
        <v>0</v>
      </c>
      <c r="U65" s="162"/>
      <c r="V65" s="70"/>
      <c r="W65" s="78">
        <f t="shared" si="22"/>
        <v>0</v>
      </c>
      <c r="X65" s="78">
        <f t="shared" si="29"/>
        <v>0</v>
      </c>
      <c r="Y65" s="137">
        <f t="shared" si="23"/>
        <v>0</v>
      </c>
      <c r="Z65" s="18"/>
    </row>
    <row r="66" spans="1:26" outlineLevel="1" x14ac:dyDescent="0.2">
      <c r="A66" s="75"/>
      <c r="B66" s="80" t="s">
        <v>36</v>
      </c>
      <c r="C66" s="169"/>
      <c r="D66" s="170"/>
      <c r="E66" s="162"/>
      <c r="F66" s="70"/>
      <c r="G66" s="77"/>
      <c r="H66" s="370">
        <f t="shared" si="24"/>
        <v>0</v>
      </c>
      <c r="I66" s="162"/>
      <c r="J66" s="70"/>
      <c r="K66" s="78">
        <f t="shared" si="25"/>
        <v>0</v>
      </c>
      <c r="L66" s="209">
        <f t="shared" si="26"/>
        <v>0</v>
      </c>
      <c r="M66" s="162"/>
      <c r="N66" s="70"/>
      <c r="O66" s="78">
        <f t="shared" si="20"/>
        <v>0</v>
      </c>
      <c r="P66" s="209">
        <f t="shared" si="27"/>
        <v>0</v>
      </c>
      <c r="Q66" s="162"/>
      <c r="R66" s="70"/>
      <c r="S66" s="78">
        <f t="shared" si="21"/>
        <v>0</v>
      </c>
      <c r="T66" s="209">
        <f t="shared" si="28"/>
        <v>0</v>
      </c>
      <c r="U66" s="162"/>
      <c r="V66" s="70"/>
      <c r="W66" s="78">
        <f t="shared" si="22"/>
        <v>0</v>
      </c>
      <c r="X66" s="78">
        <f t="shared" si="29"/>
        <v>0</v>
      </c>
      <c r="Y66" s="137">
        <f t="shared" si="23"/>
        <v>0</v>
      </c>
      <c r="Z66" s="18"/>
    </row>
    <row r="67" spans="1:26" outlineLevel="1" x14ac:dyDescent="0.2">
      <c r="A67" s="75"/>
      <c r="B67" s="80" t="s">
        <v>49</v>
      </c>
      <c r="C67" s="190"/>
      <c r="D67" s="170"/>
      <c r="E67" s="162"/>
      <c r="F67" s="70"/>
      <c r="G67" s="77"/>
      <c r="H67" s="370">
        <f t="shared" si="24"/>
        <v>0</v>
      </c>
      <c r="I67" s="162"/>
      <c r="J67" s="70"/>
      <c r="K67" s="78">
        <f t="shared" si="25"/>
        <v>0</v>
      </c>
      <c r="L67" s="209">
        <f t="shared" si="26"/>
        <v>0</v>
      </c>
      <c r="M67" s="162"/>
      <c r="N67" s="70"/>
      <c r="O67" s="78">
        <f t="shared" si="20"/>
        <v>0</v>
      </c>
      <c r="P67" s="209">
        <f t="shared" si="27"/>
        <v>0</v>
      </c>
      <c r="Q67" s="162"/>
      <c r="R67" s="70"/>
      <c r="S67" s="78">
        <f t="shared" si="21"/>
        <v>0</v>
      </c>
      <c r="T67" s="209">
        <f t="shared" si="28"/>
        <v>0</v>
      </c>
      <c r="U67" s="162"/>
      <c r="V67" s="70"/>
      <c r="W67" s="78">
        <f t="shared" si="22"/>
        <v>0</v>
      </c>
      <c r="X67" s="78">
        <f t="shared" si="29"/>
        <v>0</v>
      </c>
      <c r="Y67" s="137">
        <f t="shared" si="23"/>
        <v>0</v>
      </c>
      <c r="Z67" s="19"/>
    </row>
    <row r="68" spans="1:26" outlineLevel="1" x14ac:dyDescent="0.2">
      <c r="A68" s="75"/>
      <c r="B68" s="83"/>
      <c r="C68" s="190"/>
      <c r="D68" s="170"/>
      <c r="E68" s="79"/>
      <c r="F68" s="70"/>
      <c r="G68" s="77"/>
      <c r="H68" s="369"/>
      <c r="I68" s="162"/>
      <c r="J68" s="70"/>
      <c r="K68" s="73"/>
      <c r="L68" s="268"/>
      <c r="M68" s="162"/>
      <c r="N68" s="70"/>
      <c r="O68" s="73"/>
      <c r="P68" s="268"/>
      <c r="Q68" s="162"/>
      <c r="R68" s="70"/>
      <c r="S68" s="73"/>
      <c r="T68" s="268"/>
      <c r="U68" s="162"/>
      <c r="V68" s="70"/>
      <c r="W68" s="73"/>
      <c r="X68" s="73"/>
      <c r="Y68" s="136"/>
      <c r="Z68" s="19"/>
    </row>
    <row r="69" spans="1:26" s="4" customFormat="1" outlineLevel="1" x14ac:dyDescent="0.2">
      <c r="A69" s="66" t="s">
        <v>132</v>
      </c>
      <c r="B69" s="70"/>
      <c r="C69" s="206"/>
      <c r="D69" s="168"/>
      <c r="E69" s="74"/>
      <c r="F69" s="71"/>
      <c r="G69" s="73"/>
      <c r="H69" s="369"/>
      <c r="I69" s="161"/>
      <c r="J69" s="71"/>
      <c r="K69" s="73"/>
      <c r="L69" s="268"/>
      <c r="M69" s="161"/>
      <c r="N69" s="71"/>
      <c r="O69" s="73"/>
      <c r="P69" s="268"/>
      <c r="Q69" s="161"/>
      <c r="R69" s="71"/>
      <c r="S69" s="73"/>
      <c r="T69" s="268"/>
      <c r="U69" s="161"/>
      <c r="V69" s="71"/>
      <c r="W69" s="73"/>
      <c r="X69" s="73"/>
      <c r="Y69" s="136"/>
      <c r="Z69" s="17"/>
    </row>
    <row r="70" spans="1:26" outlineLevel="1" x14ac:dyDescent="0.2">
      <c r="A70" s="67" t="str">
        <f>IF(A$69="&lt;Field Office&gt;", "Program Staff", CONCATENATE(A$69," Program Staff"))</f>
        <v>Program Staff</v>
      </c>
      <c r="B70" s="75"/>
      <c r="C70" s="207"/>
      <c r="D70" s="170"/>
      <c r="E70" s="79"/>
      <c r="F70" s="72"/>
      <c r="G70" s="73"/>
      <c r="H70" s="369"/>
      <c r="I70" s="161"/>
      <c r="J70" s="72"/>
      <c r="K70" s="73"/>
      <c r="L70" s="268"/>
      <c r="M70" s="161"/>
      <c r="N70" s="72"/>
      <c r="O70" s="73"/>
      <c r="P70" s="268"/>
      <c r="Q70" s="161"/>
      <c r="R70" s="72"/>
      <c r="S70" s="73"/>
      <c r="T70" s="268"/>
      <c r="U70" s="161"/>
      <c r="V70" s="72"/>
      <c r="W70" s="73"/>
      <c r="X70" s="73"/>
      <c r="Y70" s="136"/>
      <c r="Z70" s="17"/>
    </row>
    <row r="71" spans="1:26" outlineLevel="1" x14ac:dyDescent="0.2">
      <c r="A71" s="75"/>
      <c r="B71" s="80" t="s">
        <v>38</v>
      </c>
      <c r="C71" s="169"/>
      <c r="D71" s="170"/>
      <c r="E71" s="162"/>
      <c r="F71" s="70"/>
      <c r="G71" s="77"/>
      <c r="H71" s="370">
        <f t="shared" ref="H71:H76" si="30">ROUND(F71*G71,0)</f>
        <v>0</v>
      </c>
      <c r="I71" s="162"/>
      <c r="J71" s="70"/>
      <c r="K71" s="78">
        <f t="shared" ref="K71:K76" si="31">ROUND(G71*(100%+$M$3),0)</f>
        <v>0</v>
      </c>
      <c r="L71" s="209">
        <f t="shared" ref="L71:L76" si="32">ROUND(J71*K71,0)</f>
        <v>0</v>
      </c>
      <c r="M71" s="162"/>
      <c r="N71" s="70"/>
      <c r="O71" s="78">
        <f t="shared" ref="O71:O76" si="33">ROUND(K71*(100%+$M$3),0)</f>
        <v>0</v>
      </c>
      <c r="P71" s="209">
        <f t="shared" ref="P71:P76" si="34">ROUND(N71*O71,0)</f>
        <v>0</v>
      </c>
      <c r="Q71" s="162"/>
      <c r="R71" s="70"/>
      <c r="S71" s="78">
        <f t="shared" ref="S71:S76" si="35">ROUND(O71*(100%+$M$3),0)</f>
        <v>0</v>
      </c>
      <c r="T71" s="209">
        <f t="shared" ref="T71:T76" si="36">ROUND(R71*S71,0)</f>
        <v>0</v>
      </c>
      <c r="U71" s="162"/>
      <c r="V71" s="70"/>
      <c r="W71" s="78">
        <f t="shared" ref="W71:W76" si="37">ROUND(S71*(100%+$M$3),0)</f>
        <v>0</v>
      </c>
      <c r="X71" s="78">
        <f t="shared" ref="X71:X76" si="38">ROUND(V71*W71,0)</f>
        <v>0</v>
      </c>
      <c r="Y71" s="137">
        <f t="shared" ref="Y71:Y76" si="39">H71+L71+P71+T71+X71</f>
        <v>0</v>
      </c>
      <c r="Z71" s="19"/>
    </row>
    <row r="72" spans="1:26" outlineLevel="1" x14ac:dyDescent="0.2">
      <c r="A72" s="75"/>
      <c r="B72" s="80" t="s">
        <v>39</v>
      </c>
      <c r="C72" s="169"/>
      <c r="D72" s="170"/>
      <c r="E72" s="162"/>
      <c r="F72" s="70"/>
      <c r="G72" s="77"/>
      <c r="H72" s="370">
        <f t="shared" si="30"/>
        <v>0</v>
      </c>
      <c r="I72" s="162"/>
      <c r="J72" s="70"/>
      <c r="K72" s="78">
        <f t="shared" si="31"/>
        <v>0</v>
      </c>
      <c r="L72" s="209">
        <f t="shared" si="32"/>
        <v>0</v>
      </c>
      <c r="M72" s="162"/>
      <c r="N72" s="70"/>
      <c r="O72" s="78">
        <f t="shared" si="33"/>
        <v>0</v>
      </c>
      <c r="P72" s="209">
        <f t="shared" si="34"/>
        <v>0</v>
      </c>
      <c r="Q72" s="162"/>
      <c r="R72" s="70"/>
      <c r="S72" s="78">
        <f t="shared" si="35"/>
        <v>0</v>
      </c>
      <c r="T72" s="209">
        <f t="shared" si="36"/>
        <v>0</v>
      </c>
      <c r="U72" s="162"/>
      <c r="V72" s="70"/>
      <c r="W72" s="78">
        <f t="shared" si="37"/>
        <v>0</v>
      </c>
      <c r="X72" s="78">
        <f t="shared" si="38"/>
        <v>0</v>
      </c>
      <c r="Y72" s="137">
        <f t="shared" si="39"/>
        <v>0</v>
      </c>
      <c r="Z72" s="19"/>
    </row>
    <row r="73" spans="1:26" outlineLevel="1" x14ac:dyDescent="0.2">
      <c r="A73" s="75"/>
      <c r="B73" s="80" t="s">
        <v>43</v>
      </c>
      <c r="C73" s="190"/>
      <c r="D73" s="170"/>
      <c r="E73" s="162"/>
      <c r="F73" s="70"/>
      <c r="G73" s="77"/>
      <c r="H73" s="370">
        <f t="shared" si="30"/>
        <v>0</v>
      </c>
      <c r="I73" s="162"/>
      <c r="J73" s="70"/>
      <c r="K73" s="78">
        <f t="shared" si="31"/>
        <v>0</v>
      </c>
      <c r="L73" s="209">
        <f t="shared" si="32"/>
        <v>0</v>
      </c>
      <c r="M73" s="162"/>
      <c r="N73" s="70"/>
      <c r="O73" s="78">
        <f t="shared" si="33"/>
        <v>0</v>
      </c>
      <c r="P73" s="209">
        <f t="shared" si="34"/>
        <v>0</v>
      </c>
      <c r="Q73" s="162"/>
      <c r="R73" s="70"/>
      <c r="S73" s="78">
        <f t="shared" si="35"/>
        <v>0</v>
      </c>
      <c r="T73" s="209">
        <f t="shared" si="36"/>
        <v>0</v>
      </c>
      <c r="U73" s="162"/>
      <c r="V73" s="70"/>
      <c r="W73" s="78">
        <f t="shared" si="37"/>
        <v>0</v>
      </c>
      <c r="X73" s="78">
        <f t="shared" si="38"/>
        <v>0</v>
      </c>
      <c r="Y73" s="137">
        <f t="shared" si="39"/>
        <v>0</v>
      </c>
      <c r="Z73" s="19"/>
    </row>
    <row r="74" spans="1:26" outlineLevel="1" x14ac:dyDescent="0.2">
      <c r="A74" s="75"/>
      <c r="B74" s="80" t="s">
        <v>43</v>
      </c>
      <c r="C74" s="190"/>
      <c r="D74" s="170"/>
      <c r="E74" s="162"/>
      <c r="F74" s="70"/>
      <c r="G74" s="77"/>
      <c r="H74" s="370">
        <f t="shared" si="30"/>
        <v>0</v>
      </c>
      <c r="I74" s="162"/>
      <c r="J74" s="70"/>
      <c r="K74" s="78">
        <f t="shared" si="31"/>
        <v>0</v>
      </c>
      <c r="L74" s="209">
        <f t="shared" si="32"/>
        <v>0</v>
      </c>
      <c r="M74" s="162"/>
      <c r="N74" s="70"/>
      <c r="O74" s="78">
        <f t="shared" si="33"/>
        <v>0</v>
      </c>
      <c r="P74" s="209">
        <f t="shared" si="34"/>
        <v>0</v>
      </c>
      <c r="Q74" s="162"/>
      <c r="R74" s="70"/>
      <c r="S74" s="78">
        <f t="shared" si="35"/>
        <v>0</v>
      </c>
      <c r="T74" s="209">
        <f t="shared" si="36"/>
        <v>0</v>
      </c>
      <c r="U74" s="162"/>
      <c r="V74" s="70"/>
      <c r="W74" s="78">
        <f t="shared" si="37"/>
        <v>0</v>
      </c>
      <c r="X74" s="78">
        <f t="shared" si="38"/>
        <v>0</v>
      </c>
      <c r="Y74" s="137">
        <f t="shared" si="39"/>
        <v>0</v>
      </c>
      <c r="Z74" s="19"/>
    </row>
    <row r="75" spans="1:26" outlineLevel="1" x14ac:dyDescent="0.2">
      <c r="A75" s="75"/>
      <c r="B75" s="80" t="s">
        <v>43</v>
      </c>
      <c r="C75" s="190"/>
      <c r="D75" s="170"/>
      <c r="E75" s="162"/>
      <c r="F75" s="70"/>
      <c r="G75" s="77"/>
      <c r="H75" s="370">
        <f t="shared" si="30"/>
        <v>0</v>
      </c>
      <c r="I75" s="162"/>
      <c r="J75" s="70"/>
      <c r="K75" s="78">
        <f t="shared" si="31"/>
        <v>0</v>
      </c>
      <c r="L75" s="209">
        <f t="shared" si="32"/>
        <v>0</v>
      </c>
      <c r="M75" s="162"/>
      <c r="N75" s="70"/>
      <c r="O75" s="78">
        <f t="shared" si="33"/>
        <v>0</v>
      </c>
      <c r="P75" s="209">
        <f t="shared" si="34"/>
        <v>0</v>
      </c>
      <c r="Q75" s="162"/>
      <c r="R75" s="70"/>
      <c r="S75" s="78">
        <f t="shared" si="35"/>
        <v>0</v>
      </c>
      <c r="T75" s="209">
        <f t="shared" si="36"/>
        <v>0</v>
      </c>
      <c r="U75" s="162"/>
      <c r="V75" s="70"/>
      <c r="W75" s="78">
        <f t="shared" si="37"/>
        <v>0</v>
      </c>
      <c r="X75" s="78">
        <f t="shared" si="38"/>
        <v>0</v>
      </c>
      <c r="Y75" s="137">
        <f t="shared" si="39"/>
        <v>0</v>
      </c>
      <c r="Z75" s="19"/>
    </row>
    <row r="76" spans="1:26" outlineLevel="1" x14ac:dyDescent="0.2">
      <c r="A76" s="75"/>
      <c r="B76" s="80" t="s">
        <v>45</v>
      </c>
      <c r="C76" s="190"/>
      <c r="D76" s="170"/>
      <c r="E76" s="162"/>
      <c r="F76" s="70"/>
      <c r="G76" s="77"/>
      <c r="H76" s="370">
        <f t="shared" si="30"/>
        <v>0</v>
      </c>
      <c r="I76" s="162"/>
      <c r="J76" s="70"/>
      <c r="K76" s="78">
        <f t="shared" si="31"/>
        <v>0</v>
      </c>
      <c r="L76" s="209">
        <f t="shared" si="32"/>
        <v>0</v>
      </c>
      <c r="M76" s="162"/>
      <c r="N76" s="70"/>
      <c r="O76" s="78">
        <f t="shared" si="33"/>
        <v>0</v>
      </c>
      <c r="P76" s="209">
        <f t="shared" si="34"/>
        <v>0</v>
      </c>
      <c r="Q76" s="162"/>
      <c r="R76" s="70"/>
      <c r="S76" s="78">
        <f t="shared" si="35"/>
        <v>0</v>
      </c>
      <c r="T76" s="209">
        <f t="shared" si="36"/>
        <v>0</v>
      </c>
      <c r="U76" s="162"/>
      <c r="V76" s="70"/>
      <c r="W76" s="78">
        <f t="shared" si="37"/>
        <v>0</v>
      </c>
      <c r="X76" s="78">
        <f t="shared" si="38"/>
        <v>0</v>
      </c>
      <c r="Y76" s="137">
        <f t="shared" si="39"/>
        <v>0</v>
      </c>
      <c r="Z76" s="19"/>
    </row>
    <row r="77" spans="1:26" outlineLevel="1" x14ac:dyDescent="0.2">
      <c r="A77" s="75"/>
      <c r="B77" s="83"/>
      <c r="C77" s="190"/>
      <c r="D77" s="170"/>
      <c r="E77" s="162"/>
      <c r="F77" s="70"/>
      <c r="G77" s="77"/>
      <c r="H77" s="369"/>
      <c r="I77" s="162"/>
      <c r="J77" s="70"/>
      <c r="K77" s="73"/>
      <c r="L77" s="268"/>
      <c r="M77" s="162"/>
      <c r="N77" s="70"/>
      <c r="O77" s="73"/>
      <c r="P77" s="268"/>
      <c r="Q77" s="162"/>
      <c r="R77" s="70"/>
      <c r="S77" s="73"/>
      <c r="T77" s="268"/>
      <c r="U77" s="162"/>
      <c r="V77" s="70"/>
      <c r="W77" s="73"/>
      <c r="X77" s="73"/>
      <c r="Y77" s="136"/>
      <c r="Z77" s="19"/>
    </row>
    <row r="78" spans="1:26" outlineLevel="1" x14ac:dyDescent="0.2">
      <c r="A78" s="67" t="str">
        <f>IF(A$69="&lt;Field Office&gt;", "Operational Staff", CONCATENATE(A$69," Operational Staff"))</f>
        <v>Operational Staff</v>
      </c>
      <c r="B78" s="75"/>
      <c r="C78" s="207"/>
      <c r="D78" s="170"/>
      <c r="E78" s="74"/>
      <c r="F78" s="72"/>
      <c r="G78" s="73"/>
      <c r="H78" s="369"/>
      <c r="I78" s="161"/>
      <c r="J78" s="72"/>
      <c r="K78" s="73"/>
      <c r="L78" s="268"/>
      <c r="M78" s="161"/>
      <c r="N78" s="72"/>
      <c r="O78" s="73"/>
      <c r="P78" s="268"/>
      <c r="Q78" s="161"/>
      <c r="R78" s="72"/>
      <c r="S78" s="73"/>
      <c r="T78" s="268"/>
      <c r="U78" s="161"/>
      <c r="V78" s="72"/>
      <c r="W78" s="73"/>
      <c r="X78" s="73"/>
      <c r="Y78" s="136"/>
      <c r="Z78" s="17"/>
    </row>
    <row r="79" spans="1:26" outlineLevel="1" x14ac:dyDescent="0.2">
      <c r="A79" s="75"/>
      <c r="B79" s="80" t="s">
        <v>29</v>
      </c>
      <c r="C79" s="169"/>
      <c r="D79" s="170"/>
      <c r="E79" s="162"/>
      <c r="F79" s="70"/>
      <c r="G79" s="77"/>
      <c r="H79" s="370">
        <f>ROUND(F79*G79,0)</f>
        <v>0</v>
      </c>
      <c r="I79" s="162"/>
      <c r="J79" s="70"/>
      <c r="K79" s="78">
        <f t="shared" ref="K79:K97" si="40">ROUND(G79*(100%+$M$3),0)</f>
        <v>0</v>
      </c>
      <c r="L79" s="209">
        <f>ROUND(J79*K79,0)</f>
        <v>0</v>
      </c>
      <c r="M79" s="162"/>
      <c r="N79" s="70"/>
      <c r="O79" s="78">
        <f t="shared" ref="O79:O97" si="41">ROUND(K79*(100%+$M$3),0)</f>
        <v>0</v>
      </c>
      <c r="P79" s="209">
        <f>ROUND(N79*O79,0)</f>
        <v>0</v>
      </c>
      <c r="Q79" s="162"/>
      <c r="R79" s="70"/>
      <c r="S79" s="78">
        <f t="shared" ref="S79:S97" si="42">ROUND(O79*(100%+$M$3),0)</f>
        <v>0</v>
      </c>
      <c r="T79" s="209">
        <f>ROUND(R79*S79,0)</f>
        <v>0</v>
      </c>
      <c r="U79" s="162"/>
      <c r="V79" s="70"/>
      <c r="W79" s="78">
        <f t="shared" ref="W79:W97" si="43">ROUND(S79*(100%+$M$3),0)</f>
        <v>0</v>
      </c>
      <c r="X79" s="78">
        <f>ROUND(V79*W79,0)</f>
        <v>0</v>
      </c>
      <c r="Y79" s="137">
        <f t="shared" ref="Y79:Y97" si="44">H79+L79+P79+T79+X79</f>
        <v>0</v>
      </c>
      <c r="Z79" s="18"/>
    </row>
    <row r="80" spans="1:26" outlineLevel="1" x14ac:dyDescent="0.2">
      <c r="A80" s="75"/>
      <c r="B80" s="80" t="s">
        <v>72</v>
      </c>
      <c r="C80" s="169"/>
      <c r="D80" s="170"/>
      <c r="E80" s="162"/>
      <c r="F80" s="70"/>
      <c r="G80" s="77"/>
      <c r="H80" s="370">
        <f t="shared" ref="H80:H97" si="45">ROUND(F80*G80,0)</f>
        <v>0</v>
      </c>
      <c r="I80" s="162"/>
      <c r="J80" s="70"/>
      <c r="K80" s="78">
        <f t="shared" si="40"/>
        <v>0</v>
      </c>
      <c r="L80" s="209">
        <f t="shared" ref="L80:L97" si="46">ROUND(J80*K80,0)</f>
        <v>0</v>
      </c>
      <c r="M80" s="162"/>
      <c r="N80" s="70"/>
      <c r="O80" s="78">
        <f t="shared" si="41"/>
        <v>0</v>
      </c>
      <c r="P80" s="209">
        <f t="shared" ref="P80:P97" si="47">ROUND(N80*O80,0)</f>
        <v>0</v>
      </c>
      <c r="Q80" s="162"/>
      <c r="R80" s="70"/>
      <c r="S80" s="78">
        <f t="shared" si="42"/>
        <v>0</v>
      </c>
      <c r="T80" s="209">
        <f t="shared" ref="T80:T96" si="48">ROUND(R80*S80,0)</f>
        <v>0</v>
      </c>
      <c r="U80" s="162"/>
      <c r="V80" s="70"/>
      <c r="W80" s="78">
        <f t="shared" si="43"/>
        <v>0</v>
      </c>
      <c r="X80" s="78">
        <f t="shared" ref="X80:X97" si="49">ROUND(V80*W80,0)</f>
        <v>0</v>
      </c>
      <c r="Y80" s="137">
        <f t="shared" si="44"/>
        <v>0</v>
      </c>
      <c r="Z80" s="18"/>
    </row>
    <row r="81" spans="1:26" outlineLevel="1" x14ac:dyDescent="0.2">
      <c r="A81" s="75"/>
      <c r="B81" s="80" t="s">
        <v>27</v>
      </c>
      <c r="C81" s="169"/>
      <c r="D81" s="170"/>
      <c r="E81" s="162"/>
      <c r="F81" s="70"/>
      <c r="G81" s="77"/>
      <c r="H81" s="370">
        <f t="shared" si="45"/>
        <v>0</v>
      </c>
      <c r="I81" s="162"/>
      <c r="J81" s="70"/>
      <c r="K81" s="78">
        <f t="shared" si="40"/>
        <v>0</v>
      </c>
      <c r="L81" s="209">
        <f t="shared" si="46"/>
        <v>0</v>
      </c>
      <c r="M81" s="162"/>
      <c r="N81" s="70"/>
      <c r="O81" s="78">
        <f t="shared" si="41"/>
        <v>0</v>
      </c>
      <c r="P81" s="209">
        <f t="shared" si="47"/>
        <v>0</v>
      </c>
      <c r="Q81" s="162"/>
      <c r="R81" s="70"/>
      <c r="S81" s="78">
        <f t="shared" si="42"/>
        <v>0</v>
      </c>
      <c r="T81" s="209">
        <f t="shared" si="48"/>
        <v>0</v>
      </c>
      <c r="U81" s="162"/>
      <c r="V81" s="70"/>
      <c r="W81" s="78">
        <f t="shared" si="43"/>
        <v>0</v>
      </c>
      <c r="X81" s="78">
        <f t="shared" si="49"/>
        <v>0</v>
      </c>
      <c r="Y81" s="137">
        <f t="shared" si="44"/>
        <v>0</v>
      </c>
      <c r="Z81" s="18"/>
    </row>
    <row r="82" spans="1:26" outlineLevel="1" x14ac:dyDescent="0.2">
      <c r="A82" s="75"/>
      <c r="B82" s="80" t="s">
        <v>46</v>
      </c>
      <c r="C82" s="190"/>
      <c r="D82" s="170"/>
      <c r="E82" s="162"/>
      <c r="F82" s="70"/>
      <c r="G82" s="77"/>
      <c r="H82" s="370">
        <f t="shared" si="45"/>
        <v>0</v>
      </c>
      <c r="I82" s="162"/>
      <c r="J82" s="70"/>
      <c r="K82" s="78">
        <f t="shared" si="40"/>
        <v>0</v>
      </c>
      <c r="L82" s="209">
        <f t="shared" si="46"/>
        <v>0</v>
      </c>
      <c r="M82" s="162"/>
      <c r="N82" s="70"/>
      <c r="O82" s="78">
        <f t="shared" si="41"/>
        <v>0</v>
      </c>
      <c r="P82" s="209">
        <f t="shared" si="47"/>
        <v>0</v>
      </c>
      <c r="Q82" s="162"/>
      <c r="R82" s="70"/>
      <c r="S82" s="78">
        <f t="shared" si="42"/>
        <v>0</v>
      </c>
      <c r="T82" s="209">
        <f t="shared" si="48"/>
        <v>0</v>
      </c>
      <c r="U82" s="162"/>
      <c r="V82" s="70"/>
      <c r="W82" s="78">
        <f t="shared" si="43"/>
        <v>0</v>
      </c>
      <c r="X82" s="78">
        <f t="shared" si="49"/>
        <v>0</v>
      </c>
      <c r="Y82" s="137">
        <f t="shared" si="44"/>
        <v>0</v>
      </c>
      <c r="Z82" s="19"/>
    </row>
    <row r="83" spans="1:26" outlineLevel="1" x14ac:dyDescent="0.2">
      <c r="A83" s="75"/>
      <c r="B83" s="80" t="s">
        <v>30</v>
      </c>
      <c r="C83" s="169"/>
      <c r="D83" s="170"/>
      <c r="E83" s="162"/>
      <c r="F83" s="70"/>
      <c r="G83" s="77"/>
      <c r="H83" s="370">
        <f t="shared" si="45"/>
        <v>0</v>
      </c>
      <c r="I83" s="162"/>
      <c r="J83" s="70"/>
      <c r="K83" s="78">
        <f t="shared" si="40"/>
        <v>0</v>
      </c>
      <c r="L83" s="209">
        <f t="shared" si="46"/>
        <v>0</v>
      </c>
      <c r="M83" s="162"/>
      <c r="N83" s="70"/>
      <c r="O83" s="78">
        <f t="shared" si="41"/>
        <v>0</v>
      </c>
      <c r="P83" s="209">
        <f t="shared" si="47"/>
        <v>0</v>
      </c>
      <c r="Q83" s="162"/>
      <c r="R83" s="70"/>
      <c r="S83" s="78">
        <f t="shared" si="42"/>
        <v>0</v>
      </c>
      <c r="T83" s="209">
        <f t="shared" si="48"/>
        <v>0</v>
      </c>
      <c r="U83" s="162"/>
      <c r="V83" s="70"/>
      <c r="W83" s="78">
        <f t="shared" si="43"/>
        <v>0</v>
      </c>
      <c r="X83" s="78">
        <f t="shared" si="49"/>
        <v>0</v>
      </c>
      <c r="Y83" s="137">
        <f t="shared" si="44"/>
        <v>0</v>
      </c>
      <c r="Z83" s="18"/>
    </row>
    <row r="84" spans="1:26" outlineLevel="1" x14ac:dyDescent="0.2">
      <c r="A84" s="75"/>
      <c r="B84" s="80" t="s">
        <v>31</v>
      </c>
      <c r="C84" s="169"/>
      <c r="D84" s="170"/>
      <c r="E84" s="162"/>
      <c r="F84" s="70"/>
      <c r="G84" s="77"/>
      <c r="H84" s="370">
        <f t="shared" si="45"/>
        <v>0</v>
      </c>
      <c r="I84" s="162"/>
      <c r="J84" s="70"/>
      <c r="K84" s="78">
        <f t="shared" si="40"/>
        <v>0</v>
      </c>
      <c r="L84" s="209">
        <f t="shared" si="46"/>
        <v>0</v>
      </c>
      <c r="M84" s="162"/>
      <c r="N84" s="70"/>
      <c r="O84" s="78">
        <f t="shared" si="41"/>
        <v>0</v>
      </c>
      <c r="P84" s="209">
        <f t="shared" si="47"/>
        <v>0</v>
      </c>
      <c r="Q84" s="162"/>
      <c r="R84" s="70"/>
      <c r="S84" s="78">
        <f t="shared" si="42"/>
        <v>0</v>
      </c>
      <c r="T84" s="209">
        <f t="shared" si="48"/>
        <v>0</v>
      </c>
      <c r="U84" s="162"/>
      <c r="V84" s="70"/>
      <c r="W84" s="78">
        <f t="shared" si="43"/>
        <v>0</v>
      </c>
      <c r="X84" s="78">
        <f t="shared" si="49"/>
        <v>0</v>
      </c>
      <c r="Y84" s="137">
        <f t="shared" si="44"/>
        <v>0</v>
      </c>
      <c r="Z84" s="21"/>
    </row>
    <row r="85" spans="1:26" outlineLevel="1" x14ac:dyDescent="0.2">
      <c r="A85" s="75"/>
      <c r="B85" s="80" t="s">
        <v>32</v>
      </c>
      <c r="C85" s="169"/>
      <c r="D85" s="170"/>
      <c r="E85" s="162"/>
      <c r="F85" s="70"/>
      <c r="G85" s="77"/>
      <c r="H85" s="370">
        <f t="shared" si="45"/>
        <v>0</v>
      </c>
      <c r="I85" s="162"/>
      <c r="J85" s="70"/>
      <c r="K85" s="78">
        <f t="shared" si="40"/>
        <v>0</v>
      </c>
      <c r="L85" s="209">
        <f t="shared" si="46"/>
        <v>0</v>
      </c>
      <c r="M85" s="162"/>
      <c r="N85" s="70"/>
      <c r="O85" s="78">
        <f t="shared" si="41"/>
        <v>0</v>
      </c>
      <c r="P85" s="209">
        <f t="shared" si="47"/>
        <v>0</v>
      </c>
      <c r="Q85" s="162"/>
      <c r="R85" s="70"/>
      <c r="S85" s="78">
        <f t="shared" si="42"/>
        <v>0</v>
      </c>
      <c r="T85" s="209">
        <f t="shared" si="48"/>
        <v>0</v>
      </c>
      <c r="U85" s="162"/>
      <c r="V85" s="70"/>
      <c r="W85" s="78">
        <f t="shared" si="43"/>
        <v>0</v>
      </c>
      <c r="X85" s="78">
        <f t="shared" si="49"/>
        <v>0</v>
      </c>
      <c r="Y85" s="137">
        <f t="shared" si="44"/>
        <v>0</v>
      </c>
      <c r="Z85" s="18"/>
    </row>
    <row r="86" spans="1:26" outlineLevel="1" x14ac:dyDescent="0.2">
      <c r="A86" s="75"/>
      <c r="B86" s="80" t="s">
        <v>33</v>
      </c>
      <c r="C86" s="169"/>
      <c r="D86" s="170"/>
      <c r="E86" s="162"/>
      <c r="F86" s="70"/>
      <c r="G86" s="77"/>
      <c r="H86" s="370">
        <f t="shared" si="45"/>
        <v>0</v>
      </c>
      <c r="I86" s="162"/>
      <c r="J86" s="70"/>
      <c r="K86" s="78">
        <f t="shared" si="40"/>
        <v>0</v>
      </c>
      <c r="L86" s="209">
        <f t="shared" si="46"/>
        <v>0</v>
      </c>
      <c r="M86" s="162"/>
      <c r="N86" s="70"/>
      <c r="O86" s="78">
        <f t="shared" si="41"/>
        <v>0</v>
      </c>
      <c r="P86" s="209">
        <f t="shared" si="47"/>
        <v>0</v>
      </c>
      <c r="Q86" s="162"/>
      <c r="R86" s="70"/>
      <c r="S86" s="78">
        <f t="shared" si="42"/>
        <v>0</v>
      </c>
      <c r="T86" s="209">
        <f t="shared" si="48"/>
        <v>0</v>
      </c>
      <c r="U86" s="162"/>
      <c r="V86" s="70"/>
      <c r="W86" s="78">
        <f t="shared" si="43"/>
        <v>0</v>
      </c>
      <c r="X86" s="78">
        <f t="shared" si="49"/>
        <v>0</v>
      </c>
      <c r="Y86" s="137">
        <f t="shared" si="44"/>
        <v>0</v>
      </c>
      <c r="Z86" s="19"/>
    </row>
    <row r="87" spans="1:26" outlineLevel="1" x14ac:dyDescent="0.2">
      <c r="A87" s="75"/>
      <c r="B87" s="80" t="s">
        <v>47</v>
      </c>
      <c r="C87" s="190"/>
      <c r="D87" s="170"/>
      <c r="E87" s="162"/>
      <c r="F87" s="70"/>
      <c r="G87" s="77"/>
      <c r="H87" s="370">
        <f t="shared" si="45"/>
        <v>0</v>
      </c>
      <c r="I87" s="162"/>
      <c r="J87" s="70"/>
      <c r="K87" s="78">
        <f t="shared" si="40"/>
        <v>0</v>
      </c>
      <c r="L87" s="209">
        <f t="shared" si="46"/>
        <v>0</v>
      </c>
      <c r="M87" s="162"/>
      <c r="N87" s="70"/>
      <c r="O87" s="78">
        <f t="shared" si="41"/>
        <v>0</v>
      </c>
      <c r="P87" s="209">
        <f t="shared" si="47"/>
        <v>0</v>
      </c>
      <c r="Q87" s="162"/>
      <c r="R87" s="70"/>
      <c r="S87" s="78">
        <f t="shared" si="42"/>
        <v>0</v>
      </c>
      <c r="T87" s="209">
        <f t="shared" si="48"/>
        <v>0</v>
      </c>
      <c r="U87" s="162"/>
      <c r="V87" s="70"/>
      <c r="W87" s="78">
        <f t="shared" si="43"/>
        <v>0</v>
      </c>
      <c r="X87" s="78">
        <f t="shared" si="49"/>
        <v>0</v>
      </c>
      <c r="Y87" s="137">
        <f t="shared" si="44"/>
        <v>0</v>
      </c>
      <c r="Z87" s="19"/>
    </row>
    <row r="88" spans="1:26" outlineLevel="1" x14ac:dyDescent="0.2">
      <c r="A88" s="75"/>
      <c r="B88" s="80" t="s">
        <v>26</v>
      </c>
      <c r="C88" s="169"/>
      <c r="D88" s="170"/>
      <c r="E88" s="162"/>
      <c r="F88" s="70"/>
      <c r="G88" s="77"/>
      <c r="H88" s="370">
        <f t="shared" si="45"/>
        <v>0</v>
      </c>
      <c r="I88" s="162"/>
      <c r="J88" s="70"/>
      <c r="K88" s="78">
        <f t="shared" si="40"/>
        <v>0</v>
      </c>
      <c r="L88" s="209">
        <f t="shared" si="46"/>
        <v>0</v>
      </c>
      <c r="M88" s="162"/>
      <c r="N88" s="70"/>
      <c r="O88" s="78">
        <f t="shared" si="41"/>
        <v>0</v>
      </c>
      <c r="P88" s="209">
        <f t="shared" si="47"/>
        <v>0</v>
      </c>
      <c r="Q88" s="162"/>
      <c r="R88" s="70"/>
      <c r="S88" s="78">
        <f t="shared" si="42"/>
        <v>0</v>
      </c>
      <c r="T88" s="209">
        <f t="shared" si="48"/>
        <v>0</v>
      </c>
      <c r="U88" s="162"/>
      <c r="V88" s="70"/>
      <c r="W88" s="78">
        <f t="shared" si="43"/>
        <v>0</v>
      </c>
      <c r="X88" s="78">
        <f t="shared" si="49"/>
        <v>0</v>
      </c>
      <c r="Y88" s="137">
        <f t="shared" si="44"/>
        <v>0</v>
      </c>
      <c r="Z88" s="18"/>
    </row>
    <row r="89" spans="1:26" outlineLevel="1" x14ac:dyDescent="0.2">
      <c r="A89" s="75"/>
      <c r="B89" s="80" t="s">
        <v>34</v>
      </c>
      <c r="C89" s="169"/>
      <c r="D89" s="170"/>
      <c r="E89" s="162"/>
      <c r="F89" s="70"/>
      <c r="G89" s="77"/>
      <c r="H89" s="370">
        <f t="shared" si="45"/>
        <v>0</v>
      </c>
      <c r="I89" s="162"/>
      <c r="J89" s="70"/>
      <c r="K89" s="78">
        <f t="shared" si="40"/>
        <v>0</v>
      </c>
      <c r="L89" s="209">
        <f t="shared" si="46"/>
        <v>0</v>
      </c>
      <c r="M89" s="162"/>
      <c r="N89" s="70"/>
      <c r="O89" s="78">
        <f t="shared" si="41"/>
        <v>0</v>
      </c>
      <c r="P89" s="209">
        <f t="shared" si="47"/>
        <v>0</v>
      </c>
      <c r="Q89" s="162"/>
      <c r="R89" s="70"/>
      <c r="S89" s="78">
        <f t="shared" si="42"/>
        <v>0</v>
      </c>
      <c r="T89" s="209">
        <f t="shared" si="48"/>
        <v>0</v>
      </c>
      <c r="U89" s="162"/>
      <c r="V89" s="70"/>
      <c r="W89" s="78">
        <f t="shared" si="43"/>
        <v>0</v>
      </c>
      <c r="X89" s="78">
        <f t="shared" si="49"/>
        <v>0</v>
      </c>
      <c r="Y89" s="137">
        <f t="shared" si="44"/>
        <v>0</v>
      </c>
      <c r="Z89" s="18"/>
    </row>
    <row r="90" spans="1:26" outlineLevel="1" x14ac:dyDescent="0.2">
      <c r="A90" s="75"/>
      <c r="B90" s="80" t="s">
        <v>35</v>
      </c>
      <c r="C90" s="169"/>
      <c r="D90" s="170"/>
      <c r="E90" s="162"/>
      <c r="F90" s="70"/>
      <c r="G90" s="77"/>
      <c r="H90" s="370">
        <f t="shared" si="45"/>
        <v>0</v>
      </c>
      <c r="I90" s="162"/>
      <c r="J90" s="70"/>
      <c r="K90" s="78">
        <f t="shared" si="40"/>
        <v>0</v>
      </c>
      <c r="L90" s="209">
        <f t="shared" si="46"/>
        <v>0</v>
      </c>
      <c r="M90" s="162"/>
      <c r="N90" s="70"/>
      <c r="O90" s="78">
        <f t="shared" si="41"/>
        <v>0</v>
      </c>
      <c r="P90" s="209">
        <f t="shared" si="47"/>
        <v>0</v>
      </c>
      <c r="Q90" s="162"/>
      <c r="R90" s="70"/>
      <c r="S90" s="78">
        <f t="shared" si="42"/>
        <v>0</v>
      </c>
      <c r="T90" s="209">
        <f t="shared" si="48"/>
        <v>0</v>
      </c>
      <c r="U90" s="162"/>
      <c r="V90" s="70"/>
      <c r="W90" s="78">
        <f t="shared" si="43"/>
        <v>0</v>
      </c>
      <c r="X90" s="78">
        <f t="shared" si="49"/>
        <v>0</v>
      </c>
      <c r="Y90" s="137">
        <f t="shared" si="44"/>
        <v>0</v>
      </c>
      <c r="Z90" s="18"/>
    </row>
    <row r="91" spans="1:26" outlineLevel="1" x14ac:dyDescent="0.2">
      <c r="A91" s="75"/>
      <c r="B91" s="80" t="s">
        <v>28</v>
      </c>
      <c r="C91" s="169"/>
      <c r="D91" s="170"/>
      <c r="E91" s="162"/>
      <c r="F91" s="70"/>
      <c r="G91" s="77"/>
      <c r="H91" s="370">
        <f t="shared" si="45"/>
        <v>0</v>
      </c>
      <c r="I91" s="162"/>
      <c r="J91" s="70"/>
      <c r="K91" s="78">
        <f t="shared" si="40"/>
        <v>0</v>
      </c>
      <c r="L91" s="209">
        <f t="shared" si="46"/>
        <v>0</v>
      </c>
      <c r="M91" s="162"/>
      <c r="N91" s="70"/>
      <c r="O91" s="78">
        <f t="shared" si="41"/>
        <v>0</v>
      </c>
      <c r="P91" s="209">
        <f t="shared" si="47"/>
        <v>0</v>
      </c>
      <c r="Q91" s="162"/>
      <c r="R91" s="70"/>
      <c r="S91" s="78">
        <f t="shared" si="42"/>
        <v>0</v>
      </c>
      <c r="T91" s="209">
        <f t="shared" si="48"/>
        <v>0</v>
      </c>
      <c r="U91" s="162"/>
      <c r="V91" s="70"/>
      <c r="W91" s="78">
        <f t="shared" si="43"/>
        <v>0</v>
      </c>
      <c r="X91" s="78">
        <f t="shared" si="49"/>
        <v>0</v>
      </c>
      <c r="Y91" s="137">
        <f t="shared" si="44"/>
        <v>0</v>
      </c>
      <c r="Z91" s="18"/>
    </row>
    <row r="92" spans="1:26" outlineLevel="1" x14ac:dyDescent="0.2">
      <c r="A92" s="75"/>
      <c r="B92" s="80" t="s">
        <v>164</v>
      </c>
      <c r="C92" s="169"/>
      <c r="D92" s="170"/>
      <c r="E92" s="162"/>
      <c r="F92" s="70"/>
      <c r="G92" s="77"/>
      <c r="H92" s="370">
        <f t="shared" si="45"/>
        <v>0</v>
      </c>
      <c r="I92" s="162"/>
      <c r="J92" s="70"/>
      <c r="K92" s="78">
        <f t="shared" si="40"/>
        <v>0</v>
      </c>
      <c r="L92" s="209">
        <f t="shared" si="46"/>
        <v>0</v>
      </c>
      <c r="M92" s="162"/>
      <c r="N92" s="70"/>
      <c r="O92" s="78">
        <f t="shared" si="41"/>
        <v>0</v>
      </c>
      <c r="P92" s="209">
        <f t="shared" si="47"/>
        <v>0</v>
      </c>
      <c r="Q92" s="162"/>
      <c r="R92" s="70"/>
      <c r="S92" s="78">
        <f t="shared" si="42"/>
        <v>0</v>
      </c>
      <c r="T92" s="209">
        <f t="shared" si="48"/>
        <v>0</v>
      </c>
      <c r="U92" s="162"/>
      <c r="V92" s="70"/>
      <c r="W92" s="78">
        <f t="shared" si="43"/>
        <v>0</v>
      </c>
      <c r="X92" s="78">
        <f t="shared" si="49"/>
        <v>0</v>
      </c>
      <c r="Y92" s="137">
        <f t="shared" si="44"/>
        <v>0</v>
      </c>
      <c r="Z92" s="18"/>
    </row>
    <row r="93" spans="1:26" outlineLevel="1" x14ac:dyDescent="0.2">
      <c r="A93" s="75"/>
      <c r="B93" s="80" t="s">
        <v>48</v>
      </c>
      <c r="C93" s="190"/>
      <c r="D93" s="170"/>
      <c r="E93" s="162"/>
      <c r="F93" s="70"/>
      <c r="G93" s="77"/>
      <c r="H93" s="370">
        <f t="shared" si="45"/>
        <v>0</v>
      </c>
      <c r="I93" s="162"/>
      <c r="J93" s="70"/>
      <c r="K93" s="78">
        <f t="shared" si="40"/>
        <v>0</v>
      </c>
      <c r="L93" s="209">
        <f t="shared" si="46"/>
        <v>0</v>
      </c>
      <c r="M93" s="162"/>
      <c r="N93" s="70"/>
      <c r="O93" s="78">
        <f t="shared" si="41"/>
        <v>0</v>
      </c>
      <c r="P93" s="209">
        <f t="shared" si="47"/>
        <v>0</v>
      </c>
      <c r="Q93" s="162"/>
      <c r="R93" s="70"/>
      <c r="S93" s="78">
        <f t="shared" si="42"/>
        <v>0</v>
      </c>
      <c r="T93" s="209">
        <f t="shared" si="48"/>
        <v>0</v>
      </c>
      <c r="U93" s="162"/>
      <c r="V93" s="70"/>
      <c r="W93" s="78">
        <f t="shared" si="43"/>
        <v>0</v>
      </c>
      <c r="X93" s="78">
        <f t="shared" si="49"/>
        <v>0</v>
      </c>
      <c r="Y93" s="137">
        <f t="shared" si="44"/>
        <v>0</v>
      </c>
      <c r="Z93" s="19"/>
    </row>
    <row r="94" spans="1:26" outlineLevel="1" x14ac:dyDescent="0.2">
      <c r="A94" s="75"/>
      <c r="B94" s="80" t="s">
        <v>37</v>
      </c>
      <c r="C94" s="169"/>
      <c r="D94" s="170"/>
      <c r="E94" s="162"/>
      <c r="F94" s="339"/>
      <c r="G94" s="77"/>
      <c r="H94" s="370">
        <f t="shared" si="45"/>
        <v>0</v>
      </c>
      <c r="I94" s="162"/>
      <c r="J94" s="70"/>
      <c r="K94" s="78">
        <f t="shared" si="40"/>
        <v>0</v>
      </c>
      <c r="L94" s="209">
        <f t="shared" si="46"/>
        <v>0</v>
      </c>
      <c r="M94" s="162"/>
      <c r="N94" s="70"/>
      <c r="O94" s="78">
        <f t="shared" si="41"/>
        <v>0</v>
      </c>
      <c r="P94" s="209">
        <f t="shared" si="47"/>
        <v>0</v>
      </c>
      <c r="Q94" s="162"/>
      <c r="R94" s="70"/>
      <c r="S94" s="78">
        <f t="shared" si="42"/>
        <v>0</v>
      </c>
      <c r="T94" s="209">
        <f t="shared" si="48"/>
        <v>0</v>
      </c>
      <c r="U94" s="162"/>
      <c r="V94" s="70"/>
      <c r="W94" s="78">
        <f t="shared" si="43"/>
        <v>0</v>
      </c>
      <c r="X94" s="78">
        <f t="shared" si="49"/>
        <v>0</v>
      </c>
      <c r="Y94" s="137">
        <f t="shared" si="44"/>
        <v>0</v>
      </c>
      <c r="Z94" s="18"/>
    </row>
    <row r="95" spans="1:26" outlineLevel="1" x14ac:dyDescent="0.2">
      <c r="A95" s="75"/>
      <c r="B95" s="80" t="s">
        <v>85</v>
      </c>
      <c r="C95" s="169"/>
      <c r="D95" s="170"/>
      <c r="E95" s="162"/>
      <c r="F95" s="70"/>
      <c r="G95" s="77"/>
      <c r="H95" s="370">
        <f t="shared" si="45"/>
        <v>0</v>
      </c>
      <c r="I95" s="162"/>
      <c r="J95" s="70"/>
      <c r="K95" s="78">
        <f t="shared" si="40"/>
        <v>0</v>
      </c>
      <c r="L95" s="209">
        <f t="shared" si="46"/>
        <v>0</v>
      </c>
      <c r="M95" s="162"/>
      <c r="N95" s="70"/>
      <c r="O95" s="78">
        <f t="shared" si="41"/>
        <v>0</v>
      </c>
      <c r="P95" s="209">
        <f t="shared" si="47"/>
        <v>0</v>
      </c>
      <c r="Q95" s="162"/>
      <c r="R95" s="70"/>
      <c r="S95" s="78">
        <f t="shared" si="42"/>
        <v>0</v>
      </c>
      <c r="T95" s="209">
        <f t="shared" si="48"/>
        <v>0</v>
      </c>
      <c r="U95" s="162"/>
      <c r="V95" s="70"/>
      <c r="W95" s="78">
        <f t="shared" si="43"/>
        <v>0</v>
      </c>
      <c r="X95" s="78">
        <f t="shared" si="49"/>
        <v>0</v>
      </c>
      <c r="Y95" s="137">
        <f t="shared" si="44"/>
        <v>0</v>
      </c>
      <c r="Z95" s="18"/>
    </row>
    <row r="96" spans="1:26" outlineLevel="1" x14ac:dyDescent="0.2">
      <c r="A96" s="75"/>
      <c r="B96" s="80" t="s">
        <v>36</v>
      </c>
      <c r="C96" s="169"/>
      <c r="D96" s="170"/>
      <c r="E96" s="162"/>
      <c r="F96" s="70"/>
      <c r="G96" s="77"/>
      <c r="H96" s="370">
        <f t="shared" si="45"/>
        <v>0</v>
      </c>
      <c r="I96" s="162"/>
      <c r="J96" s="70"/>
      <c r="K96" s="78">
        <f t="shared" si="40"/>
        <v>0</v>
      </c>
      <c r="L96" s="209">
        <f t="shared" si="46"/>
        <v>0</v>
      </c>
      <c r="M96" s="162"/>
      <c r="N96" s="70"/>
      <c r="O96" s="78">
        <f t="shared" si="41"/>
        <v>0</v>
      </c>
      <c r="P96" s="209">
        <f t="shared" si="47"/>
        <v>0</v>
      </c>
      <c r="Q96" s="162"/>
      <c r="R96" s="70"/>
      <c r="S96" s="78">
        <f t="shared" si="42"/>
        <v>0</v>
      </c>
      <c r="T96" s="209">
        <f t="shared" si="48"/>
        <v>0</v>
      </c>
      <c r="U96" s="162"/>
      <c r="V96" s="70"/>
      <c r="W96" s="78">
        <f t="shared" si="43"/>
        <v>0</v>
      </c>
      <c r="X96" s="78">
        <f t="shared" si="49"/>
        <v>0</v>
      </c>
      <c r="Y96" s="137">
        <f t="shared" si="44"/>
        <v>0</v>
      </c>
      <c r="Z96" s="18"/>
    </row>
    <row r="97" spans="1:26" outlineLevel="1" x14ac:dyDescent="0.2">
      <c r="A97" s="75"/>
      <c r="B97" s="80" t="s">
        <v>49</v>
      </c>
      <c r="C97" s="190"/>
      <c r="D97" s="170"/>
      <c r="E97" s="162"/>
      <c r="F97" s="70"/>
      <c r="G97" s="77"/>
      <c r="H97" s="370">
        <f t="shared" si="45"/>
        <v>0</v>
      </c>
      <c r="I97" s="162"/>
      <c r="J97" s="70"/>
      <c r="K97" s="78">
        <f t="shared" si="40"/>
        <v>0</v>
      </c>
      <c r="L97" s="209">
        <f t="shared" si="46"/>
        <v>0</v>
      </c>
      <c r="M97" s="162"/>
      <c r="N97" s="70"/>
      <c r="O97" s="78">
        <f t="shared" si="41"/>
        <v>0</v>
      </c>
      <c r="P97" s="209">
        <f t="shared" si="47"/>
        <v>0</v>
      </c>
      <c r="Q97" s="162"/>
      <c r="R97" s="70"/>
      <c r="S97" s="78">
        <f t="shared" si="42"/>
        <v>0</v>
      </c>
      <c r="T97" s="209">
        <f>ROUND(R97*S97,0)</f>
        <v>0</v>
      </c>
      <c r="U97" s="162"/>
      <c r="V97" s="70"/>
      <c r="W97" s="78">
        <f t="shared" si="43"/>
        <v>0</v>
      </c>
      <c r="X97" s="78">
        <f t="shared" si="49"/>
        <v>0</v>
      </c>
      <c r="Y97" s="137">
        <f t="shared" si="44"/>
        <v>0</v>
      </c>
      <c r="Z97" s="19"/>
    </row>
    <row r="98" spans="1:26" outlineLevel="1" x14ac:dyDescent="0.2">
      <c r="A98" s="80"/>
      <c r="B98" s="80"/>
      <c r="C98" s="179"/>
      <c r="D98" s="180"/>
      <c r="E98" s="79"/>
      <c r="F98" s="70"/>
      <c r="G98" s="77"/>
      <c r="H98" s="369"/>
      <c r="I98" s="162"/>
      <c r="J98" s="70"/>
      <c r="K98" s="73"/>
      <c r="L98" s="268"/>
      <c r="M98" s="162"/>
      <c r="N98" s="70"/>
      <c r="O98" s="73"/>
      <c r="P98" s="268"/>
      <c r="Q98" s="162"/>
      <c r="R98" s="70"/>
      <c r="S98" s="73"/>
      <c r="T98" s="268"/>
      <c r="U98" s="162"/>
      <c r="V98" s="70"/>
      <c r="W98" s="73"/>
      <c r="X98" s="73"/>
      <c r="Y98" s="136"/>
      <c r="Z98" s="10"/>
    </row>
    <row r="99" spans="1:26" s="3" customFormat="1" outlineLevel="1" x14ac:dyDescent="0.2">
      <c r="A99" s="111" t="s">
        <v>133</v>
      </c>
      <c r="B99" s="111"/>
      <c r="C99" s="193"/>
      <c r="D99" s="194"/>
      <c r="E99" s="115"/>
      <c r="F99" s="112"/>
      <c r="G99" s="113"/>
      <c r="H99" s="371">
        <f>SUM(H36:H98)</f>
        <v>0</v>
      </c>
      <c r="I99" s="188"/>
      <c r="J99" s="112"/>
      <c r="K99" s="113"/>
      <c r="L99" s="269">
        <f>SUM(L36:L98)</f>
        <v>0</v>
      </c>
      <c r="M99" s="188"/>
      <c r="N99" s="112"/>
      <c r="O99" s="113"/>
      <c r="P99" s="269">
        <f>SUM(P36:P98)</f>
        <v>0</v>
      </c>
      <c r="Q99" s="188"/>
      <c r="R99" s="112"/>
      <c r="S99" s="113"/>
      <c r="T99" s="269">
        <f>SUM(T36:T98)</f>
        <v>0</v>
      </c>
      <c r="U99" s="188"/>
      <c r="V99" s="112"/>
      <c r="W99" s="113"/>
      <c r="X99" s="114">
        <f>SUM(X36:X98)</f>
        <v>0</v>
      </c>
      <c r="Y99" s="138">
        <f>SUM(Y36:Y98)</f>
        <v>0</v>
      </c>
      <c r="Z99" s="20" t="str">
        <f>IF(SUM(H99,L99,P99,T99,X99)=Y99,"Ties", "Doesn't Foot")</f>
        <v>Ties</v>
      </c>
    </row>
    <row r="100" spans="1:26" outlineLevel="1" x14ac:dyDescent="0.2">
      <c r="A100" s="84"/>
      <c r="B100" s="84"/>
      <c r="C100" s="172"/>
      <c r="D100" s="173"/>
      <c r="E100" s="88"/>
      <c r="F100" s="85"/>
      <c r="G100" s="86"/>
      <c r="H100" s="373"/>
      <c r="I100" s="163"/>
      <c r="J100" s="85"/>
      <c r="K100" s="86"/>
      <c r="L100" s="274"/>
      <c r="M100" s="163"/>
      <c r="N100" s="85"/>
      <c r="O100" s="86"/>
      <c r="P100" s="274"/>
      <c r="Q100" s="163"/>
      <c r="R100" s="85"/>
      <c r="S100" s="86"/>
      <c r="T100" s="274"/>
      <c r="U100" s="163"/>
      <c r="V100" s="85"/>
      <c r="W100" s="86"/>
      <c r="X100" s="87"/>
      <c r="Y100" s="140"/>
      <c r="Z100" s="11"/>
    </row>
    <row r="101" spans="1:26" s="3" customFormat="1" ht="13.5" thickBot="1" x14ac:dyDescent="0.25">
      <c r="A101" s="43" t="s">
        <v>134</v>
      </c>
      <c r="B101" s="43"/>
      <c r="C101" s="174"/>
      <c r="D101" s="175"/>
      <c r="E101" s="47"/>
      <c r="F101" s="44"/>
      <c r="G101" s="45"/>
      <c r="H101" s="374">
        <f>H35+H99</f>
        <v>0</v>
      </c>
      <c r="I101" s="164"/>
      <c r="J101" s="44"/>
      <c r="K101" s="45"/>
      <c r="L101" s="258">
        <f>L35+L99</f>
        <v>0</v>
      </c>
      <c r="M101" s="164"/>
      <c r="N101" s="44"/>
      <c r="O101" s="45"/>
      <c r="P101" s="258">
        <f>P35+P99</f>
        <v>0</v>
      </c>
      <c r="Q101" s="164"/>
      <c r="R101" s="44"/>
      <c r="S101" s="45"/>
      <c r="T101" s="258">
        <f>T35+T99</f>
        <v>0</v>
      </c>
      <c r="U101" s="164"/>
      <c r="V101" s="44"/>
      <c r="W101" s="45"/>
      <c r="X101" s="46">
        <f>X35+X99</f>
        <v>0</v>
      </c>
      <c r="Y101" s="141">
        <f>Y35+Y99</f>
        <v>0</v>
      </c>
      <c r="Z101" t="str">
        <f>IF(SUM(H101,L101,P101,T101,X101)=Y101,"Ties", "ERROR")</f>
        <v>Ties</v>
      </c>
    </row>
    <row r="102" spans="1:26" s="327" customFormat="1" ht="13.5" thickBot="1" x14ac:dyDescent="0.25">
      <c r="A102" s="323"/>
      <c r="B102" s="323"/>
      <c r="C102" s="324"/>
      <c r="D102" s="324"/>
      <c r="E102" s="325"/>
      <c r="F102" s="324"/>
      <c r="G102" s="324"/>
      <c r="H102" s="375"/>
      <c r="I102" s="325"/>
      <c r="J102" s="324"/>
      <c r="K102" s="324"/>
      <c r="L102" s="326"/>
      <c r="M102" s="325"/>
      <c r="N102" s="324"/>
      <c r="O102" s="324"/>
      <c r="P102" s="326"/>
      <c r="Q102" s="325"/>
      <c r="R102" s="324"/>
      <c r="S102" s="324"/>
      <c r="T102" s="326"/>
      <c r="U102" s="325"/>
      <c r="V102" s="324"/>
      <c r="W102" s="324"/>
      <c r="X102" s="326"/>
      <c r="Y102" s="326"/>
      <c r="Z102"/>
    </row>
    <row r="103" spans="1:26" s="1" customFormat="1" outlineLevel="1" x14ac:dyDescent="0.2">
      <c r="A103" s="40" t="s">
        <v>79</v>
      </c>
      <c r="B103" s="40"/>
      <c r="C103" s="39"/>
      <c r="D103" s="39"/>
      <c r="E103" s="28"/>
      <c r="F103" s="29"/>
      <c r="G103" s="30"/>
      <c r="H103" s="366"/>
      <c r="I103" s="28"/>
      <c r="J103" s="29"/>
      <c r="K103" s="30"/>
      <c r="L103" s="31"/>
      <c r="M103" s="28"/>
      <c r="N103" s="29"/>
      <c r="O103" s="30"/>
      <c r="P103" s="31"/>
      <c r="Q103" s="28"/>
      <c r="R103" s="29"/>
      <c r="S103" s="30"/>
      <c r="T103" s="31"/>
      <c r="U103" s="28"/>
      <c r="V103" s="29"/>
      <c r="W103" s="30"/>
      <c r="X103" s="31"/>
      <c r="Y103" s="31"/>
      <c r="Z103"/>
    </row>
    <row r="104" spans="1:26" outlineLevel="1" x14ac:dyDescent="0.2">
      <c r="A104" s="89"/>
      <c r="B104" s="89"/>
      <c r="C104" s="165"/>
      <c r="D104" s="166"/>
      <c r="E104" s="276"/>
      <c r="F104" s="277"/>
      <c r="G104" s="91"/>
      <c r="H104" s="376"/>
      <c r="I104" s="160"/>
      <c r="J104" s="352"/>
      <c r="K104" s="91"/>
      <c r="L104" s="256"/>
      <c r="M104" s="160"/>
      <c r="N104" s="90"/>
      <c r="O104" s="91"/>
      <c r="P104" s="256"/>
      <c r="Q104" s="160"/>
      <c r="R104" s="90"/>
      <c r="S104" s="91"/>
      <c r="T104" s="256"/>
      <c r="U104" s="160"/>
      <c r="V104" s="90"/>
      <c r="W104" s="91"/>
      <c r="X104" s="91"/>
      <c r="Y104" s="142"/>
    </row>
    <row r="105" spans="1:26" outlineLevel="1" x14ac:dyDescent="0.2">
      <c r="A105" s="75"/>
      <c r="B105" s="76" t="s">
        <v>485</v>
      </c>
      <c r="C105" s="169"/>
      <c r="D105" s="275"/>
      <c r="E105" s="278"/>
      <c r="F105" s="280"/>
      <c r="G105" s="78">
        <f>H99</f>
        <v>0</v>
      </c>
      <c r="H105" s="370">
        <f>ROUND(F105*G105,0)</f>
        <v>0</v>
      </c>
      <c r="I105" s="278"/>
      <c r="J105" s="280"/>
      <c r="K105" s="78">
        <f>L99</f>
        <v>0</v>
      </c>
      <c r="L105" s="209">
        <f>ROUND(J105*K105,0)</f>
        <v>0</v>
      </c>
      <c r="M105" s="278"/>
      <c r="N105" s="328"/>
      <c r="O105" s="78">
        <f>P99</f>
        <v>0</v>
      </c>
      <c r="P105" s="209">
        <f>ROUND(N105*O105,0)</f>
        <v>0</v>
      </c>
      <c r="Q105" s="278"/>
      <c r="R105" s="328"/>
      <c r="S105" s="78">
        <f>T99</f>
        <v>0</v>
      </c>
      <c r="T105" s="209">
        <f>ROUND(R105*S105,0)</f>
        <v>0</v>
      </c>
      <c r="U105" s="278"/>
      <c r="V105" s="93"/>
      <c r="W105" s="78">
        <f>X99</f>
        <v>0</v>
      </c>
      <c r="X105" s="78">
        <f>ROUND(V105*W105,0)</f>
        <v>0</v>
      </c>
      <c r="Y105" s="137">
        <f>H105+L105+P105+T105+X105</f>
        <v>0</v>
      </c>
    </row>
    <row r="106" spans="1:26" outlineLevel="1" x14ac:dyDescent="0.2">
      <c r="A106" s="75"/>
      <c r="B106" s="76" t="s">
        <v>486</v>
      </c>
      <c r="C106" s="169"/>
      <c r="D106" s="275"/>
      <c r="E106" s="278"/>
      <c r="F106" s="280"/>
      <c r="G106" s="78">
        <f>H99</f>
        <v>0</v>
      </c>
      <c r="H106" s="370">
        <f t="shared" ref="H106:H118" si="50">ROUND(F106*G106,0)</f>
        <v>0</v>
      </c>
      <c r="I106" s="278"/>
      <c r="J106" s="280"/>
      <c r="K106" s="78">
        <f>L99</f>
        <v>0</v>
      </c>
      <c r="L106" s="209">
        <f>ROUND(J106*K106,0)</f>
        <v>0</v>
      </c>
      <c r="M106" s="278"/>
      <c r="N106" s="328"/>
      <c r="O106" s="78">
        <f>P99</f>
        <v>0</v>
      </c>
      <c r="P106" s="209">
        <f t="shared" ref="P106:P118" si="51">ROUND(N106*O106,0)</f>
        <v>0</v>
      </c>
      <c r="Q106" s="278"/>
      <c r="R106" s="328"/>
      <c r="S106" s="78">
        <f>T99</f>
        <v>0</v>
      </c>
      <c r="T106" s="209">
        <f t="shared" ref="T106:T118" si="52">ROUND(R106*S106,0)</f>
        <v>0</v>
      </c>
      <c r="U106" s="278"/>
      <c r="V106" s="93"/>
      <c r="W106" s="78">
        <f>X99</f>
        <v>0</v>
      </c>
      <c r="X106" s="78">
        <f t="shared" ref="X106:X118" si="53">ROUND(V106*W106,0)</f>
        <v>0</v>
      </c>
      <c r="Y106" s="137">
        <f t="shared" ref="Y106:Y113" si="54">H106+L106+P106+T106+X106</f>
        <v>0</v>
      </c>
    </row>
    <row r="107" spans="1:26" outlineLevel="1" x14ac:dyDescent="0.2">
      <c r="A107" s="75"/>
      <c r="B107" s="76" t="s">
        <v>154</v>
      </c>
      <c r="C107" s="169"/>
      <c r="D107" s="275"/>
      <c r="E107" s="278"/>
      <c r="F107" s="280"/>
      <c r="G107" s="282">
        <f>H35</f>
        <v>0</v>
      </c>
      <c r="H107" s="370">
        <f t="shared" si="50"/>
        <v>0</v>
      </c>
      <c r="I107" s="278"/>
      <c r="J107" s="280"/>
      <c r="K107" s="282">
        <f>L35</f>
        <v>0</v>
      </c>
      <c r="L107" s="209">
        <f>ROUND(J107*K107,0)</f>
        <v>0</v>
      </c>
      <c r="M107" s="278"/>
      <c r="N107" s="338"/>
      <c r="O107" s="282">
        <f>P35</f>
        <v>0</v>
      </c>
      <c r="P107" s="209">
        <f t="shared" si="51"/>
        <v>0</v>
      </c>
      <c r="Q107" s="278"/>
      <c r="R107" s="328"/>
      <c r="S107" s="282">
        <f>T35</f>
        <v>0</v>
      </c>
      <c r="T107" s="209">
        <f t="shared" si="52"/>
        <v>0</v>
      </c>
      <c r="U107" s="278"/>
      <c r="V107" s="93"/>
      <c r="W107" s="282">
        <f>X35</f>
        <v>0</v>
      </c>
      <c r="X107" s="78">
        <f t="shared" si="53"/>
        <v>0</v>
      </c>
      <c r="Y107" s="137">
        <f t="shared" si="54"/>
        <v>0</v>
      </c>
    </row>
    <row r="108" spans="1:26" outlineLevel="1" x14ac:dyDescent="0.2">
      <c r="A108" s="75"/>
      <c r="B108" s="76" t="s">
        <v>156</v>
      </c>
      <c r="C108" s="169"/>
      <c r="D108" s="275"/>
      <c r="E108" s="278"/>
      <c r="F108" s="289"/>
      <c r="G108" s="286"/>
      <c r="H108" s="370">
        <f t="shared" si="50"/>
        <v>0</v>
      </c>
      <c r="I108" s="278"/>
      <c r="J108" s="41"/>
      <c r="K108" s="286"/>
      <c r="L108" s="209">
        <f>ROUND(J108*K108,0)</f>
        <v>0</v>
      </c>
      <c r="M108" s="278"/>
      <c r="N108" s="279"/>
      <c r="O108" s="286"/>
      <c r="P108" s="209">
        <f t="shared" si="51"/>
        <v>0</v>
      </c>
      <c r="Q108" s="278"/>
      <c r="R108" s="70"/>
      <c r="S108" s="77"/>
      <c r="T108" s="209">
        <f t="shared" si="52"/>
        <v>0</v>
      </c>
      <c r="U108" s="278"/>
      <c r="V108" s="70"/>
      <c r="W108" s="77"/>
      <c r="X108" s="78">
        <f t="shared" si="53"/>
        <v>0</v>
      </c>
      <c r="Y108" s="137">
        <f t="shared" si="54"/>
        <v>0</v>
      </c>
    </row>
    <row r="109" spans="1:26" outlineLevel="1" x14ac:dyDescent="0.2">
      <c r="A109" s="75"/>
      <c r="B109" s="76" t="s">
        <v>157</v>
      </c>
      <c r="C109" s="169"/>
      <c r="D109" s="275"/>
      <c r="E109" s="278"/>
      <c r="F109" s="279"/>
      <c r="G109" s="286"/>
      <c r="H109" s="370">
        <f t="shared" si="50"/>
        <v>0</v>
      </c>
      <c r="I109" s="278"/>
      <c r="J109" s="279"/>
      <c r="K109" s="286"/>
      <c r="L109" s="209">
        <f t="shared" ref="L109:L118" si="55">ROUND(J109*K109,0)</f>
        <v>0</v>
      </c>
      <c r="M109" s="278"/>
      <c r="N109" s="279"/>
      <c r="O109" s="286"/>
      <c r="P109" s="209">
        <f t="shared" si="51"/>
        <v>0</v>
      </c>
      <c r="Q109" s="278"/>
      <c r="R109" s="70"/>
      <c r="S109" s="77"/>
      <c r="T109" s="209">
        <f t="shared" si="52"/>
        <v>0</v>
      </c>
      <c r="U109" s="278"/>
      <c r="V109" s="70"/>
      <c r="W109" s="77"/>
      <c r="X109" s="78">
        <f t="shared" si="53"/>
        <v>0</v>
      </c>
      <c r="Y109" s="137">
        <f t="shared" si="54"/>
        <v>0</v>
      </c>
    </row>
    <row r="110" spans="1:26" outlineLevel="1" x14ac:dyDescent="0.2">
      <c r="A110" s="75"/>
      <c r="B110" s="76" t="s">
        <v>91</v>
      </c>
      <c r="C110" s="169"/>
      <c r="D110" s="275"/>
      <c r="E110" s="278"/>
      <c r="F110" s="279"/>
      <c r="G110" s="286"/>
      <c r="H110" s="370">
        <f t="shared" si="50"/>
        <v>0</v>
      </c>
      <c r="I110" s="278"/>
      <c r="J110" s="279"/>
      <c r="K110" s="286"/>
      <c r="L110" s="209">
        <f>ROUND(J110*K110,0)</f>
        <v>0</v>
      </c>
      <c r="M110" s="278"/>
      <c r="N110" s="279"/>
      <c r="O110" s="286"/>
      <c r="P110" s="209">
        <f t="shared" si="51"/>
        <v>0</v>
      </c>
      <c r="Q110" s="278"/>
      <c r="R110" s="70"/>
      <c r="S110" s="77"/>
      <c r="T110" s="209">
        <f t="shared" si="52"/>
        <v>0</v>
      </c>
      <c r="U110" s="278"/>
      <c r="V110" s="70"/>
      <c r="W110" s="77"/>
      <c r="X110" s="78">
        <f t="shared" si="53"/>
        <v>0</v>
      </c>
      <c r="Y110" s="137">
        <f t="shared" si="54"/>
        <v>0</v>
      </c>
    </row>
    <row r="111" spans="1:26" outlineLevel="1" x14ac:dyDescent="0.2">
      <c r="A111" s="75"/>
      <c r="B111" s="76" t="s">
        <v>124</v>
      </c>
      <c r="C111" s="169"/>
      <c r="D111" s="275"/>
      <c r="E111" s="278"/>
      <c r="F111" s="41"/>
      <c r="G111" s="286"/>
      <c r="H111" s="370">
        <f t="shared" si="50"/>
        <v>0</v>
      </c>
      <c r="I111" s="278"/>
      <c r="J111" s="41"/>
      <c r="K111" s="286"/>
      <c r="L111" s="209">
        <f t="shared" si="55"/>
        <v>0</v>
      </c>
      <c r="M111" s="278"/>
      <c r="N111" s="41"/>
      <c r="O111" s="286"/>
      <c r="P111" s="209">
        <f t="shared" si="51"/>
        <v>0</v>
      </c>
      <c r="Q111" s="278"/>
      <c r="R111" s="72"/>
      <c r="S111" s="77"/>
      <c r="T111" s="209">
        <f t="shared" si="52"/>
        <v>0</v>
      </c>
      <c r="U111" s="278"/>
      <c r="V111" s="72"/>
      <c r="W111" s="77"/>
      <c r="X111" s="78">
        <f t="shared" si="53"/>
        <v>0</v>
      </c>
      <c r="Y111" s="137">
        <f t="shared" si="54"/>
        <v>0</v>
      </c>
    </row>
    <row r="112" spans="1:26" outlineLevel="1" x14ac:dyDescent="0.2">
      <c r="A112" s="75"/>
      <c r="B112" s="76" t="s">
        <v>122</v>
      </c>
      <c r="C112" s="169"/>
      <c r="D112" s="275"/>
      <c r="E112" s="278"/>
      <c r="F112" s="42"/>
      <c r="G112" s="287"/>
      <c r="H112" s="370">
        <f t="shared" si="50"/>
        <v>0</v>
      </c>
      <c r="I112" s="278"/>
      <c r="J112" s="42"/>
      <c r="K112" s="287"/>
      <c r="L112" s="209">
        <f t="shared" si="55"/>
        <v>0</v>
      </c>
      <c r="M112" s="278"/>
      <c r="N112" s="42"/>
      <c r="O112" s="286"/>
      <c r="P112" s="209">
        <f t="shared" si="51"/>
        <v>0</v>
      </c>
      <c r="Q112" s="278"/>
      <c r="R112" s="71"/>
      <c r="S112" s="73"/>
      <c r="T112" s="209">
        <f t="shared" si="52"/>
        <v>0</v>
      </c>
      <c r="U112" s="278"/>
      <c r="V112" s="71"/>
      <c r="W112" s="73"/>
      <c r="X112" s="78">
        <f t="shared" si="53"/>
        <v>0</v>
      </c>
      <c r="Y112" s="137">
        <f t="shared" si="54"/>
        <v>0</v>
      </c>
    </row>
    <row r="113" spans="1:26" outlineLevel="1" x14ac:dyDescent="0.2">
      <c r="A113" s="75"/>
      <c r="B113" s="76" t="s">
        <v>259</v>
      </c>
      <c r="C113" s="169"/>
      <c r="D113" s="275"/>
      <c r="E113" s="278"/>
      <c r="F113" s="42"/>
      <c r="G113" s="287"/>
      <c r="H113" s="370">
        <f t="shared" si="50"/>
        <v>0</v>
      </c>
      <c r="I113" s="278"/>
      <c r="J113" s="42"/>
      <c r="K113" s="287"/>
      <c r="L113" s="209">
        <f t="shared" si="55"/>
        <v>0</v>
      </c>
      <c r="M113" s="278"/>
      <c r="N113" s="42"/>
      <c r="O113" s="286"/>
      <c r="P113" s="209">
        <f t="shared" si="51"/>
        <v>0</v>
      </c>
      <c r="Q113" s="278"/>
      <c r="R113" s="71"/>
      <c r="S113" s="73"/>
      <c r="T113" s="209">
        <f t="shared" si="52"/>
        <v>0</v>
      </c>
      <c r="U113" s="278"/>
      <c r="V113" s="71"/>
      <c r="W113" s="73"/>
      <c r="X113" s="78">
        <f t="shared" si="53"/>
        <v>0</v>
      </c>
      <c r="Y113" s="137">
        <f t="shared" si="54"/>
        <v>0</v>
      </c>
    </row>
    <row r="114" spans="1:26" outlineLevel="1" x14ac:dyDescent="0.2">
      <c r="A114" s="75"/>
      <c r="B114" s="76" t="s">
        <v>123</v>
      </c>
      <c r="C114" s="169"/>
      <c r="D114" s="275"/>
      <c r="E114" s="278"/>
      <c r="F114" s="42"/>
      <c r="G114" s="286"/>
      <c r="H114" s="370">
        <f t="shared" si="50"/>
        <v>0</v>
      </c>
      <c r="I114" s="278"/>
      <c r="J114" s="42"/>
      <c r="K114" s="286"/>
      <c r="L114" s="209">
        <f t="shared" si="55"/>
        <v>0</v>
      </c>
      <c r="M114" s="278"/>
      <c r="N114" s="42"/>
      <c r="O114" s="286"/>
      <c r="P114" s="209">
        <f t="shared" si="51"/>
        <v>0</v>
      </c>
      <c r="Q114" s="278"/>
      <c r="R114" s="71"/>
      <c r="S114" s="77"/>
      <c r="T114" s="209">
        <f t="shared" si="52"/>
        <v>0</v>
      </c>
      <c r="U114" s="278"/>
      <c r="V114" s="71"/>
      <c r="W114" s="77"/>
      <c r="X114" s="78">
        <f t="shared" si="53"/>
        <v>0</v>
      </c>
      <c r="Y114" s="137">
        <f t="shared" ref="Y114:Y118" si="56">H114+L114+P114+T114+X114</f>
        <v>0</v>
      </c>
    </row>
    <row r="115" spans="1:26" outlineLevel="1" x14ac:dyDescent="0.2">
      <c r="A115" s="75"/>
      <c r="B115" s="335" t="s">
        <v>125</v>
      </c>
      <c r="C115" s="169"/>
      <c r="D115" s="275"/>
      <c r="E115" s="278"/>
      <c r="F115" s="42"/>
      <c r="G115" s="286"/>
      <c r="H115" s="370">
        <f t="shared" si="50"/>
        <v>0</v>
      </c>
      <c r="I115" s="278"/>
      <c r="J115" s="42"/>
      <c r="K115" s="286"/>
      <c r="L115" s="209">
        <f t="shared" si="55"/>
        <v>0</v>
      </c>
      <c r="M115" s="278"/>
      <c r="N115" s="42"/>
      <c r="O115" s="286"/>
      <c r="P115" s="209">
        <f t="shared" si="51"/>
        <v>0</v>
      </c>
      <c r="Q115" s="278"/>
      <c r="R115" s="71"/>
      <c r="S115" s="77"/>
      <c r="T115" s="209">
        <f t="shared" si="52"/>
        <v>0</v>
      </c>
      <c r="U115" s="278"/>
      <c r="V115" s="71"/>
      <c r="W115" s="77"/>
      <c r="X115" s="78">
        <f t="shared" si="53"/>
        <v>0</v>
      </c>
      <c r="Y115" s="137">
        <f t="shared" si="56"/>
        <v>0</v>
      </c>
    </row>
    <row r="116" spans="1:26" outlineLevel="1" x14ac:dyDescent="0.2">
      <c r="A116" s="75"/>
      <c r="B116" s="76" t="s">
        <v>92</v>
      </c>
      <c r="C116" s="169"/>
      <c r="D116" s="275"/>
      <c r="E116" s="278"/>
      <c r="F116" s="42"/>
      <c r="G116" s="286"/>
      <c r="H116" s="370">
        <f t="shared" si="50"/>
        <v>0</v>
      </c>
      <c r="I116" s="278"/>
      <c r="J116" s="42"/>
      <c r="K116" s="286"/>
      <c r="L116" s="209">
        <f t="shared" si="55"/>
        <v>0</v>
      </c>
      <c r="M116" s="278"/>
      <c r="N116" s="42"/>
      <c r="O116" s="77"/>
      <c r="P116" s="209">
        <f t="shared" si="51"/>
        <v>0</v>
      </c>
      <c r="Q116" s="278"/>
      <c r="R116" s="71"/>
      <c r="S116" s="77"/>
      <c r="T116" s="209">
        <f t="shared" si="52"/>
        <v>0</v>
      </c>
      <c r="U116" s="278"/>
      <c r="V116" s="71"/>
      <c r="W116" s="77"/>
      <c r="X116" s="78">
        <f t="shared" si="53"/>
        <v>0</v>
      </c>
      <c r="Y116" s="137">
        <f t="shared" si="56"/>
        <v>0</v>
      </c>
    </row>
    <row r="117" spans="1:26" outlineLevel="1" x14ac:dyDescent="0.2">
      <c r="A117" s="75"/>
      <c r="B117" s="76" t="s">
        <v>93</v>
      </c>
      <c r="C117" s="169"/>
      <c r="D117" s="275"/>
      <c r="E117" s="278"/>
      <c r="F117" s="337"/>
      <c r="G117" s="286"/>
      <c r="H117" s="370">
        <f t="shared" si="50"/>
        <v>0</v>
      </c>
      <c r="I117" s="278"/>
      <c r="J117" s="42"/>
      <c r="K117" s="288">
        <f>ROUND(G117*(100%+$M$4),0)</f>
        <v>0</v>
      </c>
      <c r="L117" s="209">
        <f t="shared" si="55"/>
        <v>0</v>
      </c>
      <c r="M117" s="278"/>
      <c r="N117" s="42"/>
      <c r="O117" s="78">
        <f>ROUND(K117*(100%+$M$4),0)</f>
        <v>0</v>
      </c>
      <c r="P117" s="209">
        <f t="shared" si="51"/>
        <v>0</v>
      </c>
      <c r="Q117" s="278"/>
      <c r="R117" s="71"/>
      <c r="S117" s="78">
        <f>ROUND(O117*(100%+$M$4),0)</f>
        <v>0</v>
      </c>
      <c r="T117" s="209">
        <f t="shared" si="52"/>
        <v>0</v>
      </c>
      <c r="U117" s="278"/>
      <c r="V117" s="71"/>
      <c r="W117" s="78">
        <f>ROUND(S117*(100%+$M$4),0)</f>
        <v>0</v>
      </c>
      <c r="X117" s="78">
        <f t="shared" si="53"/>
        <v>0</v>
      </c>
      <c r="Y117" s="137">
        <f t="shared" si="56"/>
        <v>0</v>
      </c>
    </row>
    <row r="118" spans="1:26" outlineLevel="1" x14ac:dyDescent="0.2">
      <c r="A118" s="75"/>
      <c r="B118" s="76" t="s">
        <v>165</v>
      </c>
      <c r="C118" s="169"/>
      <c r="D118" s="275"/>
      <c r="E118" s="278"/>
      <c r="F118" s="279"/>
      <c r="G118" s="287"/>
      <c r="H118" s="370">
        <f t="shared" si="50"/>
        <v>0</v>
      </c>
      <c r="I118" s="278"/>
      <c r="J118" s="279"/>
      <c r="K118" s="78">
        <f>ROUND(G118*(100%+$M$4),0)</f>
        <v>0</v>
      </c>
      <c r="L118" s="209">
        <f t="shared" si="55"/>
        <v>0</v>
      </c>
      <c r="M118" s="278"/>
      <c r="N118" s="279"/>
      <c r="O118" s="78">
        <f>ROUND(K118*(100%+$M$4),0)</f>
        <v>0</v>
      </c>
      <c r="P118" s="209">
        <f t="shared" si="51"/>
        <v>0</v>
      </c>
      <c r="Q118" s="278"/>
      <c r="R118" s="70"/>
      <c r="S118" s="78">
        <f>ROUND(O118*(100%+$M$4),0)</f>
        <v>0</v>
      </c>
      <c r="T118" s="209">
        <f t="shared" si="52"/>
        <v>0</v>
      </c>
      <c r="U118" s="278"/>
      <c r="V118" s="70"/>
      <c r="W118" s="78">
        <f>ROUND(S118*(100%+$M$4),0)</f>
        <v>0</v>
      </c>
      <c r="X118" s="78">
        <f t="shared" si="53"/>
        <v>0</v>
      </c>
      <c r="Y118" s="137">
        <f t="shared" si="56"/>
        <v>0</v>
      </c>
    </row>
    <row r="119" spans="1:26" outlineLevel="1" x14ac:dyDescent="0.2">
      <c r="A119" s="84"/>
      <c r="B119" s="84"/>
      <c r="C119" s="172"/>
      <c r="D119" s="281"/>
      <c r="E119" s="294"/>
      <c r="F119" s="295"/>
      <c r="G119" s="296"/>
      <c r="H119" s="377"/>
      <c r="I119" s="163"/>
      <c r="J119" s="295"/>
      <c r="K119" s="86"/>
      <c r="L119" s="257"/>
      <c r="M119" s="163"/>
      <c r="N119" s="295"/>
      <c r="O119" s="86"/>
      <c r="P119" s="257"/>
      <c r="Q119" s="163"/>
      <c r="R119" s="85"/>
      <c r="S119" s="86"/>
      <c r="T119" s="257"/>
      <c r="U119" s="163"/>
      <c r="V119" s="85"/>
      <c r="W119" s="86"/>
      <c r="X119" s="86"/>
      <c r="Y119" s="143"/>
    </row>
    <row r="120" spans="1:26" s="3" customFormat="1" ht="13.5" thickBot="1" x14ac:dyDescent="0.25">
      <c r="A120" s="43" t="s">
        <v>135</v>
      </c>
      <c r="B120" s="43"/>
      <c r="C120" s="174"/>
      <c r="D120" s="175"/>
      <c r="E120" s="283"/>
      <c r="F120" s="284"/>
      <c r="G120" s="285"/>
      <c r="H120" s="378">
        <f>SUM(H104:H119)</f>
        <v>0</v>
      </c>
      <c r="I120" s="291"/>
      <c r="J120" s="284"/>
      <c r="K120" s="285"/>
      <c r="L120" s="292">
        <f>SUM(L104:L119)</f>
        <v>0</v>
      </c>
      <c r="M120" s="283"/>
      <c r="N120" s="284"/>
      <c r="O120" s="285"/>
      <c r="P120" s="292">
        <f>SUM(P104:P119)</f>
        <v>0</v>
      </c>
      <c r="Q120" s="283"/>
      <c r="R120" s="284"/>
      <c r="S120" s="285"/>
      <c r="T120" s="292">
        <f>SUM(T104:T119)</f>
        <v>0</v>
      </c>
      <c r="U120" s="283"/>
      <c r="V120" s="284"/>
      <c r="W120" s="285"/>
      <c r="X120" s="290">
        <f>SUM(X104:X119)</f>
        <v>0</v>
      </c>
      <c r="Y120" s="293">
        <f>SUM(Y104:Y119)</f>
        <v>0</v>
      </c>
      <c r="Z120" t="str">
        <f>IF(SUM(H120,L120,P120,T120,X120)=Y120,"Ties", "ERROR")</f>
        <v>Ties</v>
      </c>
    </row>
    <row r="121" spans="1:26" s="327" customFormat="1" ht="13.5" thickBot="1" x14ac:dyDescent="0.25">
      <c r="A121" s="323"/>
      <c r="B121" s="323"/>
      <c r="C121" s="324"/>
      <c r="D121" s="324"/>
      <c r="E121" s="325"/>
      <c r="F121" s="324"/>
      <c r="G121" s="324"/>
      <c r="H121" s="375"/>
      <c r="I121" s="325"/>
      <c r="J121" s="324"/>
      <c r="K121" s="324"/>
      <c r="L121" s="326"/>
      <c r="M121" s="325"/>
      <c r="N121" s="324"/>
      <c r="O121" s="324"/>
      <c r="P121" s="326"/>
      <c r="Q121" s="325"/>
      <c r="R121" s="324"/>
      <c r="S121" s="324"/>
      <c r="T121" s="326"/>
      <c r="U121" s="325"/>
      <c r="V121" s="324"/>
      <c r="W121" s="324"/>
      <c r="X121" s="326"/>
      <c r="Y121" s="326"/>
      <c r="Z121"/>
    </row>
    <row r="122" spans="1:26" s="1" customFormat="1" outlineLevel="1" x14ac:dyDescent="0.2">
      <c r="A122" s="40" t="s">
        <v>218</v>
      </c>
      <c r="B122" s="40"/>
      <c r="C122" s="39"/>
      <c r="D122" s="39"/>
      <c r="E122" s="28"/>
      <c r="F122" s="29"/>
      <c r="G122" s="30"/>
      <c r="H122" s="366"/>
      <c r="I122" s="28"/>
      <c r="J122" s="29"/>
      <c r="K122" s="30"/>
      <c r="L122" s="31"/>
      <c r="M122" s="28"/>
      <c r="N122" s="29"/>
      <c r="O122" s="30"/>
      <c r="P122" s="31"/>
      <c r="Q122" s="28"/>
      <c r="R122" s="29"/>
      <c r="S122" s="30"/>
      <c r="T122" s="31"/>
      <c r="U122" s="28"/>
      <c r="V122" s="29"/>
      <c r="W122" s="30"/>
      <c r="X122" s="31"/>
      <c r="Y122" s="31"/>
      <c r="Z122"/>
    </row>
    <row r="123" spans="1:26" s="12" customFormat="1" outlineLevel="1" x14ac:dyDescent="0.2">
      <c r="A123" s="89"/>
      <c r="B123" s="336"/>
      <c r="C123" s="165"/>
      <c r="D123" s="166"/>
      <c r="E123" s="160"/>
      <c r="F123" s="90"/>
      <c r="G123" s="91"/>
      <c r="H123" s="376"/>
      <c r="I123" s="160"/>
      <c r="J123" s="90"/>
      <c r="K123" s="91"/>
      <c r="L123" s="256"/>
      <c r="M123" s="160"/>
      <c r="N123" s="90"/>
      <c r="O123" s="91"/>
      <c r="P123" s="256"/>
      <c r="Q123" s="160"/>
      <c r="R123" s="90"/>
      <c r="S123" s="91"/>
      <c r="T123" s="256"/>
      <c r="U123" s="160"/>
      <c r="V123" s="90"/>
      <c r="W123" s="91"/>
      <c r="X123" s="91"/>
      <c r="Y123" s="142"/>
      <c r="Z123"/>
    </row>
    <row r="124" spans="1:26" outlineLevel="1" x14ac:dyDescent="0.2">
      <c r="A124" s="75"/>
      <c r="B124" s="76" t="s">
        <v>216</v>
      </c>
      <c r="C124" s="169"/>
      <c r="D124" s="170"/>
      <c r="E124" s="278" t="s">
        <v>208</v>
      </c>
      <c r="F124" s="70">
        <v>1</v>
      </c>
      <c r="G124" s="77">
        <f>'Travel Table'!M20</f>
        <v>0</v>
      </c>
      <c r="H124" s="370">
        <f>ROUND(F124*G124,0)</f>
        <v>0</v>
      </c>
      <c r="I124" s="278" t="s">
        <v>208</v>
      </c>
      <c r="J124" s="70">
        <v>1</v>
      </c>
      <c r="K124" s="78">
        <f>ROUND('Travel Table'!M24*(100%+$M$4),0)</f>
        <v>0</v>
      </c>
      <c r="L124" s="209">
        <f>ROUND(J124*K124,0)</f>
        <v>0</v>
      </c>
      <c r="M124" s="278" t="s">
        <v>208</v>
      </c>
      <c r="N124" s="70">
        <v>1</v>
      </c>
      <c r="O124" s="78">
        <f>ROUND('Travel Table'!M28*(100%+$M$4),0)</f>
        <v>0</v>
      </c>
      <c r="P124" s="209">
        <f>ROUND(N124*O124,0)</f>
        <v>0</v>
      </c>
      <c r="Q124" s="278" t="s">
        <v>208</v>
      </c>
      <c r="R124" s="70">
        <v>1</v>
      </c>
      <c r="S124" s="78">
        <f>ROUND('Travel Table'!M32*(100%+$M$4),0)</f>
        <v>0</v>
      </c>
      <c r="T124" s="209">
        <f>ROUND(R124*S124,0)</f>
        <v>0</v>
      </c>
      <c r="U124" s="278" t="s">
        <v>208</v>
      </c>
      <c r="V124" s="70">
        <v>1</v>
      </c>
      <c r="W124" s="78">
        <f>ROUND('Travel Table'!M36*(100%+$M$4),0)</f>
        <v>0</v>
      </c>
      <c r="X124" s="78">
        <f>ROUND(V124*W124,0)</f>
        <v>0</v>
      </c>
      <c r="Y124" s="137">
        <f>H124+L124+P124+T124+X124</f>
        <v>0</v>
      </c>
    </row>
    <row r="125" spans="1:26" outlineLevel="1" x14ac:dyDescent="0.2">
      <c r="A125" s="75"/>
      <c r="B125" s="76" t="s">
        <v>217</v>
      </c>
      <c r="C125" s="169"/>
      <c r="D125" s="170"/>
      <c r="E125" s="278" t="s">
        <v>208</v>
      </c>
      <c r="F125" s="70">
        <v>1</v>
      </c>
      <c r="G125" s="77">
        <f>'Travel Table'!M44</f>
        <v>0</v>
      </c>
      <c r="H125" s="370">
        <f>ROUND(F125*G125,0)</f>
        <v>0</v>
      </c>
      <c r="I125" s="278" t="s">
        <v>208</v>
      </c>
      <c r="J125" s="70">
        <v>1</v>
      </c>
      <c r="K125" s="78">
        <f>ROUND('Travel Table'!M48*(100%+$M$4),0)</f>
        <v>0</v>
      </c>
      <c r="L125" s="209">
        <f>ROUND(J125*K125,0)</f>
        <v>0</v>
      </c>
      <c r="M125" s="278" t="s">
        <v>208</v>
      </c>
      <c r="N125" s="70">
        <v>1</v>
      </c>
      <c r="O125" s="78">
        <f>ROUND('Travel Table'!M52*(100%+$M$4),0)</f>
        <v>0</v>
      </c>
      <c r="P125" s="209">
        <f>ROUND(N125*O125,0)</f>
        <v>0</v>
      </c>
      <c r="Q125" s="278" t="s">
        <v>208</v>
      </c>
      <c r="R125" s="70">
        <v>1</v>
      </c>
      <c r="S125" s="78">
        <f>ROUND('Travel Table'!M56*(100%+$M$4),0)</f>
        <v>0</v>
      </c>
      <c r="T125" s="209">
        <f>ROUND(R125*S125,0)</f>
        <v>0</v>
      </c>
      <c r="U125" s="278" t="s">
        <v>208</v>
      </c>
      <c r="V125" s="70">
        <v>1</v>
      </c>
      <c r="W125" s="78">
        <f>ROUND('Travel Table'!M60*(100%+$M$4),0)</f>
        <v>0</v>
      </c>
      <c r="X125" s="78">
        <f>ROUND(V125*W125,0)</f>
        <v>0</v>
      </c>
      <c r="Y125" s="137">
        <f>H125+L125+P125+T125+X125</f>
        <v>0</v>
      </c>
    </row>
    <row r="126" spans="1:26" outlineLevel="1" x14ac:dyDescent="0.2">
      <c r="A126" s="84"/>
      <c r="B126" s="84"/>
      <c r="C126" s="172"/>
      <c r="D126" s="173"/>
      <c r="E126" s="163"/>
      <c r="F126" s="85"/>
      <c r="G126" s="86"/>
      <c r="H126" s="377"/>
      <c r="I126" s="163"/>
      <c r="J126" s="85"/>
      <c r="K126" s="86"/>
      <c r="L126" s="257"/>
      <c r="M126" s="163"/>
      <c r="N126" s="85"/>
      <c r="O126" s="86"/>
      <c r="P126" s="257"/>
      <c r="Q126" s="163"/>
      <c r="R126" s="85"/>
      <c r="S126" s="86"/>
      <c r="T126" s="257"/>
      <c r="U126" s="163"/>
      <c r="V126" s="85"/>
      <c r="W126" s="86"/>
      <c r="X126" s="86"/>
      <c r="Y126" s="143"/>
    </row>
    <row r="127" spans="1:26" s="3" customFormat="1" ht="13.5" thickBot="1" x14ac:dyDescent="0.25">
      <c r="A127" s="43" t="s">
        <v>136</v>
      </c>
      <c r="B127" s="43"/>
      <c r="C127" s="174"/>
      <c r="D127" s="175"/>
      <c r="E127" s="164"/>
      <c r="F127" s="44"/>
      <c r="G127" s="45"/>
      <c r="H127" s="374">
        <f>SUM(H122:H126)</f>
        <v>0</v>
      </c>
      <c r="I127" s="164"/>
      <c r="J127" s="44"/>
      <c r="K127" s="45"/>
      <c r="L127" s="258">
        <f>SUM(L122:L126)</f>
        <v>0</v>
      </c>
      <c r="M127" s="164"/>
      <c r="N127" s="44"/>
      <c r="O127" s="45"/>
      <c r="P127" s="258">
        <f>SUM(P122:P126)</f>
        <v>0</v>
      </c>
      <c r="Q127" s="164"/>
      <c r="R127" s="44"/>
      <c r="S127" s="45"/>
      <c r="T127" s="258">
        <f>SUM(T122:T126)</f>
        <v>0</v>
      </c>
      <c r="U127" s="164"/>
      <c r="V127" s="44"/>
      <c r="W127" s="45"/>
      <c r="X127" s="46">
        <f>SUM(X122:X126)</f>
        <v>0</v>
      </c>
      <c r="Y127" s="141">
        <f>SUM(Y122:Y126)</f>
        <v>0</v>
      </c>
      <c r="Z127" t="str">
        <f>IF(SUM(H127,L127,P127,T127,X127)=Y127,"Ties", "ERROR")</f>
        <v>Ties</v>
      </c>
    </row>
    <row r="128" spans="1:26" s="22" customFormat="1" ht="13.5" thickBot="1" x14ac:dyDescent="0.25">
      <c r="A128" s="23"/>
      <c r="B128" s="23"/>
      <c r="C128" s="34"/>
      <c r="D128" s="34"/>
      <c r="E128" s="32"/>
      <c r="F128" s="33"/>
      <c r="G128" s="35"/>
      <c r="H128" s="379"/>
      <c r="I128" s="32"/>
      <c r="J128" s="33"/>
      <c r="K128" s="35"/>
      <c r="L128" s="320"/>
      <c r="M128" s="32"/>
      <c r="N128" s="33"/>
      <c r="O128" s="35"/>
      <c r="P128" s="320"/>
      <c r="Q128" s="32"/>
      <c r="R128" s="33"/>
      <c r="S128" s="35"/>
      <c r="T128" s="320"/>
      <c r="U128" s="32"/>
      <c r="V128" s="33"/>
      <c r="W128" s="35"/>
      <c r="X128" s="320"/>
      <c r="Y128" s="320"/>
      <c r="Z128"/>
    </row>
    <row r="129" spans="1:26" s="1" customFormat="1" outlineLevel="1" x14ac:dyDescent="0.2">
      <c r="A129" s="40" t="s">
        <v>80</v>
      </c>
      <c r="B129" s="40"/>
      <c r="C129" s="39"/>
      <c r="D129" s="39"/>
      <c r="E129" s="28"/>
      <c r="F129" s="29"/>
      <c r="G129" s="30"/>
      <c r="H129" s="366"/>
      <c r="I129" s="28"/>
      <c r="J129" s="29"/>
      <c r="K129" s="30"/>
      <c r="L129" s="31"/>
      <c r="M129" s="28"/>
      <c r="N129" s="29"/>
      <c r="O129" s="30"/>
      <c r="P129" s="31"/>
      <c r="Q129" s="28"/>
      <c r="R129" s="29"/>
      <c r="S129" s="30"/>
      <c r="T129" s="31"/>
      <c r="U129" s="28"/>
      <c r="V129" s="29"/>
      <c r="W129" s="30"/>
      <c r="X129" s="31"/>
      <c r="Y129" s="31"/>
      <c r="Z129"/>
    </row>
    <row r="130" spans="1:26" s="12" customFormat="1" outlineLevel="1" x14ac:dyDescent="0.2">
      <c r="A130" s="89"/>
      <c r="B130" s="89"/>
      <c r="C130" s="165"/>
      <c r="D130" s="166"/>
      <c r="E130" s="160"/>
      <c r="F130" s="90"/>
      <c r="G130" s="91"/>
      <c r="H130" s="376"/>
      <c r="I130" s="92"/>
      <c r="J130" s="90"/>
      <c r="K130" s="91"/>
      <c r="L130" s="256"/>
      <c r="M130" s="160"/>
      <c r="N130" s="90"/>
      <c r="O130" s="91"/>
      <c r="P130" s="256"/>
      <c r="Q130" s="160"/>
      <c r="R130" s="90"/>
      <c r="S130" s="91"/>
      <c r="T130" s="256"/>
      <c r="U130" s="160"/>
      <c r="V130" s="90"/>
      <c r="W130" s="91"/>
      <c r="X130" s="311"/>
      <c r="Y130" s="142"/>
      <c r="Z130"/>
    </row>
    <row r="131" spans="1:26" s="6" customFormat="1" outlineLevel="1" x14ac:dyDescent="0.2">
      <c r="A131" s="67" t="s">
        <v>170</v>
      </c>
      <c r="B131" s="80"/>
      <c r="C131" s="171"/>
      <c r="D131" s="170"/>
      <c r="E131" s="307"/>
      <c r="F131" s="308"/>
      <c r="G131" s="309"/>
      <c r="H131" s="369"/>
      <c r="I131" s="79"/>
      <c r="J131" s="70"/>
      <c r="K131" s="77"/>
      <c r="L131" s="268"/>
      <c r="M131" s="162"/>
      <c r="N131" s="70"/>
      <c r="O131" s="77"/>
      <c r="P131" s="268"/>
      <c r="Q131" s="162"/>
      <c r="R131" s="70"/>
      <c r="S131" s="77"/>
      <c r="T131" s="268"/>
      <c r="U131" s="162"/>
      <c r="V131" s="70"/>
      <c r="W131" s="77"/>
      <c r="X131" s="312"/>
      <c r="Y131" s="136"/>
      <c r="Z131"/>
    </row>
    <row r="132" spans="1:26" s="6" customFormat="1" outlineLevel="1" x14ac:dyDescent="0.2">
      <c r="A132" s="94"/>
      <c r="B132" s="80" t="s">
        <v>50</v>
      </c>
      <c r="C132" s="190"/>
      <c r="D132" s="275"/>
      <c r="E132" s="278"/>
      <c r="F132" s="279"/>
      <c r="G132" s="286"/>
      <c r="H132" s="370">
        <f>ROUND(F132*G132,0)</f>
        <v>0</v>
      </c>
      <c r="I132" s="315"/>
      <c r="J132" s="70"/>
      <c r="K132" s="77"/>
      <c r="L132" s="209">
        <f>ROUND(J132*K132,0)</f>
        <v>0</v>
      </c>
      <c r="M132" s="278"/>
      <c r="N132" s="70"/>
      <c r="O132" s="77"/>
      <c r="P132" s="209">
        <f>ROUND(N132*O132,0)</f>
        <v>0</v>
      </c>
      <c r="Q132" s="278"/>
      <c r="R132" s="70"/>
      <c r="S132" s="77"/>
      <c r="T132" s="209">
        <f>ROUND(R132*S132,0)</f>
        <v>0</v>
      </c>
      <c r="U132" s="278"/>
      <c r="V132" s="70"/>
      <c r="W132" s="77"/>
      <c r="X132" s="313">
        <f>ROUND(V132*W132,0)</f>
        <v>0</v>
      </c>
      <c r="Y132" s="137">
        <f>H132+L132+P132+T132+X132</f>
        <v>0</v>
      </c>
      <c r="Z132"/>
    </row>
    <row r="133" spans="1:26" s="6" customFormat="1" outlineLevel="1" x14ac:dyDescent="0.2">
      <c r="A133" s="94"/>
      <c r="B133" s="80" t="s">
        <v>50</v>
      </c>
      <c r="C133" s="190"/>
      <c r="D133" s="275"/>
      <c r="E133" s="278"/>
      <c r="F133" s="279"/>
      <c r="G133" s="286"/>
      <c r="H133" s="370">
        <f t="shared" ref="H133:H135" si="57">ROUND(F133*G133,0)</f>
        <v>0</v>
      </c>
      <c r="I133" s="315"/>
      <c r="J133" s="70"/>
      <c r="K133" s="77"/>
      <c r="L133" s="209">
        <f t="shared" ref="L133:L135" si="58">ROUND(J133*K133,0)</f>
        <v>0</v>
      </c>
      <c r="M133" s="278"/>
      <c r="N133" s="70"/>
      <c r="O133" s="77"/>
      <c r="P133" s="209">
        <f t="shared" ref="P133:P135" si="59">ROUND(N133*O133,0)</f>
        <v>0</v>
      </c>
      <c r="Q133" s="278"/>
      <c r="R133" s="70"/>
      <c r="S133" s="77"/>
      <c r="T133" s="209">
        <f t="shared" ref="T133:T135" si="60">ROUND(R133*S133,0)</f>
        <v>0</v>
      </c>
      <c r="U133" s="278"/>
      <c r="V133" s="70"/>
      <c r="W133" s="77"/>
      <c r="X133" s="313">
        <f t="shared" ref="X133:X135" si="61">ROUND(V133*W133,0)</f>
        <v>0</v>
      </c>
      <c r="Y133" s="137">
        <f>H133+L133+P133+T133+X133</f>
        <v>0</v>
      </c>
      <c r="Z133"/>
    </row>
    <row r="134" spans="1:26" s="6" customFormat="1" outlineLevel="1" x14ac:dyDescent="0.2">
      <c r="A134" s="94"/>
      <c r="B134" s="80" t="s">
        <v>50</v>
      </c>
      <c r="C134" s="190"/>
      <c r="D134" s="275"/>
      <c r="E134" s="278"/>
      <c r="F134" s="279"/>
      <c r="G134" s="286"/>
      <c r="H134" s="370">
        <f t="shared" si="57"/>
        <v>0</v>
      </c>
      <c r="I134" s="315"/>
      <c r="J134" s="70"/>
      <c r="K134" s="77"/>
      <c r="L134" s="209">
        <f t="shared" si="58"/>
        <v>0</v>
      </c>
      <c r="M134" s="278"/>
      <c r="N134" s="70"/>
      <c r="O134" s="77"/>
      <c r="P134" s="209">
        <f t="shared" si="59"/>
        <v>0</v>
      </c>
      <c r="Q134" s="278"/>
      <c r="R134" s="70"/>
      <c r="S134" s="77"/>
      <c r="T134" s="209">
        <f t="shared" si="60"/>
        <v>0</v>
      </c>
      <c r="U134" s="278"/>
      <c r="V134" s="70"/>
      <c r="W134" s="77"/>
      <c r="X134" s="313">
        <f t="shared" si="61"/>
        <v>0</v>
      </c>
      <c r="Y134" s="137">
        <f>H134+L134+P134+T134+X134</f>
        <v>0</v>
      </c>
      <c r="Z134"/>
    </row>
    <row r="135" spans="1:26" s="6" customFormat="1" outlineLevel="1" x14ac:dyDescent="0.2">
      <c r="A135" s="94"/>
      <c r="B135" s="80" t="s">
        <v>51</v>
      </c>
      <c r="C135" s="190"/>
      <c r="D135" s="275"/>
      <c r="E135" s="278"/>
      <c r="F135" s="279"/>
      <c r="G135" s="286"/>
      <c r="H135" s="370">
        <f t="shared" si="57"/>
        <v>0</v>
      </c>
      <c r="I135" s="315"/>
      <c r="J135" s="70"/>
      <c r="K135" s="77"/>
      <c r="L135" s="209">
        <f t="shared" si="58"/>
        <v>0</v>
      </c>
      <c r="M135" s="278"/>
      <c r="N135" s="70"/>
      <c r="O135" s="77"/>
      <c r="P135" s="209">
        <f t="shared" si="59"/>
        <v>0</v>
      </c>
      <c r="Q135" s="278"/>
      <c r="R135" s="70"/>
      <c r="S135" s="77"/>
      <c r="T135" s="209">
        <f t="shared" si="60"/>
        <v>0</v>
      </c>
      <c r="U135" s="278"/>
      <c r="V135" s="70"/>
      <c r="W135" s="77"/>
      <c r="X135" s="313">
        <f t="shared" si="61"/>
        <v>0</v>
      </c>
      <c r="Y135" s="137">
        <f>H135+L135+P135+T135+X135</f>
        <v>0</v>
      </c>
      <c r="Z135"/>
    </row>
    <row r="136" spans="1:26" s="6" customFormat="1" outlineLevel="1" x14ac:dyDescent="0.2">
      <c r="A136" s="81"/>
      <c r="B136" s="81"/>
      <c r="C136" s="171"/>
      <c r="D136" s="275"/>
      <c r="E136" s="50"/>
      <c r="F136" s="41"/>
      <c r="G136" s="287"/>
      <c r="H136" s="369"/>
      <c r="I136" s="74"/>
      <c r="J136" s="72"/>
      <c r="K136" s="73"/>
      <c r="L136" s="268"/>
      <c r="M136" s="161"/>
      <c r="N136" s="72"/>
      <c r="O136" s="73"/>
      <c r="P136" s="268"/>
      <c r="Q136" s="161"/>
      <c r="R136" s="72"/>
      <c r="S136" s="73"/>
      <c r="T136" s="268"/>
      <c r="U136" s="161"/>
      <c r="V136" s="72"/>
      <c r="W136" s="73"/>
      <c r="X136" s="312"/>
      <c r="Y136" s="136"/>
      <c r="Z136"/>
    </row>
    <row r="137" spans="1:26" outlineLevel="1" x14ac:dyDescent="0.2">
      <c r="A137" s="67" t="s">
        <v>269</v>
      </c>
      <c r="B137" s="80"/>
      <c r="C137" s="171"/>
      <c r="D137" s="275"/>
      <c r="E137" s="278"/>
      <c r="F137" s="279"/>
      <c r="G137" s="286"/>
      <c r="H137" s="369"/>
      <c r="I137" s="79"/>
      <c r="J137" s="70"/>
      <c r="K137" s="73"/>
      <c r="L137" s="268"/>
      <c r="M137" s="162"/>
      <c r="N137" s="70"/>
      <c r="O137" s="73"/>
      <c r="P137" s="268"/>
      <c r="Q137" s="162"/>
      <c r="R137" s="70"/>
      <c r="S137" s="73"/>
      <c r="T137" s="268"/>
      <c r="U137" s="162"/>
      <c r="V137" s="70"/>
      <c r="W137" s="73"/>
      <c r="X137" s="312"/>
      <c r="Y137" s="136"/>
    </row>
    <row r="138" spans="1:26" outlineLevel="1" x14ac:dyDescent="0.2">
      <c r="A138" s="75"/>
      <c r="B138" s="80" t="s">
        <v>53</v>
      </c>
      <c r="C138" s="190"/>
      <c r="D138" s="275"/>
      <c r="E138" s="278"/>
      <c r="F138" s="279"/>
      <c r="G138" s="286"/>
      <c r="H138" s="370">
        <f>ROUND(F138*G138,0)</f>
        <v>0</v>
      </c>
      <c r="I138" s="315"/>
      <c r="J138" s="70"/>
      <c r="K138" s="77"/>
      <c r="L138" s="209">
        <f>ROUND(J138*K138,0)</f>
        <v>0</v>
      </c>
      <c r="M138" s="278"/>
      <c r="N138" s="70"/>
      <c r="O138" s="77"/>
      <c r="P138" s="209">
        <f>ROUND(N138*O138,0)</f>
        <v>0</v>
      </c>
      <c r="Q138" s="278"/>
      <c r="R138" s="70"/>
      <c r="S138" s="77"/>
      <c r="T138" s="209">
        <f>ROUND(R138*S138,0)</f>
        <v>0</v>
      </c>
      <c r="U138" s="278"/>
      <c r="V138" s="70"/>
      <c r="W138" s="77"/>
      <c r="X138" s="313">
        <f>ROUND(V138*W138,0)</f>
        <v>0</v>
      </c>
      <c r="Y138" s="137">
        <f>H138+L138+P138+T138+X138</f>
        <v>0</v>
      </c>
    </row>
    <row r="139" spans="1:26" outlineLevel="1" x14ac:dyDescent="0.2">
      <c r="A139" s="75"/>
      <c r="B139" s="80" t="s">
        <v>53</v>
      </c>
      <c r="C139" s="190"/>
      <c r="D139" s="275"/>
      <c r="E139" s="278"/>
      <c r="F139" s="279"/>
      <c r="G139" s="286"/>
      <c r="H139" s="370">
        <f t="shared" ref="H139:H141" si="62">ROUND(F139*G139,0)</f>
        <v>0</v>
      </c>
      <c r="I139" s="315"/>
      <c r="J139" s="70"/>
      <c r="K139" s="77"/>
      <c r="L139" s="209">
        <f t="shared" ref="L139:L141" si="63">ROUND(J139*K139,0)</f>
        <v>0</v>
      </c>
      <c r="M139" s="278"/>
      <c r="N139" s="70"/>
      <c r="O139" s="77"/>
      <c r="P139" s="209">
        <f t="shared" ref="P139:P141" si="64">ROUND(N139*O139,0)</f>
        <v>0</v>
      </c>
      <c r="Q139" s="278"/>
      <c r="R139" s="70"/>
      <c r="S139" s="77"/>
      <c r="T139" s="209">
        <f t="shared" ref="T139:T141" si="65">ROUND(R139*S139,0)</f>
        <v>0</v>
      </c>
      <c r="U139" s="278"/>
      <c r="V139" s="70"/>
      <c r="W139" s="77"/>
      <c r="X139" s="313">
        <f t="shared" ref="X139:X141" si="66">ROUND(V139*W139,0)</f>
        <v>0</v>
      </c>
      <c r="Y139" s="137">
        <f>H139+L139+P139+T139+X139</f>
        <v>0</v>
      </c>
    </row>
    <row r="140" spans="1:26" outlineLevel="1" x14ac:dyDescent="0.2">
      <c r="A140" s="75"/>
      <c r="B140" s="80" t="s">
        <v>53</v>
      </c>
      <c r="C140" s="190"/>
      <c r="D140" s="275"/>
      <c r="E140" s="278"/>
      <c r="F140" s="279"/>
      <c r="G140" s="286"/>
      <c r="H140" s="370">
        <f t="shared" si="62"/>
        <v>0</v>
      </c>
      <c r="I140" s="315"/>
      <c r="J140" s="70"/>
      <c r="K140" s="77"/>
      <c r="L140" s="209">
        <f t="shared" si="63"/>
        <v>0</v>
      </c>
      <c r="M140" s="278"/>
      <c r="N140" s="70"/>
      <c r="O140" s="77"/>
      <c r="P140" s="209">
        <f t="shared" si="64"/>
        <v>0</v>
      </c>
      <c r="Q140" s="278"/>
      <c r="R140" s="70"/>
      <c r="S140" s="77"/>
      <c r="T140" s="209">
        <f t="shared" si="65"/>
        <v>0</v>
      </c>
      <c r="U140" s="278"/>
      <c r="V140" s="70"/>
      <c r="W140" s="77"/>
      <c r="X140" s="313">
        <f t="shared" si="66"/>
        <v>0</v>
      </c>
      <c r="Y140" s="137">
        <f>H140+L140+P140+T140+X140</f>
        <v>0</v>
      </c>
    </row>
    <row r="141" spans="1:26" outlineLevel="1" x14ac:dyDescent="0.2">
      <c r="A141" s="75"/>
      <c r="B141" s="80" t="s">
        <v>52</v>
      </c>
      <c r="C141" s="190"/>
      <c r="D141" s="275"/>
      <c r="E141" s="278"/>
      <c r="F141" s="279"/>
      <c r="G141" s="286"/>
      <c r="H141" s="370">
        <f t="shared" si="62"/>
        <v>0</v>
      </c>
      <c r="I141" s="315"/>
      <c r="J141" s="70"/>
      <c r="K141" s="77"/>
      <c r="L141" s="209">
        <f t="shared" si="63"/>
        <v>0</v>
      </c>
      <c r="M141" s="278"/>
      <c r="N141" s="70"/>
      <c r="O141" s="77"/>
      <c r="P141" s="209">
        <f t="shared" si="64"/>
        <v>0</v>
      </c>
      <c r="Q141" s="278"/>
      <c r="R141" s="70"/>
      <c r="S141" s="77"/>
      <c r="T141" s="209">
        <f t="shared" si="65"/>
        <v>0</v>
      </c>
      <c r="U141" s="278"/>
      <c r="V141" s="70"/>
      <c r="W141" s="77"/>
      <c r="X141" s="313">
        <f t="shared" si="66"/>
        <v>0</v>
      </c>
      <c r="Y141" s="137">
        <f>H141+L141+P141+T141+X141</f>
        <v>0</v>
      </c>
    </row>
    <row r="142" spans="1:26" outlineLevel="1" x14ac:dyDescent="0.2">
      <c r="A142" s="80"/>
      <c r="B142" s="80"/>
      <c r="C142" s="179"/>
      <c r="D142" s="306"/>
      <c r="E142" s="294"/>
      <c r="F142" s="295"/>
      <c r="G142" s="296"/>
      <c r="H142" s="377"/>
      <c r="I142" s="88"/>
      <c r="J142" s="85"/>
      <c r="K142" s="86"/>
      <c r="L142" s="257"/>
      <c r="M142" s="163"/>
      <c r="N142" s="85"/>
      <c r="O142" s="86"/>
      <c r="P142" s="257"/>
      <c r="Q142" s="163"/>
      <c r="R142" s="85"/>
      <c r="S142" s="86"/>
      <c r="T142" s="257"/>
      <c r="U142" s="163"/>
      <c r="V142" s="85"/>
      <c r="W142" s="86"/>
      <c r="X142" s="314"/>
      <c r="Y142" s="143"/>
    </row>
    <row r="143" spans="1:26" s="3" customFormat="1" ht="13.5" thickBot="1" x14ac:dyDescent="0.25">
      <c r="A143" s="43" t="s">
        <v>137</v>
      </c>
      <c r="B143" s="43"/>
      <c r="C143" s="174"/>
      <c r="D143" s="175"/>
      <c r="E143" s="283"/>
      <c r="F143" s="284"/>
      <c r="G143" s="285"/>
      <c r="H143" s="380">
        <f>SUM(H130:H142)</f>
        <v>0</v>
      </c>
      <c r="I143" s="291"/>
      <c r="J143" s="284"/>
      <c r="K143" s="285"/>
      <c r="L143" s="292">
        <f>SUM(L129:L142)</f>
        <v>0</v>
      </c>
      <c r="M143" s="283"/>
      <c r="N143" s="284"/>
      <c r="O143" s="285"/>
      <c r="P143" s="290">
        <f>SUM(P129:P142)</f>
        <v>0</v>
      </c>
      <c r="Q143" s="291"/>
      <c r="R143" s="284"/>
      <c r="S143" s="285"/>
      <c r="T143" s="290">
        <f>SUM(T129:T142)</f>
        <v>0</v>
      </c>
      <c r="U143" s="291"/>
      <c r="V143" s="284"/>
      <c r="W143" s="285"/>
      <c r="X143" s="290">
        <f>SUM(X129:X142)</f>
        <v>0</v>
      </c>
      <c r="Y143" s="293">
        <f>SUM(Y129:Y142)</f>
        <v>0</v>
      </c>
      <c r="Z143" t="str">
        <f>IF(SUM(H143,L143,P143,T143,X143)=Y143,"Ties", "ERROR")</f>
        <v>Ties</v>
      </c>
    </row>
    <row r="144" spans="1:26" s="22" customFormat="1" ht="13.5" thickBot="1" x14ac:dyDescent="0.25">
      <c r="A144" s="23"/>
      <c r="B144" s="23"/>
      <c r="C144" s="34"/>
      <c r="D144" s="34"/>
      <c r="E144" s="32"/>
      <c r="F144" s="33"/>
      <c r="G144" s="35"/>
      <c r="H144" s="379"/>
      <c r="I144" s="319"/>
      <c r="J144" s="33"/>
      <c r="K144" s="35"/>
      <c r="L144" s="320"/>
      <c r="M144" s="32"/>
      <c r="N144" s="33"/>
      <c r="O144" s="35"/>
      <c r="P144" s="320"/>
      <c r="Q144" s="32"/>
      <c r="R144" s="33"/>
      <c r="S144" s="35"/>
      <c r="T144" s="320"/>
      <c r="U144" s="32"/>
      <c r="V144" s="33"/>
      <c r="W144" s="35"/>
      <c r="X144" s="320"/>
      <c r="Y144" s="320"/>
      <c r="Z144"/>
    </row>
    <row r="145" spans="1:26" s="1" customFormat="1" outlineLevel="1" x14ac:dyDescent="0.2">
      <c r="A145" s="40" t="s">
        <v>81</v>
      </c>
      <c r="B145" s="40"/>
      <c r="C145" s="39"/>
      <c r="D145" s="39"/>
      <c r="E145" s="316"/>
      <c r="F145" s="317"/>
      <c r="G145" s="318"/>
      <c r="H145" s="366"/>
      <c r="I145" s="28"/>
      <c r="J145" s="29"/>
      <c r="K145" s="30"/>
      <c r="L145" s="31"/>
      <c r="M145" s="28"/>
      <c r="N145" s="29"/>
      <c r="O145" s="30"/>
      <c r="P145" s="31"/>
      <c r="Q145" s="28"/>
      <c r="R145" s="29"/>
      <c r="S145" s="30"/>
      <c r="T145" s="31"/>
      <c r="U145" s="28"/>
      <c r="V145" s="29"/>
      <c r="W145" s="30"/>
      <c r="X145" s="31"/>
      <c r="Y145" s="31"/>
      <c r="Z145"/>
    </row>
    <row r="146" spans="1:26" s="12" customFormat="1" outlineLevel="1" x14ac:dyDescent="0.2">
      <c r="A146" s="89"/>
      <c r="B146" s="89"/>
      <c r="C146" s="165"/>
      <c r="D146" s="330"/>
      <c r="E146" s="278"/>
      <c r="F146" s="279"/>
      <c r="G146" s="310"/>
      <c r="H146" s="376"/>
      <c r="I146" s="92"/>
      <c r="J146" s="90"/>
      <c r="K146" s="91"/>
      <c r="L146" s="91"/>
      <c r="M146" s="92"/>
      <c r="N146" s="90"/>
      <c r="O146" s="91"/>
      <c r="P146" s="91"/>
      <c r="Q146" s="92"/>
      <c r="R146" s="90"/>
      <c r="S146" s="91"/>
      <c r="T146" s="91"/>
      <c r="U146" s="92"/>
      <c r="V146" s="90"/>
      <c r="W146" s="91"/>
      <c r="X146" s="91"/>
      <c r="Y146" s="142"/>
      <c r="Z146"/>
    </row>
    <row r="147" spans="1:26" s="6" customFormat="1" outlineLevel="1" x14ac:dyDescent="0.2">
      <c r="A147" s="67" t="s">
        <v>487</v>
      </c>
      <c r="B147" s="76"/>
      <c r="C147" s="171"/>
      <c r="D147" s="275"/>
      <c r="E147" s="50"/>
      <c r="F147" s="41"/>
      <c r="G147" s="287"/>
      <c r="H147" s="369"/>
      <c r="I147" s="74"/>
      <c r="J147" s="72"/>
      <c r="K147" s="73"/>
      <c r="L147" s="73"/>
      <c r="M147" s="74"/>
      <c r="N147" s="72"/>
      <c r="O147" s="73"/>
      <c r="P147" s="73"/>
      <c r="Q147" s="74"/>
      <c r="R147" s="72"/>
      <c r="S147" s="73"/>
      <c r="T147" s="73"/>
      <c r="U147" s="74"/>
      <c r="V147" s="72"/>
      <c r="W147" s="73"/>
      <c r="X147" s="73"/>
      <c r="Y147" s="136"/>
      <c r="Z147"/>
    </row>
    <row r="148" spans="1:26" outlineLevel="1" x14ac:dyDescent="0.2">
      <c r="A148" s="75"/>
      <c r="B148" s="80" t="s">
        <v>54</v>
      </c>
      <c r="C148" s="190"/>
      <c r="D148" s="275"/>
      <c r="E148" s="278"/>
      <c r="F148" s="279"/>
      <c r="G148" s="286"/>
      <c r="H148" s="370">
        <f>ROUND(F148*G148,0)</f>
        <v>0</v>
      </c>
      <c r="I148" s="278"/>
      <c r="J148" s="70"/>
      <c r="K148" s="77"/>
      <c r="L148" s="78">
        <f>ROUND(J148*K148,0)</f>
        <v>0</v>
      </c>
      <c r="M148" s="315"/>
      <c r="N148" s="70"/>
      <c r="O148" s="77"/>
      <c r="P148" s="78">
        <f>ROUND(N148*O148,0)</f>
        <v>0</v>
      </c>
      <c r="Q148" s="315"/>
      <c r="R148" s="70"/>
      <c r="S148" s="77"/>
      <c r="T148" s="78">
        <f>ROUND(R148*S148,0)</f>
        <v>0</v>
      </c>
      <c r="U148" s="315"/>
      <c r="V148" s="70"/>
      <c r="W148" s="77"/>
      <c r="X148" s="78">
        <f>ROUND(V148*W148,0)</f>
        <v>0</v>
      </c>
      <c r="Y148" s="137">
        <f t="shared" ref="Y148:Y155" si="67">H148+L148+P148+T148+X148</f>
        <v>0</v>
      </c>
    </row>
    <row r="149" spans="1:26" outlineLevel="1" x14ac:dyDescent="0.2">
      <c r="A149" s="75"/>
      <c r="B149" s="80" t="s">
        <v>54</v>
      </c>
      <c r="C149" s="190"/>
      <c r="D149" s="275"/>
      <c r="E149" s="278"/>
      <c r="F149" s="279"/>
      <c r="G149" s="286"/>
      <c r="H149" s="370">
        <f t="shared" ref="H149:H151" si="68">ROUND(F149*G149,0)</f>
        <v>0</v>
      </c>
      <c r="I149" s="278"/>
      <c r="J149" s="70"/>
      <c r="K149" s="77"/>
      <c r="L149" s="78">
        <f t="shared" ref="L149:L151" si="69">ROUND(J149*K149,0)</f>
        <v>0</v>
      </c>
      <c r="M149" s="315"/>
      <c r="N149" s="70"/>
      <c r="O149" s="77"/>
      <c r="P149" s="78">
        <f t="shared" ref="P149:P151" si="70">ROUND(N149*O149,0)</f>
        <v>0</v>
      </c>
      <c r="Q149" s="315"/>
      <c r="R149" s="70"/>
      <c r="S149" s="77"/>
      <c r="T149" s="78">
        <f t="shared" ref="T149:T151" si="71">ROUND(R149*S149,0)</f>
        <v>0</v>
      </c>
      <c r="U149" s="315"/>
      <c r="V149" s="70"/>
      <c r="W149" s="77"/>
      <c r="X149" s="78">
        <f t="shared" ref="X149:X151" si="72">ROUND(V149*W149,0)</f>
        <v>0</v>
      </c>
      <c r="Y149" s="137">
        <f t="shared" si="67"/>
        <v>0</v>
      </c>
    </row>
    <row r="150" spans="1:26" outlineLevel="1" x14ac:dyDescent="0.2">
      <c r="A150" s="75"/>
      <c r="B150" s="80" t="s">
        <v>54</v>
      </c>
      <c r="C150" s="190"/>
      <c r="D150" s="275"/>
      <c r="E150" s="278"/>
      <c r="F150" s="279"/>
      <c r="G150" s="286"/>
      <c r="H150" s="370">
        <f t="shared" si="68"/>
        <v>0</v>
      </c>
      <c r="I150" s="278"/>
      <c r="J150" s="70"/>
      <c r="K150" s="77"/>
      <c r="L150" s="78">
        <f t="shared" si="69"/>
        <v>0</v>
      </c>
      <c r="M150" s="315"/>
      <c r="N150" s="70"/>
      <c r="O150" s="77"/>
      <c r="P150" s="78">
        <f t="shared" si="70"/>
        <v>0</v>
      </c>
      <c r="Q150" s="315"/>
      <c r="R150" s="70"/>
      <c r="S150" s="77"/>
      <c r="T150" s="78">
        <f t="shared" si="71"/>
        <v>0</v>
      </c>
      <c r="U150" s="315"/>
      <c r="V150" s="70"/>
      <c r="W150" s="77"/>
      <c r="X150" s="78">
        <f t="shared" si="72"/>
        <v>0</v>
      </c>
      <c r="Y150" s="137">
        <f t="shared" si="67"/>
        <v>0</v>
      </c>
    </row>
    <row r="151" spans="1:26" outlineLevel="1" x14ac:dyDescent="0.2">
      <c r="A151" s="75"/>
      <c r="B151" s="80" t="s">
        <v>55</v>
      </c>
      <c r="C151" s="190"/>
      <c r="D151" s="275"/>
      <c r="E151" s="278"/>
      <c r="F151" s="279"/>
      <c r="G151" s="286"/>
      <c r="H151" s="370">
        <f t="shared" si="68"/>
        <v>0</v>
      </c>
      <c r="I151" s="278"/>
      <c r="J151" s="70"/>
      <c r="K151" s="77"/>
      <c r="L151" s="78">
        <f t="shared" si="69"/>
        <v>0</v>
      </c>
      <c r="M151" s="315"/>
      <c r="N151" s="70"/>
      <c r="O151" s="77"/>
      <c r="P151" s="78">
        <f t="shared" si="70"/>
        <v>0</v>
      </c>
      <c r="Q151" s="315"/>
      <c r="R151" s="70"/>
      <c r="S151" s="77"/>
      <c r="T151" s="78">
        <f t="shared" si="71"/>
        <v>0</v>
      </c>
      <c r="U151" s="315"/>
      <c r="V151" s="70"/>
      <c r="W151" s="77"/>
      <c r="X151" s="78">
        <f t="shared" si="72"/>
        <v>0</v>
      </c>
      <c r="Y151" s="137">
        <f t="shared" si="67"/>
        <v>0</v>
      </c>
    </row>
    <row r="152" spans="1:26" outlineLevel="1" x14ac:dyDescent="0.2">
      <c r="A152" s="75"/>
      <c r="B152" s="80" t="s">
        <v>55</v>
      </c>
      <c r="C152" s="190"/>
      <c r="D152" s="275"/>
      <c r="E152" s="278"/>
      <c r="F152" s="279"/>
      <c r="G152" s="286"/>
      <c r="H152" s="370">
        <f>ROUND(F152*G152,0)</f>
        <v>0</v>
      </c>
      <c r="I152" s="278"/>
      <c r="J152" s="70"/>
      <c r="K152" s="77"/>
      <c r="L152" s="78">
        <f>ROUND(J152*K152,0)</f>
        <v>0</v>
      </c>
      <c r="M152" s="315"/>
      <c r="N152" s="70"/>
      <c r="O152" s="77"/>
      <c r="P152" s="78">
        <f>ROUND(N152*O152,0)</f>
        <v>0</v>
      </c>
      <c r="Q152" s="315"/>
      <c r="R152" s="70"/>
      <c r="S152" s="77"/>
      <c r="T152" s="78">
        <f>ROUND(R152*S152,0)</f>
        <v>0</v>
      </c>
      <c r="U152" s="315"/>
      <c r="V152" s="70"/>
      <c r="W152" s="77"/>
      <c r="X152" s="78">
        <f>ROUND(V152*W152,0)</f>
        <v>0</v>
      </c>
      <c r="Y152" s="137">
        <f t="shared" si="67"/>
        <v>0</v>
      </c>
    </row>
    <row r="153" spans="1:26" outlineLevel="1" x14ac:dyDescent="0.2">
      <c r="A153" s="75"/>
      <c r="B153" s="80" t="s">
        <v>55</v>
      </c>
      <c r="C153" s="190"/>
      <c r="D153" s="275"/>
      <c r="E153" s="278"/>
      <c r="F153" s="279"/>
      <c r="G153" s="286"/>
      <c r="H153" s="370">
        <f t="shared" ref="H153:H155" si="73">ROUND(F153*G153,0)</f>
        <v>0</v>
      </c>
      <c r="I153" s="278"/>
      <c r="J153" s="70"/>
      <c r="K153" s="77"/>
      <c r="L153" s="78">
        <f t="shared" ref="L153:L155" si="74">ROUND(J153*K153,0)</f>
        <v>0</v>
      </c>
      <c r="M153" s="315"/>
      <c r="N153" s="70"/>
      <c r="O153" s="77"/>
      <c r="P153" s="78">
        <f t="shared" ref="P153:P155" si="75">ROUND(N153*O153,0)</f>
        <v>0</v>
      </c>
      <c r="Q153" s="315"/>
      <c r="R153" s="70"/>
      <c r="S153" s="77"/>
      <c r="T153" s="78">
        <f t="shared" ref="T153:T155" si="76">ROUND(R153*S153,0)</f>
        <v>0</v>
      </c>
      <c r="U153" s="315"/>
      <c r="V153" s="70"/>
      <c r="W153" s="77"/>
      <c r="X153" s="78">
        <f t="shared" ref="X153:X155" si="77">ROUND(V153*W153,0)</f>
        <v>0</v>
      </c>
      <c r="Y153" s="137">
        <f t="shared" si="67"/>
        <v>0</v>
      </c>
    </row>
    <row r="154" spans="1:26" outlineLevel="1" x14ac:dyDescent="0.2">
      <c r="A154" s="75"/>
      <c r="B154" s="80" t="s">
        <v>55</v>
      </c>
      <c r="C154" s="190"/>
      <c r="D154" s="275"/>
      <c r="E154" s="278"/>
      <c r="F154" s="279"/>
      <c r="G154" s="286"/>
      <c r="H154" s="370">
        <f t="shared" si="73"/>
        <v>0</v>
      </c>
      <c r="I154" s="278"/>
      <c r="J154" s="70"/>
      <c r="K154" s="77"/>
      <c r="L154" s="78">
        <f t="shared" si="74"/>
        <v>0</v>
      </c>
      <c r="M154" s="315"/>
      <c r="N154" s="70"/>
      <c r="O154" s="77"/>
      <c r="P154" s="78">
        <f t="shared" si="75"/>
        <v>0</v>
      </c>
      <c r="Q154" s="315"/>
      <c r="R154" s="70"/>
      <c r="S154" s="77"/>
      <c r="T154" s="78">
        <f t="shared" si="76"/>
        <v>0</v>
      </c>
      <c r="U154" s="315"/>
      <c r="V154" s="70"/>
      <c r="W154" s="77"/>
      <c r="X154" s="78">
        <f t="shared" si="77"/>
        <v>0</v>
      </c>
      <c r="Y154" s="137">
        <f t="shared" si="67"/>
        <v>0</v>
      </c>
    </row>
    <row r="155" spans="1:26" outlineLevel="1" x14ac:dyDescent="0.2">
      <c r="A155" s="75"/>
      <c r="B155" s="80" t="s">
        <v>55</v>
      </c>
      <c r="C155" s="190"/>
      <c r="D155" s="275"/>
      <c r="E155" s="278"/>
      <c r="F155" s="279"/>
      <c r="G155" s="286"/>
      <c r="H155" s="370">
        <f t="shared" si="73"/>
        <v>0</v>
      </c>
      <c r="I155" s="278"/>
      <c r="J155" s="70"/>
      <c r="K155" s="77"/>
      <c r="L155" s="78">
        <f t="shared" si="74"/>
        <v>0</v>
      </c>
      <c r="M155" s="315"/>
      <c r="N155" s="70"/>
      <c r="O155" s="77"/>
      <c r="P155" s="78">
        <f t="shared" si="75"/>
        <v>0</v>
      </c>
      <c r="Q155" s="315"/>
      <c r="R155" s="70"/>
      <c r="S155" s="77"/>
      <c r="T155" s="78">
        <f t="shared" si="76"/>
        <v>0</v>
      </c>
      <c r="U155" s="315"/>
      <c r="V155" s="70"/>
      <c r="W155" s="77"/>
      <c r="X155" s="78">
        <f t="shared" si="77"/>
        <v>0</v>
      </c>
      <c r="Y155" s="137">
        <f t="shared" si="67"/>
        <v>0</v>
      </c>
    </row>
    <row r="156" spans="1:26" outlineLevel="1" x14ac:dyDescent="0.2">
      <c r="A156" s="84"/>
      <c r="B156" s="84"/>
      <c r="C156" s="172"/>
      <c r="D156" s="281"/>
      <c r="E156" s="294"/>
      <c r="F156" s="295"/>
      <c r="G156" s="331"/>
      <c r="H156" s="381"/>
      <c r="I156" s="88"/>
      <c r="J156" s="85"/>
      <c r="K156" s="96"/>
      <c r="L156" s="96"/>
      <c r="M156" s="88"/>
      <c r="N156" s="85"/>
      <c r="O156" s="96"/>
      <c r="P156" s="96"/>
      <c r="Q156" s="88"/>
      <c r="R156" s="85"/>
      <c r="S156" s="96"/>
      <c r="T156" s="96"/>
      <c r="U156" s="88"/>
      <c r="V156" s="85"/>
      <c r="W156" s="96"/>
      <c r="X156" s="96"/>
      <c r="Y156" s="144"/>
    </row>
    <row r="157" spans="1:26" s="3" customFormat="1" ht="13.5" thickBot="1" x14ac:dyDescent="0.25">
      <c r="A157" s="43" t="s">
        <v>138</v>
      </c>
      <c r="B157" s="43"/>
      <c r="C157" s="174"/>
      <c r="D157" s="175"/>
      <c r="E157" s="283"/>
      <c r="F157" s="284"/>
      <c r="G157" s="285"/>
      <c r="H157" s="378">
        <f>SUM(H145:H156)</f>
        <v>0</v>
      </c>
      <c r="I157" s="47"/>
      <c r="J157" s="44"/>
      <c r="K157" s="45"/>
      <c r="L157" s="46">
        <f>SUM(L145:L156)</f>
        <v>0</v>
      </c>
      <c r="M157" s="47"/>
      <c r="N157" s="44"/>
      <c r="O157" s="45"/>
      <c r="P157" s="46">
        <f>SUM(P145:P156)</f>
        <v>0</v>
      </c>
      <c r="Q157" s="47"/>
      <c r="R157" s="44"/>
      <c r="S157" s="45"/>
      <c r="T157" s="46">
        <f>SUM(T145:T156)</f>
        <v>0</v>
      </c>
      <c r="U157" s="47"/>
      <c r="V157" s="44"/>
      <c r="W157" s="45"/>
      <c r="X157" s="46">
        <f>SUM(X145:X156)</f>
        <v>0</v>
      </c>
      <c r="Y157" s="141">
        <f>SUM(Y145:Y156)</f>
        <v>0</v>
      </c>
      <c r="Z157" t="str">
        <f>IF(SUM(H157,L157,P157,T157,X157)=Y157,"Ties", "ERROR")</f>
        <v>Ties</v>
      </c>
    </row>
    <row r="158" spans="1:26" s="22" customFormat="1" ht="13.5" thickBot="1" x14ac:dyDescent="0.25">
      <c r="A158" s="23"/>
      <c r="B158" s="23"/>
      <c r="C158" s="34"/>
      <c r="D158" s="34"/>
      <c r="E158" s="32"/>
      <c r="F158" s="33"/>
      <c r="G158" s="35"/>
      <c r="H158" s="379"/>
      <c r="I158" s="32"/>
      <c r="J158" s="33"/>
      <c r="K158" s="35"/>
      <c r="L158" s="320"/>
      <c r="M158" s="32"/>
      <c r="N158" s="33"/>
      <c r="O158" s="35"/>
      <c r="P158" s="320"/>
      <c r="Q158" s="32"/>
      <c r="R158" s="33"/>
      <c r="S158" s="35"/>
      <c r="T158" s="320"/>
      <c r="U158" s="32"/>
      <c r="V158" s="33"/>
      <c r="W158" s="35"/>
      <c r="X158" s="320"/>
      <c r="Y158" s="320"/>
      <c r="Z158"/>
    </row>
    <row r="159" spans="1:26" s="1" customFormat="1" outlineLevel="1" x14ac:dyDescent="0.2">
      <c r="A159" s="40" t="s">
        <v>82</v>
      </c>
      <c r="B159" s="40"/>
      <c r="C159" s="39"/>
      <c r="D159" s="39"/>
      <c r="E159" s="28"/>
      <c r="F159" s="29"/>
      <c r="G159" s="30"/>
      <c r="H159" s="366"/>
      <c r="I159" s="340"/>
      <c r="J159" s="29"/>
      <c r="K159" s="30"/>
      <c r="L159" s="31"/>
      <c r="M159" s="340"/>
      <c r="N159" s="29"/>
      <c r="O159" s="30"/>
      <c r="P159" s="31"/>
      <c r="Q159" s="28"/>
      <c r="R159" s="29"/>
      <c r="S159" s="30"/>
      <c r="T159" s="31"/>
      <c r="U159" s="28"/>
      <c r="V159" s="29"/>
      <c r="W159" s="30"/>
      <c r="X159" s="31"/>
      <c r="Y159" s="31"/>
      <c r="Z159"/>
    </row>
    <row r="160" spans="1:26" s="12" customFormat="1" outlineLevel="1" x14ac:dyDescent="0.2">
      <c r="A160" s="89"/>
      <c r="B160" s="89"/>
      <c r="C160" s="165"/>
      <c r="D160" s="166"/>
      <c r="E160" s="160"/>
      <c r="F160" s="90"/>
      <c r="G160" s="91"/>
      <c r="H160" s="382"/>
      <c r="I160" s="92"/>
      <c r="J160" s="90"/>
      <c r="K160" s="91"/>
      <c r="L160" s="91"/>
      <c r="M160" s="92"/>
      <c r="N160" s="90"/>
      <c r="O160" s="91"/>
      <c r="P160" s="91"/>
      <c r="Q160" s="92"/>
      <c r="R160" s="90"/>
      <c r="S160" s="91"/>
      <c r="T160" s="91"/>
      <c r="U160" s="92"/>
      <c r="V160" s="90"/>
      <c r="W160" s="91"/>
      <c r="X160" s="91"/>
      <c r="Y160" s="142"/>
      <c r="Z160"/>
    </row>
    <row r="161" spans="1:26" s="3" customFormat="1" outlineLevel="1" x14ac:dyDescent="0.2">
      <c r="A161" s="67" t="s">
        <v>139</v>
      </c>
      <c r="B161" s="97"/>
      <c r="C161" s="167"/>
      <c r="D161" s="168"/>
      <c r="E161" s="161"/>
      <c r="F161" s="71"/>
      <c r="G161" s="98"/>
      <c r="H161" s="383"/>
      <c r="I161" s="74"/>
      <c r="J161" s="71"/>
      <c r="K161" s="98"/>
      <c r="L161" s="98"/>
      <c r="M161" s="74"/>
      <c r="N161" s="71"/>
      <c r="O161" s="98"/>
      <c r="P161" s="98"/>
      <c r="Q161" s="74"/>
      <c r="R161" s="71"/>
      <c r="S161" s="98"/>
      <c r="T161" s="98"/>
      <c r="U161" s="74"/>
      <c r="V161" s="71"/>
      <c r="W161" s="98"/>
      <c r="X161" s="98"/>
      <c r="Y161" s="145"/>
      <c r="Z161"/>
    </row>
    <row r="162" spans="1:26" s="3" customFormat="1" outlineLevel="1" x14ac:dyDescent="0.2">
      <c r="A162" s="97"/>
      <c r="B162" s="97"/>
      <c r="C162" s="167"/>
      <c r="D162" s="168"/>
      <c r="E162" s="161"/>
      <c r="F162" s="71"/>
      <c r="G162" s="98"/>
      <c r="H162" s="383"/>
      <c r="I162" s="74"/>
      <c r="J162" s="71"/>
      <c r="K162" s="98"/>
      <c r="L162" s="98"/>
      <c r="M162" s="74"/>
      <c r="N162" s="71"/>
      <c r="O162" s="98"/>
      <c r="P162" s="98"/>
      <c r="Q162" s="74"/>
      <c r="R162" s="71"/>
      <c r="S162" s="98"/>
      <c r="T162" s="98"/>
      <c r="U162" s="74"/>
      <c r="V162" s="71"/>
      <c r="W162" s="98"/>
      <c r="X162" s="98"/>
      <c r="Y162" s="145"/>
      <c r="Z162"/>
    </row>
    <row r="163" spans="1:26" s="3" customFormat="1" outlineLevel="1" x14ac:dyDescent="0.2">
      <c r="A163" s="67" t="s">
        <v>140</v>
      </c>
      <c r="B163" s="99"/>
      <c r="C163" s="181"/>
      <c r="D163" s="189"/>
      <c r="E163" s="187"/>
      <c r="F163" s="71"/>
      <c r="G163" s="98"/>
      <c r="H163" s="383"/>
      <c r="I163" s="100"/>
      <c r="J163" s="71"/>
      <c r="K163" s="98"/>
      <c r="L163" s="98"/>
      <c r="M163" s="100"/>
      <c r="N163" s="71"/>
      <c r="O163" s="98"/>
      <c r="P163" s="98"/>
      <c r="Q163" s="100"/>
      <c r="R163" s="71"/>
      <c r="S163" s="98"/>
      <c r="T163" s="98"/>
      <c r="U163" s="100"/>
      <c r="V163" s="71"/>
      <c r="W163" s="98"/>
      <c r="X163" s="98"/>
      <c r="Y163" s="146"/>
      <c r="Z163"/>
    </row>
    <row r="164" spans="1:26" outlineLevel="1" x14ac:dyDescent="0.2">
      <c r="A164" s="75"/>
      <c r="B164" s="80" t="s">
        <v>61</v>
      </c>
      <c r="C164" s="190"/>
      <c r="D164" s="184"/>
      <c r="E164" s="278"/>
      <c r="F164" s="70"/>
      <c r="G164" s="77"/>
      <c r="H164" s="384">
        <f>ROUND(F164*G164,0)</f>
        <v>0</v>
      </c>
      <c r="I164" s="315"/>
      <c r="J164" s="70"/>
      <c r="K164" s="73"/>
      <c r="L164" s="78">
        <f>ROUND(J164*K164,0)</f>
        <v>0</v>
      </c>
      <c r="M164" s="315"/>
      <c r="N164" s="70"/>
      <c r="O164" s="73"/>
      <c r="P164" s="78">
        <f>ROUND(N164*O164,0)</f>
        <v>0</v>
      </c>
      <c r="Q164" s="315"/>
      <c r="R164" s="70"/>
      <c r="S164" s="73"/>
      <c r="T164" s="78">
        <f>ROUND(R164*S164,0)</f>
        <v>0</v>
      </c>
      <c r="U164" s="315"/>
      <c r="V164" s="70"/>
      <c r="W164" s="73"/>
      <c r="X164" s="78">
        <f>ROUND(V164*W164,0)</f>
        <v>0</v>
      </c>
      <c r="Y164" s="137">
        <f>H164+L164+T164+X164+P164</f>
        <v>0</v>
      </c>
    </row>
    <row r="165" spans="1:26" outlineLevel="1" x14ac:dyDescent="0.2">
      <c r="A165" s="75"/>
      <c r="B165" s="80" t="s">
        <v>61</v>
      </c>
      <c r="C165" s="190"/>
      <c r="D165" s="184"/>
      <c r="E165" s="278"/>
      <c r="F165" s="70"/>
      <c r="G165" s="77"/>
      <c r="H165" s="384">
        <f t="shared" ref="H165:H168" si="78">ROUND(F165*G165,0)</f>
        <v>0</v>
      </c>
      <c r="I165" s="315"/>
      <c r="J165" s="70"/>
      <c r="K165" s="73"/>
      <c r="L165" s="78">
        <f t="shared" ref="L165:L168" si="79">ROUND(J165*K165,0)</f>
        <v>0</v>
      </c>
      <c r="M165" s="315"/>
      <c r="N165" s="70"/>
      <c r="O165" s="73"/>
      <c r="P165" s="78">
        <f t="shared" ref="P165:P168" si="80">ROUND(N165*O165,0)</f>
        <v>0</v>
      </c>
      <c r="Q165" s="315"/>
      <c r="R165" s="70"/>
      <c r="S165" s="73"/>
      <c r="T165" s="78">
        <f t="shared" ref="T165:T168" si="81">ROUND(R165*S165,0)</f>
        <v>0</v>
      </c>
      <c r="U165" s="315"/>
      <c r="V165" s="70"/>
      <c r="W165" s="73"/>
      <c r="X165" s="78">
        <f t="shared" ref="X165:X168" si="82">ROUND(V165*W165,0)</f>
        <v>0</v>
      </c>
      <c r="Y165" s="137">
        <f>H165+L165+T165+X165+P165</f>
        <v>0</v>
      </c>
    </row>
    <row r="166" spans="1:26" outlineLevel="1" x14ac:dyDescent="0.2">
      <c r="A166" s="75"/>
      <c r="B166" s="80" t="s">
        <v>61</v>
      </c>
      <c r="C166" s="190"/>
      <c r="D166" s="184"/>
      <c r="E166" s="278"/>
      <c r="F166" s="70"/>
      <c r="G166" s="77"/>
      <c r="H166" s="384">
        <f t="shared" si="78"/>
        <v>0</v>
      </c>
      <c r="I166" s="315"/>
      <c r="J166" s="70"/>
      <c r="K166" s="73"/>
      <c r="L166" s="78">
        <f t="shared" si="79"/>
        <v>0</v>
      </c>
      <c r="M166" s="315"/>
      <c r="N166" s="70"/>
      <c r="O166" s="73"/>
      <c r="P166" s="78">
        <f t="shared" si="80"/>
        <v>0</v>
      </c>
      <c r="Q166" s="315"/>
      <c r="R166" s="70"/>
      <c r="S166" s="73"/>
      <c r="T166" s="78">
        <f t="shared" si="81"/>
        <v>0</v>
      </c>
      <c r="U166" s="315"/>
      <c r="V166" s="70"/>
      <c r="W166" s="73"/>
      <c r="X166" s="78">
        <f t="shared" si="82"/>
        <v>0</v>
      </c>
      <c r="Y166" s="137">
        <f>H166+L166+T166+X166+P166</f>
        <v>0</v>
      </c>
    </row>
    <row r="167" spans="1:26" outlineLevel="1" x14ac:dyDescent="0.2">
      <c r="A167" s="75"/>
      <c r="B167" s="80" t="s">
        <v>61</v>
      </c>
      <c r="C167" s="190"/>
      <c r="D167" s="184"/>
      <c r="E167" s="278"/>
      <c r="F167" s="70"/>
      <c r="G167" s="77"/>
      <c r="H167" s="384">
        <f t="shared" si="78"/>
        <v>0</v>
      </c>
      <c r="I167" s="315"/>
      <c r="J167" s="70"/>
      <c r="K167" s="73"/>
      <c r="L167" s="78">
        <f t="shared" si="79"/>
        <v>0</v>
      </c>
      <c r="M167" s="315"/>
      <c r="N167" s="70"/>
      <c r="O167" s="73"/>
      <c r="P167" s="78">
        <f t="shared" si="80"/>
        <v>0</v>
      </c>
      <c r="Q167" s="315"/>
      <c r="R167" s="70"/>
      <c r="S167" s="73"/>
      <c r="T167" s="78">
        <f t="shared" si="81"/>
        <v>0</v>
      </c>
      <c r="U167" s="315"/>
      <c r="V167" s="70"/>
      <c r="W167" s="73"/>
      <c r="X167" s="78">
        <f t="shared" si="82"/>
        <v>0</v>
      </c>
      <c r="Y167" s="137">
        <f>H167+L167+T167+X167+P167</f>
        <v>0</v>
      </c>
    </row>
    <row r="168" spans="1:26" outlineLevel="1" x14ac:dyDescent="0.2">
      <c r="A168" s="75"/>
      <c r="B168" s="80" t="s">
        <v>60</v>
      </c>
      <c r="C168" s="190"/>
      <c r="D168" s="184"/>
      <c r="E168" s="278"/>
      <c r="F168" s="70"/>
      <c r="G168" s="77"/>
      <c r="H168" s="384">
        <f t="shared" si="78"/>
        <v>0</v>
      </c>
      <c r="I168" s="315"/>
      <c r="J168" s="70"/>
      <c r="K168" s="73"/>
      <c r="L168" s="78">
        <f t="shared" si="79"/>
        <v>0</v>
      </c>
      <c r="M168" s="315"/>
      <c r="N168" s="70"/>
      <c r="O168" s="73"/>
      <c r="P168" s="78">
        <f t="shared" si="80"/>
        <v>0</v>
      </c>
      <c r="Q168" s="315"/>
      <c r="R168" s="70"/>
      <c r="S168" s="73"/>
      <c r="T168" s="78">
        <f t="shared" si="81"/>
        <v>0</v>
      </c>
      <c r="U168" s="315"/>
      <c r="V168" s="70"/>
      <c r="W168" s="73"/>
      <c r="X168" s="78">
        <f t="shared" si="82"/>
        <v>0</v>
      </c>
      <c r="Y168" s="137">
        <f>H168+L168+T168+X168+P168</f>
        <v>0</v>
      </c>
    </row>
    <row r="169" spans="1:26" s="6" customFormat="1" outlineLevel="1" x14ac:dyDescent="0.2">
      <c r="A169" s="94"/>
      <c r="B169" s="81"/>
      <c r="C169" s="191"/>
      <c r="D169" s="192"/>
      <c r="E169" s="187"/>
      <c r="F169" s="72"/>
      <c r="G169" s="73"/>
      <c r="H169" s="385"/>
      <c r="I169" s="100"/>
      <c r="J169" s="72"/>
      <c r="K169" s="73"/>
      <c r="L169" s="73"/>
      <c r="M169" s="100"/>
      <c r="N169" s="72"/>
      <c r="O169" s="73"/>
      <c r="P169" s="73"/>
      <c r="Q169" s="100"/>
      <c r="R169" s="72"/>
      <c r="S169" s="73"/>
      <c r="T169" s="73"/>
      <c r="U169" s="100"/>
      <c r="V169" s="72"/>
      <c r="W169" s="73"/>
      <c r="X169" s="73"/>
      <c r="Y169" s="146"/>
      <c r="Z169"/>
    </row>
    <row r="170" spans="1:26" outlineLevel="1" x14ac:dyDescent="0.2">
      <c r="A170" s="67" t="s">
        <v>141</v>
      </c>
      <c r="B170" s="75"/>
      <c r="C170" s="169"/>
      <c r="D170" s="192"/>
      <c r="E170" s="187"/>
      <c r="F170" s="72"/>
      <c r="G170" s="73"/>
      <c r="H170" s="385"/>
      <c r="I170" s="100"/>
      <c r="J170" s="72"/>
      <c r="K170" s="73"/>
      <c r="L170" s="73"/>
      <c r="M170" s="100"/>
      <c r="N170" s="72"/>
      <c r="O170" s="73"/>
      <c r="P170" s="73"/>
      <c r="Q170" s="100"/>
      <c r="R170" s="72"/>
      <c r="S170" s="73"/>
      <c r="T170" s="73"/>
      <c r="U170" s="100"/>
      <c r="V170" s="72"/>
      <c r="W170" s="73"/>
      <c r="X170" s="73"/>
      <c r="Y170" s="146"/>
    </row>
    <row r="171" spans="1:26" outlineLevel="1" x14ac:dyDescent="0.2">
      <c r="A171" s="75"/>
      <c r="B171" s="80" t="s">
        <v>62</v>
      </c>
      <c r="C171" s="190"/>
      <c r="D171" s="184"/>
      <c r="E171" s="278"/>
      <c r="F171" s="70"/>
      <c r="G171" s="77"/>
      <c r="H171" s="384">
        <f>ROUND(F171*G171,0)</f>
        <v>0</v>
      </c>
      <c r="I171" s="315"/>
      <c r="J171" s="70"/>
      <c r="K171" s="77"/>
      <c r="L171" s="78">
        <f>ROUND(J171*K171,0)</f>
        <v>0</v>
      </c>
      <c r="M171" s="315"/>
      <c r="N171" s="70"/>
      <c r="O171" s="77"/>
      <c r="P171" s="78">
        <f>ROUND(N171*O171,0)</f>
        <v>0</v>
      </c>
      <c r="Q171" s="315"/>
      <c r="R171" s="70"/>
      <c r="S171" s="77"/>
      <c r="T171" s="78">
        <f>ROUND(R171*S171,0)</f>
        <v>0</v>
      </c>
      <c r="U171" s="315"/>
      <c r="V171" s="70"/>
      <c r="W171" s="77"/>
      <c r="X171" s="78">
        <f>ROUND(V171*W171,0)</f>
        <v>0</v>
      </c>
      <c r="Y171" s="137">
        <f>H171+L171+T171+X171+P171</f>
        <v>0</v>
      </c>
    </row>
    <row r="172" spans="1:26" outlineLevel="1" x14ac:dyDescent="0.2">
      <c r="A172" s="75"/>
      <c r="B172" s="80" t="s">
        <v>62</v>
      </c>
      <c r="C172" s="190"/>
      <c r="D172" s="184"/>
      <c r="E172" s="278"/>
      <c r="F172" s="70"/>
      <c r="G172" s="77"/>
      <c r="H172" s="384">
        <f t="shared" ref="H172:H173" si="83">ROUND(F172*G172,0)</f>
        <v>0</v>
      </c>
      <c r="I172" s="315"/>
      <c r="J172" s="70"/>
      <c r="K172" s="77"/>
      <c r="L172" s="78">
        <f t="shared" ref="L172:L173" si="84">ROUND(J172*K172,0)</f>
        <v>0</v>
      </c>
      <c r="M172" s="315"/>
      <c r="N172" s="70"/>
      <c r="O172" s="77"/>
      <c r="P172" s="78">
        <f t="shared" ref="P172:P173" si="85">ROUND(N172*O172,0)</f>
        <v>0</v>
      </c>
      <c r="Q172" s="315"/>
      <c r="R172" s="70"/>
      <c r="S172" s="77"/>
      <c r="T172" s="78">
        <f t="shared" ref="T172:T173" si="86">ROUND(R172*S172,0)</f>
        <v>0</v>
      </c>
      <c r="U172" s="315"/>
      <c r="V172" s="70"/>
      <c r="W172" s="77"/>
      <c r="X172" s="78">
        <f t="shared" ref="X172:X173" si="87">ROUND(V172*W172,0)</f>
        <v>0</v>
      </c>
      <c r="Y172" s="137">
        <f>H172+L172+T172+X172+P172</f>
        <v>0</v>
      </c>
    </row>
    <row r="173" spans="1:26" outlineLevel="1" x14ac:dyDescent="0.2">
      <c r="A173" s="75"/>
      <c r="B173" s="80" t="s">
        <v>63</v>
      </c>
      <c r="C173" s="190"/>
      <c r="D173" s="184"/>
      <c r="E173" s="278"/>
      <c r="F173" s="70"/>
      <c r="G173" s="77"/>
      <c r="H173" s="384">
        <f t="shared" si="83"/>
        <v>0</v>
      </c>
      <c r="I173" s="315"/>
      <c r="J173" s="70"/>
      <c r="K173" s="77"/>
      <c r="L173" s="78">
        <f t="shared" si="84"/>
        <v>0</v>
      </c>
      <c r="M173" s="315"/>
      <c r="N173" s="70"/>
      <c r="O173" s="77"/>
      <c r="P173" s="78">
        <f t="shared" si="85"/>
        <v>0</v>
      </c>
      <c r="Q173" s="315"/>
      <c r="R173" s="70"/>
      <c r="S173" s="77"/>
      <c r="T173" s="78">
        <f t="shared" si="86"/>
        <v>0</v>
      </c>
      <c r="U173" s="315"/>
      <c r="V173" s="70"/>
      <c r="W173" s="77"/>
      <c r="X173" s="78">
        <f t="shared" si="87"/>
        <v>0</v>
      </c>
      <c r="Y173" s="137">
        <f>H173+L173+T173+X173+P173</f>
        <v>0</v>
      </c>
    </row>
    <row r="174" spans="1:26" s="6" customFormat="1" outlineLevel="1" x14ac:dyDescent="0.2">
      <c r="A174" s="94"/>
      <c r="B174" s="81"/>
      <c r="C174" s="191"/>
      <c r="D174" s="192"/>
      <c r="E174" s="187"/>
      <c r="F174" s="72"/>
      <c r="G174" s="73"/>
      <c r="H174" s="385"/>
      <c r="I174" s="100"/>
      <c r="J174" s="72"/>
      <c r="K174" s="73"/>
      <c r="L174" s="73"/>
      <c r="M174" s="100"/>
      <c r="N174" s="72"/>
      <c r="O174" s="73"/>
      <c r="P174" s="73"/>
      <c r="Q174" s="100"/>
      <c r="R174" s="72"/>
      <c r="S174" s="73"/>
      <c r="T174" s="73"/>
      <c r="U174" s="100"/>
      <c r="V174" s="72"/>
      <c r="W174" s="73"/>
      <c r="X174" s="73"/>
      <c r="Y174" s="146"/>
      <c r="Z174"/>
    </row>
    <row r="175" spans="1:26" s="3" customFormat="1" outlineLevel="1" x14ac:dyDescent="0.2">
      <c r="A175" s="111" t="s">
        <v>142</v>
      </c>
      <c r="B175" s="111"/>
      <c r="C175" s="193"/>
      <c r="D175" s="194"/>
      <c r="E175" s="188"/>
      <c r="F175" s="112"/>
      <c r="G175" s="113"/>
      <c r="H175" s="386">
        <f>SUM(H160:H174)</f>
        <v>0</v>
      </c>
      <c r="I175" s="115"/>
      <c r="J175" s="112"/>
      <c r="K175" s="113"/>
      <c r="L175" s="114">
        <f>SUM(L160:L174)</f>
        <v>0</v>
      </c>
      <c r="M175" s="115"/>
      <c r="N175" s="112"/>
      <c r="O175" s="113"/>
      <c r="P175" s="114">
        <f>SUM(P160:P174)</f>
        <v>0</v>
      </c>
      <c r="Q175" s="115"/>
      <c r="R175" s="112"/>
      <c r="S175" s="113"/>
      <c r="T175" s="114">
        <f>SUM(T160:T174)</f>
        <v>0</v>
      </c>
      <c r="U175" s="115"/>
      <c r="V175" s="112"/>
      <c r="W175" s="113"/>
      <c r="X175" s="114">
        <f>SUM(X160:X174)</f>
        <v>0</v>
      </c>
      <c r="Y175" s="138">
        <f>SUM(Y160:Y174)</f>
        <v>0</v>
      </c>
      <c r="Z175" t="str">
        <f>IF(SUM(H175,L175,P175,T175,X175)=Y175,"Ties", "ERROR")</f>
        <v>Ties</v>
      </c>
    </row>
    <row r="176" spans="1:26" outlineLevel="1" x14ac:dyDescent="0.2">
      <c r="A176" s="80"/>
      <c r="B176" s="80"/>
      <c r="C176" s="179"/>
      <c r="D176" s="180"/>
      <c r="E176" s="162"/>
      <c r="F176" s="70"/>
      <c r="G176" s="95"/>
      <c r="H176" s="387"/>
      <c r="I176" s="79"/>
      <c r="J176" s="70"/>
      <c r="K176" s="95"/>
      <c r="L176" s="102"/>
      <c r="M176" s="79"/>
      <c r="N176" s="70"/>
      <c r="O176" s="95"/>
      <c r="P176" s="102"/>
      <c r="Q176" s="79"/>
      <c r="R176" s="70"/>
      <c r="S176" s="95"/>
      <c r="T176" s="102"/>
      <c r="U176" s="79"/>
      <c r="V176" s="70"/>
      <c r="W176" s="95"/>
      <c r="X176" s="102"/>
      <c r="Y176" s="147"/>
    </row>
    <row r="177" spans="1:26" s="3" customFormat="1" outlineLevel="1" x14ac:dyDescent="0.2">
      <c r="A177" s="67" t="s">
        <v>143</v>
      </c>
      <c r="B177" s="67"/>
      <c r="C177" s="195"/>
      <c r="D177" s="189"/>
      <c r="E177" s="187"/>
      <c r="F177" s="71"/>
      <c r="G177" s="98"/>
      <c r="H177" s="383"/>
      <c r="I177" s="100"/>
      <c r="J177" s="71"/>
      <c r="K177" s="98"/>
      <c r="L177" s="98"/>
      <c r="M177" s="100"/>
      <c r="N177" s="71"/>
      <c r="O177" s="98"/>
      <c r="P177" s="98"/>
      <c r="Q177" s="100"/>
      <c r="R177" s="71"/>
      <c r="S177" s="98"/>
      <c r="T177" s="98"/>
      <c r="U177" s="100"/>
      <c r="V177" s="71"/>
      <c r="W177" s="98"/>
      <c r="X177" s="98"/>
      <c r="Y177" s="146"/>
      <c r="Z177"/>
    </row>
    <row r="178" spans="1:26" s="3" customFormat="1" outlineLevel="1" x14ac:dyDescent="0.2">
      <c r="A178" s="67"/>
      <c r="B178" s="67"/>
      <c r="C178" s="195"/>
      <c r="D178" s="189"/>
      <c r="E178" s="187"/>
      <c r="F178" s="71"/>
      <c r="G178" s="98"/>
      <c r="H178" s="383"/>
      <c r="I178" s="100"/>
      <c r="J178" s="71"/>
      <c r="K178" s="98"/>
      <c r="L178" s="98"/>
      <c r="M178" s="100"/>
      <c r="N178" s="71"/>
      <c r="O178" s="98"/>
      <c r="P178" s="98"/>
      <c r="Q178" s="100"/>
      <c r="R178" s="71"/>
      <c r="S178" s="98"/>
      <c r="T178" s="98"/>
      <c r="U178" s="100"/>
      <c r="V178" s="71"/>
      <c r="W178" s="98"/>
      <c r="X178" s="98"/>
      <c r="Y178" s="146"/>
      <c r="Z178"/>
    </row>
    <row r="179" spans="1:26" s="6" customFormat="1" outlineLevel="1" x14ac:dyDescent="0.2">
      <c r="A179" s="67" t="s">
        <v>21</v>
      </c>
      <c r="B179" s="94"/>
      <c r="C179" s="181"/>
      <c r="D179" s="182"/>
      <c r="E179" s="187"/>
      <c r="F179" s="71"/>
      <c r="G179" s="98"/>
      <c r="H179" s="383"/>
      <c r="I179" s="100"/>
      <c r="J179" s="71"/>
      <c r="K179" s="98"/>
      <c r="L179" s="98"/>
      <c r="M179" s="100"/>
      <c r="N179" s="71"/>
      <c r="O179" s="98"/>
      <c r="P179" s="98"/>
      <c r="Q179" s="100"/>
      <c r="R179" s="71"/>
      <c r="S179" s="98"/>
      <c r="T179" s="98"/>
      <c r="U179" s="100"/>
      <c r="V179" s="71"/>
      <c r="W179" s="98"/>
      <c r="X179" s="98"/>
      <c r="Y179" s="146"/>
      <c r="Z179"/>
    </row>
    <row r="180" spans="1:26" outlineLevel="1" x14ac:dyDescent="0.2">
      <c r="A180" s="75"/>
      <c r="B180" s="80" t="s">
        <v>21</v>
      </c>
      <c r="C180" s="169"/>
      <c r="D180" s="184"/>
      <c r="E180" s="278"/>
      <c r="F180" s="70"/>
      <c r="G180" s="77"/>
      <c r="H180" s="384">
        <f>ROUND(F180*G180,0)</f>
        <v>0</v>
      </c>
      <c r="I180" s="315"/>
      <c r="J180" s="70"/>
      <c r="K180" s="77"/>
      <c r="L180" s="78">
        <f>ROUND(J180*K180,0)</f>
        <v>0</v>
      </c>
      <c r="M180" s="315"/>
      <c r="N180" s="70"/>
      <c r="O180" s="77"/>
      <c r="P180" s="78">
        <f>ROUND(N180*O180,0)</f>
        <v>0</v>
      </c>
      <c r="Q180" s="315"/>
      <c r="R180" s="70"/>
      <c r="S180" s="77"/>
      <c r="T180" s="78">
        <f>ROUND(R180*S180,0)</f>
        <v>0</v>
      </c>
      <c r="U180" s="315"/>
      <c r="V180" s="70"/>
      <c r="W180" s="77"/>
      <c r="X180" s="78">
        <f>ROUND(V180*W180,0)</f>
        <v>0</v>
      </c>
      <c r="Y180" s="137">
        <f>H180+L180+T180+X180+P180</f>
        <v>0</v>
      </c>
    </row>
    <row r="181" spans="1:26" s="3" customFormat="1" outlineLevel="1" x14ac:dyDescent="0.2">
      <c r="A181" s="97"/>
      <c r="B181" s="97"/>
      <c r="C181" s="167"/>
      <c r="D181" s="168"/>
      <c r="E181" s="161"/>
      <c r="F181" s="71"/>
      <c r="G181" s="98"/>
      <c r="H181" s="383"/>
      <c r="I181" s="74"/>
      <c r="J181" s="71"/>
      <c r="K181" s="98"/>
      <c r="L181" s="98"/>
      <c r="M181" s="74"/>
      <c r="N181" s="71"/>
      <c r="O181" s="98"/>
      <c r="P181" s="98"/>
      <c r="Q181" s="74"/>
      <c r="R181" s="71"/>
      <c r="S181" s="98"/>
      <c r="T181" s="98"/>
      <c r="U181" s="74"/>
      <c r="V181" s="71"/>
      <c r="W181" s="98"/>
      <c r="X181" s="98"/>
      <c r="Y181" s="145"/>
      <c r="Z181"/>
    </row>
    <row r="182" spans="1:26" s="3" customFormat="1" outlineLevel="1" x14ac:dyDescent="0.2">
      <c r="A182" s="67" t="s">
        <v>144</v>
      </c>
      <c r="B182" s="99"/>
      <c r="C182" s="181"/>
      <c r="D182" s="189"/>
      <c r="E182" s="187"/>
      <c r="F182" s="71"/>
      <c r="G182" s="98"/>
      <c r="H182" s="383"/>
      <c r="I182" s="100"/>
      <c r="J182" s="71"/>
      <c r="K182" s="98"/>
      <c r="L182" s="98"/>
      <c r="M182" s="100"/>
      <c r="N182" s="71"/>
      <c r="O182" s="98"/>
      <c r="P182" s="98"/>
      <c r="Q182" s="100"/>
      <c r="R182" s="71"/>
      <c r="S182" s="98"/>
      <c r="T182" s="98"/>
      <c r="U182" s="100"/>
      <c r="V182" s="71"/>
      <c r="W182" s="98"/>
      <c r="X182" s="98"/>
      <c r="Y182" s="146"/>
      <c r="Z182"/>
    </row>
    <row r="183" spans="1:26" outlineLevel="1" x14ac:dyDescent="0.2">
      <c r="A183" s="75"/>
      <c r="B183" s="103" t="s">
        <v>483</v>
      </c>
      <c r="C183" s="169"/>
      <c r="D183" s="184"/>
      <c r="E183" s="177"/>
      <c r="F183" s="70"/>
      <c r="G183" s="73"/>
      <c r="H183" s="385"/>
      <c r="I183" s="101"/>
      <c r="J183" s="70"/>
      <c r="K183" s="73"/>
      <c r="L183" s="73"/>
      <c r="M183" s="101"/>
      <c r="N183" s="72"/>
      <c r="O183" s="73"/>
      <c r="P183" s="73"/>
      <c r="Q183" s="101"/>
      <c r="R183" s="72"/>
      <c r="S183" s="73"/>
      <c r="T183" s="73"/>
      <c r="U183" s="101"/>
      <c r="V183" s="72"/>
      <c r="W183" s="73"/>
      <c r="X183" s="73"/>
      <c r="Y183" s="146"/>
    </row>
    <row r="184" spans="1:26" outlineLevel="1" x14ac:dyDescent="0.2">
      <c r="A184" s="75"/>
      <c r="B184" s="80" t="s">
        <v>56</v>
      </c>
      <c r="C184" s="190"/>
      <c r="D184" s="184"/>
      <c r="E184" s="278"/>
      <c r="F184" s="70"/>
      <c r="G184" s="77"/>
      <c r="H184" s="384">
        <f>ROUND(F184*G184,0)</f>
        <v>0</v>
      </c>
      <c r="I184" s="315"/>
      <c r="J184" s="70"/>
      <c r="K184" s="77"/>
      <c r="L184" s="78">
        <f>ROUND(J184*K184,0)</f>
        <v>0</v>
      </c>
      <c r="M184" s="315"/>
      <c r="N184" s="70"/>
      <c r="O184" s="77"/>
      <c r="P184" s="78">
        <f>ROUND(N184*O184,0)</f>
        <v>0</v>
      </c>
      <c r="Q184" s="315"/>
      <c r="R184" s="70"/>
      <c r="S184" s="77"/>
      <c r="T184" s="78">
        <f>ROUND(R184*S184,0)</f>
        <v>0</v>
      </c>
      <c r="U184" s="315"/>
      <c r="V184" s="70"/>
      <c r="W184" s="77"/>
      <c r="X184" s="78">
        <f>ROUND(V184*W184,0)</f>
        <v>0</v>
      </c>
      <c r="Y184" s="137">
        <f>H184+L184+T184+X184+P184</f>
        <v>0</v>
      </c>
    </row>
    <row r="185" spans="1:26" outlineLevel="1" x14ac:dyDescent="0.2">
      <c r="A185" s="75"/>
      <c r="B185" s="80" t="s">
        <v>56</v>
      </c>
      <c r="C185" s="190"/>
      <c r="D185" s="184"/>
      <c r="E185" s="278"/>
      <c r="F185" s="70"/>
      <c r="G185" s="77"/>
      <c r="H185" s="384">
        <f t="shared" ref="H185:H186" si="88">ROUND(F185*G185,0)</f>
        <v>0</v>
      </c>
      <c r="I185" s="315"/>
      <c r="J185" s="70"/>
      <c r="K185" s="77"/>
      <c r="L185" s="78">
        <f t="shared" ref="L185:L186" si="89">ROUND(J185*K185,0)</f>
        <v>0</v>
      </c>
      <c r="M185" s="315"/>
      <c r="N185" s="70"/>
      <c r="O185" s="77"/>
      <c r="P185" s="78">
        <f t="shared" ref="P185:P186" si="90">ROUND(N185*O185,0)</f>
        <v>0</v>
      </c>
      <c r="Q185" s="315"/>
      <c r="R185" s="70"/>
      <c r="S185" s="77"/>
      <c r="T185" s="78">
        <f t="shared" ref="T185:T186" si="91">ROUND(R185*S185,0)</f>
        <v>0</v>
      </c>
      <c r="U185" s="315"/>
      <c r="V185" s="70"/>
      <c r="W185" s="77"/>
      <c r="X185" s="78">
        <f t="shared" ref="X185:X186" si="92">ROUND(V185*W185,0)</f>
        <v>0</v>
      </c>
      <c r="Y185" s="137">
        <f>H185+L185+T185+X185+P185</f>
        <v>0</v>
      </c>
    </row>
    <row r="186" spans="1:26" outlineLevel="1" x14ac:dyDescent="0.2">
      <c r="A186" s="75"/>
      <c r="B186" s="80" t="s">
        <v>58</v>
      </c>
      <c r="C186" s="190"/>
      <c r="D186" s="184"/>
      <c r="E186" s="278"/>
      <c r="F186" s="70"/>
      <c r="G186" s="77"/>
      <c r="H186" s="384">
        <f t="shared" si="88"/>
        <v>0</v>
      </c>
      <c r="I186" s="315"/>
      <c r="J186" s="70"/>
      <c r="K186" s="77"/>
      <c r="L186" s="78">
        <f t="shared" si="89"/>
        <v>0</v>
      </c>
      <c r="M186" s="315"/>
      <c r="N186" s="70"/>
      <c r="O186" s="77"/>
      <c r="P186" s="78">
        <f t="shared" si="90"/>
        <v>0</v>
      </c>
      <c r="Q186" s="315"/>
      <c r="R186" s="70"/>
      <c r="S186" s="77"/>
      <c r="T186" s="78">
        <f t="shared" si="91"/>
        <v>0</v>
      </c>
      <c r="U186" s="315"/>
      <c r="V186" s="70"/>
      <c r="W186" s="77"/>
      <c r="X186" s="78">
        <f t="shared" si="92"/>
        <v>0</v>
      </c>
      <c r="Y186" s="137">
        <f>H186+L186+T186+X186+P186</f>
        <v>0</v>
      </c>
    </row>
    <row r="187" spans="1:26" outlineLevel="1" x14ac:dyDescent="0.2">
      <c r="A187" s="75"/>
      <c r="B187" s="103" t="s">
        <v>482</v>
      </c>
      <c r="C187" s="169"/>
      <c r="D187" s="192"/>
      <c r="E187" s="187"/>
      <c r="F187" s="72"/>
      <c r="G187" s="73"/>
      <c r="H187" s="385"/>
      <c r="I187" s="100"/>
      <c r="J187" s="72"/>
      <c r="K187" s="73"/>
      <c r="L187" s="73"/>
      <c r="M187" s="100"/>
      <c r="N187" s="72"/>
      <c r="O187" s="73"/>
      <c r="P187" s="73"/>
      <c r="Q187" s="100"/>
      <c r="R187" s="72"/>
      <c r="S187" s="73"/>
      <c r="T187" s="73"/>
      <c r="U187" s="100"/>
      <c r="V187" s="72"/>
      <c r="W187" s="73"/>
      <c r="X187" s="73"/>
      <c r="Y187" s="146"/>
    </row>
    <row r="188" spans="1:26" outlineLevel="1" x14ac:dyDescent="0.2">
      <c r="A188" s="75"/>
      <c r="B188" s="80" t="s">
        <v>57</v>
      </c>
      <c r="C188" s="190"/>
      <c r="D188" s="184"/>
      <c r="E188" s="278"/>
      <c r="F188" s="70"/>
      <c r="G188" s="77"/>
      <c r="H188" s="384">
        <f>ROUND(F188*G188,0)</f>
        <v>0</v>
      </c>
      <c r="I188" s="315"/>
      <c r="J188" s="70"/>
      <c r="K188" s="77"/>
      <c r="L188" s="78">
        <f>ROUND(J188*K188,0)</f>
        <v>0</v>
      </c>
      <c r="M188" s="315"/>
      <c r="N188" s="70"/>
      <c r="O188" s="77"/>
      <c r="P188" s="78">
        <f>ROUND(N188*O188,0)</f>
        <v>0</v>
      </c>
      <c r="Q188" s="315"/>
      <c r="R188" s="70"/>
      <c r="S188" s="77"/>
      <c r="T188" s="78">
        <f>ROUND(R188*S188,0)</f>
        <v>0</v>
      </c>
      <c r="U188" s="315"/>
      <c r="V188" s="70"/>
      <c r="W188" s="77"/>
      <c r="X188" s="78">
        <f>ROUND(V188*W188,0)</f>
        <v>0</v>
      </c>
      <c r="Y188" s="137">
        <f>H188+L188+T188+X188+P188</f>
        <v>0</v>
      </c>
    </row>
    <row r="189" spans="1:26" outlineLevel="1" x14ac:dyDescent="0.2">
      <c r="A189" s="75"/>
      <c r="B189" s="80" t="s">
        <v>57</v>
      </c>
      <c r="C189" s="190"/>
      <c r="D189" s="184"/>
      <c r="E189" s="278"/>
      <c r="F189" s="70"/>
      <c r="G189" s="77"/>
      <c r="H189" s="384">
        <f t="shared" ref="H189:H190" si="93">ROUND(F189*G189,0)</f>
        <v>0</v>
      </c>
      <c r="I189" s="315"/>
      <c r="J189" s="70"/>
      <c r="K189" s="77"/>
      <c r="L189" s="78">
        <f t="shared" ref="L189:L190" si="94">ROUND(J189*K189,0)</f>
        <v>0</v>
      </c>
      <c r="M189" s="315"/>
      <c r="N189" s="70"/>
      <c r="O189" s="77"/>
      <c r="P189" s="78">
        <f t="shared" ref="P189:P190" si="95">ROUND(N189*O189,0)</f>
        <v>0</v>
      </c>
      <c r="Q189" s="315"/>
      <c r="R189" s="70"/>
      <c r="S189" s="77"/>
      <c r="T189" s="78">
        <f t="shared" ref="T189:T190" si="96">ROUND(R189*S189,0)</f>
        <v>0</v>
      </c>
      <c r="U189" s="315"/>
      <c r="V189" s="70"/>
      <c r="W189" s="77"/>
      <c r="X189" s="78">
        <f t="shared" ref="X189:X190" si="97">ROUND(V189*W189,0)</f>
        <v>0</v>
      </c>
      <c r="Y189" s="137">
        <f>H189+L189+T189+X189+P189</f>
        <v>0</v>
      </c>
    </row>
    <row r="190" spans="1:26" outlineLevel="1" x14ac:dyDescent="0.2">
      <c r="A190" s="75"/>
      <c r="B190" s="80" t="s">
        <v>59</v>
      </c>
      <c r="C190" s="190"/>
      <c r="D190" s="184"/>
      <c r="E190" s="278"/>
      <c r="F190" s="70"/>
      <c r="G190" s="77"/>
      <c r="H190" s="384">
        <f t="shared" si="93"/>
        <v>0</v>
      </c>
      <c r="I190" s="315"/>
      <c r="J190" s="70"/>
      <c r="K190" s="77"/>
      <c r="L190" s="78">
        <f t="shared" si="94"/>
        <v>0</v>
      </c>
      <c r="M190" s="315"/>
      <c r="N190" s="70"/>
      <c r="O190" s="77"/>
      <c r="P190" s="78">
        <f t="shared" si="95"/>
        <v>0</v>
      </c>
      <c r="Q190" s="315"/>
      <c r="R190" s="70"/>
      <c r="S190" s="77"/>
      <c r="T190" s="78">
        <f t="shared" si="96"/>
        <v>0</v>
      </c>
      <c r="U190" s="315"/>
      <c r="V190" s="70"/>
      <c r="W190" s="77"/>
      <c r="X190" s="78">
        <f t="shared" si="97"/>
        <v>0</v>
      </c>
      <c r="Y190" s="137">
        <f>H190+L190+T190+X190+P190</f>
        <v>0</v>
      </c>
    </row>
    <row r="191" spans="1:26" s="6" customFormat="1" outlineLevel="1" x14ac:dyDescent="0.2">
      <c r="A191" s="94"/>
      <c r="B191" s="76"/>
      <c r="C191" s="203"/>
      <c r="D191" s="192"/>
      <c r="E191" s="187"/>
      <c r="F191" s="72"/>
      <c r="G191" s="73"/>
      <c r="H191" s="385"/>
      <c r="I191" s="100"/>
      <c r="J191" s="72"/>
      <c r="K191" s="73"/>
      <c r="L191" s="73"/>
      <c r="M191" s="100"/>
      <c r="N191" s="72"/>
      <c r="O191" s="73"/>
      <c r="P191" s="73"/>
      <c r="Q191" s="100"/>
      <c r="R191" s="72"/>
      <c r="S191" s="73"/>
      <c r="T191" s="73"/>
      <c r="U191" s="100"/>
      <c r="V191" s="72"/>
      <c r="W191" s="73"/>
      <c r="X191" s="73"/>
      <c r="Y191" s="146"/>
      <c r="Z191"/>
    </row>
    <row r="192" spans="1:26" s="3" customFormat="1" outlineLevel="1" x14ac:dyDescent="0.2">
      <c r="A192" s="111" t="s">
        <v>145</v>
      </c>
      <c r="B192" s="111"/>
      <c r="C192" s="193"/>
      <c r="D192" s="194"/>
      <c r="E192" s="188"/>
      <c r="F192" s="112"/>
      <c r="G192" s="113"/>
      <c r="H192" s="386">
        <f>SUM(H176:H191)</f>
        <v>0</v>
      </c>
      <c r="I192" s="115"/>
      <c r="J192" s="112"/>
      <c r="K192" s="113"/>
      <c r="L192" s="114">
        <f>SUM(L176:L191)</f>
        <v>0</v>
      </c>
      <c r="M192" s="115"/>
      <c r="N192" s="112"/>
      <c r="O192" s="113"/>
      <c r="P192" s="114">
        <f>SUM(P176:P191)</f>
        <v>0</v>
      </c>
      <c r="Q192" s="115"/>
      <c r="R192" s="112"/>
      <c r="S192" s="113"/>
      <c r="T192" s="114">
        <f>SUM(T176:T191)</f>
        <v>0</v>
      </c>
      <c r="U192" s="115"/>
      <c r="V192" s="112"/>
      <c r="W192" s="113"/>
      <c r="X192" s="114">
        <f>SUM(X176:X191)</f>
        <v>0</v>
      </c>
      <c r="Y192" s="138">
        <f>SUM(Y176:Y191)</f>
        <v>0</v>
      </c>
      <c r="Z192" t="str">
        <f>IF(SUM(H192,L192,P192,T192,X192)=Y192,"Ties", "ERROR")</f>
        <v>Ties</v>
      </c>
    </row>
    <row r="193" spans="1:26" outlineLevel="1" x14ac:dyDescent="0.2">
      <c r="A193" s="80"/>
      <c r="B193" s="80"/>
      <c r="C193" s="179"/>
      <c r="D193" s="180"/>
      <c r="E193" s="162"/>
      <c r="F193" s="308"/>
      <c r="G193" s="341"/>
      <c r="H193" s="387"/>
      <c r="I193" s="79"/>
      <c r="J193" s="70"/>
      <c r="K193" s="95"/>
      <c r="L193" s="102"/>
      <c r="M193" s="79"/>
      <c r="N193" s="70"/>
      <c r="O193" s="95"/>
      <c r="P193" s="102"/>
      <c r="Q193" s="79"/>
      <c r="R193" s="70"/>
      <c r="S193" s="95"/>
      <c r="T193" s="102"/>
      <c r="U193" s="79"/>
      <c r="V193" s="70"/>
      <c r="W193" s="95"/>
      <c r="X193" s="102"/>
      <c r="Y193" s="147"/>
    </row>
    <row r="194" spans="1:26" outlineLevel="1" x14ac:dyDescent="0.2">
      <c r="A194" s="67" t="s">
        <v>146</v>
      </c>
      <c r="B194" s="80"/>
      <c r="C194" s="179"/>
      <c r="D194" s="180"/>
      <c r="E194" s="162"/>
      <c r="F194" s="279"/>
      <c r="G194" s="310"/>
      <c r="H194" s="387"/>
      <c r="I194" s="79"/>
      <c r="J194" s="308"/>
      <c r="K194" s="341"/>
      <c r="L194" s="102"/>
      <c r="M194" s="79"/>
      <c r="N194" s="308"/>
      <c r="O194" s="341"/>
      <c r="P194" s="102"/>
      <c r="Q194" s="79"/>
      <c r="R194" s="308"/>
      <c r="S194" s="341"/>
      <c r="T194" s="102"/>
      <c r="U194" s="79"/>
      <c r="V194" s="308"/>
      <c r="W194" s="341"/>
      <c r="X194" s="102"/>
      <c r="Y194" s="147"/>
    </row>
    <row r="195" spans="1:26" outlineLevel="1" x14ac:dyDescent="0.2">
      <c r="A195" s="80"/>
      <c r="B195" s="80"/>
      <c r="C195" s="179"/>
      <c r="D195" s="180"/>
      <c r="E195" s="162"/>
      <c r="F195" s="279"/>
      <c r="G195" s="310"/>
      <c r="H195" s="387"/>
      <c r="I195" s="79"/>
      <c r="J195" s="279"/>
      <c r="K195" s="310"/>
      <c r="L195" s="102"/>
      <c r="M195" s="79"/>
      <c r="N195" s="279"/>
      <c r="O195" s="310"/>
      <c r="P195" s="102"/>
      <c r="Q195" s="79"/>
      <c r="R195" s="279"/>
      <c r="S195" s="310"/>
      <c r="T195" s="102"/>
      <c r="U195" s="79"/>
      <c r="V195" s="279"/>
      <c r="W195" s="310"/>
      <c r="X195" s="102"/>
      <c r="Y195" s="147"/>
    </row>
    <row r="196" spans="1:26" s="3" customFormat="1" outlineLevel="1" x14ac:dyDescent="0.2">
      <c r="A196" s="67" t="s">
        <v>184</v>
      </c>
      <c r="B196" s="67"/>
      <c r="C196" s="195"/>
      <c r="D196" s="189"/>
      <c r="E196" s="187"/>
      <c r="F196" s="42"/>
      <c r="G196" s="49"/>
      <c r="H196" s="383"/>
      <c r="I196" s="100"/>
      <c r="J196" s="42"/>
      <c r="K196" s="49"/>
      <c r="L196" s="98"/>
      <c r="M196" s="100"/>
      <c r="N196" s="42"/>
      <c r="O196" s="49"/>
      <c r="P196" s="98"/>
      <c r="Q196" s="100"/>
      <c r="R196" s="42"/>
      <c r="S196" s="49"/>
      <c r="T196" s="98"/>
      <c r="U196" s="100"/>
      <c r="V196" s="42"/>
      <c r="W196" s="49"/>
      <c r="X196" s="98"/>
      <c r="Y196" s="146"/>
      <c r="Z196"/>
    </row>
    <row r="197" spans="1:26" outlineLevel="1" x14ac:dyDescent="0.2">
      <c r="A197" s="75"/>
      <c r="B197" s="233" t="s">
        <v>479</v>
      </c>
      <c r="C197" s="183"/>
      <c r="D197" s="184"/>
      <c r="E197" s="278"/>
      <c r="F197" s="279"/>
      <c r="G197" s="286"/>
      <c r="H197" s="384">
        <f>ROUND(F197*G197,0)</f>
        <v>0</v>
      </c>
      <c r="I197" s="315"/>
      <c r="J197" s="279"/>
      <c r="K197" s="287"/>
      <c r="L197" s="78">
        <f>ROUND(J197*K197,0)</f>
        <v>0</v>
      </c>
      <c r="M197" s="315"/>
      <c r="N197" s="279"/>
      <c r="O197" s="287"/>
      <c r="P197" s="78">
        <f>ROUND(N197*O197,0)</f>
        <v>0</v>
      </c>
      <c r="Q197" s="315"/>
      <c r="R197" s="279"/>
      <c r="S197" s="287"/>
      <c r="T197" s="78">
        <f>ROUND(R197*S197,0)</f>
        <v>0</v>
      </c>
      <c r="U197" s="315"/>
      <c r="V197" s="279"/>
      <c r="W197" s="287"/>
      <c r="X197" s="78">
        <f>ROUND(V197*W197,0)</f>
        <v>0</v>
      </c>
      <c r="Y197" s="137">
        <f>H197+L197+T197+X197+P197</f>
        <v>0</v>
      </c>
    </row>
    <row r="198" spans="1:26" outlineLevel="1" x14ac:dyDescent="0.2">
      <c r="A198" s="75"/>
      <c r="B198" s="233" t="s">
        <v>479</v>
      </c>
      <c r="C198" s="183"/>
      <c r="D198" s="184"/>
      <c r="E198" s="278"/>
      <c r="F198" s="279"/>
      <c r="G198" s="286"/>
      <c r="H198" s="384">
        <f t="shared" ref="H198:H199" si="98">ROUND(F198*G198,0)</f>
        <v>0</v>
      </c>
      <c r="I198" s="315"/>
      <c r="J198" s="279"/>
      <c r="K198" s="287"/>
      <c r="L198" s="78">
        <f t="shared" ref="L198:L199" si="99">ROUND(J198*K198,0)</f>
        <v>0</v>
      </c>
      <c r="M198" s="315"/>
      <c r="N198" s="279"/>
      <c r="O198" s="287"/>
      <c r="P198" s="78">
        <f t="shared" ref="P198:P199" si="100">ROUND(N198*O198,0)</f>
        <v>0</v>
      </c>
      <c r="Q198" s="315"/>
      <c r="R198" s="279"/>
      <c r="S198" s="287"/>
      <c r="T198" s="78">
        <f t="shared" ref="T198:T199" si="101">ROUND(R198*S198,0)</f>
        <v>0</v>
      </c>
      <c r="U198" s="315"/>
      <c r="V198" s="279"/>
      <c r="W198" s="287"/>
      <c r="X198" s="78">
        <f t="shared" ref="X198:X199" si="102">ROUND(V198*W198,0)</f>
        <v>0</v>
      </c>
      <c r="Y198" s="137">
        <f>H198+L198+T198+X198+P198</f>
        <v>0</v>
      </c>
    </row>
    <row r="199" spans="1:26" outlineLevel="1" x14ac:dyDescent="0.2">
      <c r="A199" s="75"/>
      <c r="B199" s="233" t="s">
        <v>479</v>
      </c>
      <c r="C199" s="183"/>
      <c r="D199" s="184"/>
      <c r="E199" s="278"/>
      <c r="F199" s="279"/>
      <c r="G199" s="286"/>
      <c r="H199" s="384">
        <f t="shared" si="98"/>
        <v>0</v>
      </c>
      <c r="I199" s="315"/>
      <c r="J199" s="279"/>
      <c r="K199" s="287"/>
      <c r="L199" s="78">
        <f t="shared" si="99"/>
        <v>0</v>
      </c>
      <c r="M199" s="315"/>
      <c r="N199" s="279"/>
      <c r="O199" s="287"/>
      <c r="P199" s="78">
        <f t="shared" si="100"/>
        <v>0</v>
      </c>
      <c r="Q199" s="315"/>
      <c r="R199" s="279"/>
      <c r="S199" s="287"/>
      <c r="T199" s="78">
        <f t="shared" si="101"/>
        <v>0</v>
      </c>
      <c r="U199" s="315"/>
      <c r="V199" s="279"/>
      <c r="W199" s="287"/>
      <c r="X199" s="78">
        <f t="shared" si="102"/>
        <v>0</v>
      </c>
      <c r="Y199" s="137">
        <f>H199+L199+T199+X199+P199</f>
        <v>0</v>
      </c>
    </row>
    <row r="200" spans="1:26" outlineLevel="1" x14ac:dyDescent="0.2">
      <c r="A200" s="75"/>
      <c r="B200" s="83"/>
      <c r="C200" s="183"/>
      <c r="D200" s="184"/>
      <c r="E200" s="177"/>
      <c r="F200" s="279"/>
      <c r="G200" s="286"/>
      <c r="H200" s="385"/>
      <c r="I200" s="101"/>
      <c r="J200" s="279"/>
      <c r="K200" s="287"/>
      <c r="L200" s="73"/>
      <c r="M200" s="101"/>
      <c r="N200" s="279"/>
      <c r="O200" s="287"/>
      <c r="P200" s="73"/>
      <c r="Q200" s="101"/>
      <c r="R200" s="279"/>
      <c r="S200" s="287"/>
      <c r="T200" s="73"/>
      <c r="U200" s="101"/>
      <c r="V200" s="279"/>
      <c r="W200" s="287"/>
      <c r="X200" s="73"/>
      <c r="Y200" s="146"/>
    </row>
    <row r="201" spans="1:26" s="3" customFormat="1" outlineLevel="1" x14ac:dyDescent="0.2">
      <c r="A201" s="67" t="s">
        <v>185</v>
      </c>
      <c r="B201" s="67"/>
      <c r="C201" s="195"/>
      <c r="D201" s="189"/>
      <c r="E201" s="187"/>
      <c r="F201" s="42"/>
      <c r="G201" s="49"/>
      <c r="H201" s="383"/>
      <c r="I201" s="100"/>
      <c r="J201" s="42"/>
      <c r="K201" s="49"/>
      <c r="L201" s="98"/>
      <c r="M201" s="100"/>
      <c r="N201" s="42"/>
      <c r="O201" s="49"/>
      <c r="P201" s="98"/>
      <c r="Q201" s="100"/>
      <c r="R201" s="42"/>
      <c r="S201" s="49"/>
      <c r="T201" s="98"/>
      <c r="U201" s="100"/>
      <c r="V201" s="42"/>
      <c r="W201" s="49"/>
      <c r="X201" s="98"/>
      <c r="Y201" s="146"/>
      <c r="Z201"/>
    </row>
    <row r="202" spans="1:26" outlineLevel="1" x14ac:dyDescent="0.2">
      <c r="A202" s="75"/>
      <c r="B202" s="233" t="s">
        <v>480</v>
      </c>
      <c r="C202" s="183"/>
      <c r="D202" s="184"/>
      <c r="E202" s="278"/>
      <c r="F202" s="279"/>
      <c r="G202" s="286"/>
      <c r="H202" s="384">
        <f>ROUND(F202*G202,0)</f>
        <v>0</v>
      </c>
      <c r="I202" s="315"/>
      <c r="J202" s="279"/>
      <c r="K202" s="287"/>
      <c r="L202" s="78">
        <f>ROUND(J202*K202,0)</f>
        <v>0</v>
      </c>
      <c r="M202" s="315"/>
      <c r="N202" s="279"/>
      <c r="O202" s="287"/>
      <c r="P202" s="78">
        <f>ROUND(N202*O202,0)</f>
        <v>0</v>
      </c>
      <c r="Q202" s="315"/>
      <c r="R202" s="279"/>
      <c r="S202" s="287"/>
      <c r="T202" s="78">
        <f>ROUND(R202*S202,0)</f>
        <v>0</v>
      </c>
      <c r="U202" s="315"/>
      <c r="V202" s="279"/>
      <c r="W202" s="287"/>
      <c r="X202" s="78">
        <f>ROUND(V202*W202,0)</f>
        <v>0</v>
      </c>
      <c r="Y202" s="137">
        <f>H202+L202+T202+X202+P202</f>
        <v>0</v>
      </c>
    </row>
    <row r="203" spans="1:26" outlineLevel="1" x14ac:dyDescent="0.2">
      <c r="A203" s="75"/>
      <c r="B203" s="233" t="s">
        <v>480</v>
      </c>
      <c r="C203" s="183"/>
      <c r="D203" s="184"/>
      <c r="E203" s="278"/>
      <c r="F203" s="279"/>
      <c r="G203" s="286"/>
      <c r="H203" s="384">
        <f t="shared" ref="H203:H204" si="103">ROUND(F203*G203,0)</f>
        <v>0</v>
      </c>
      <c r="I203" s="315"/>
      <c r="J203" s="279"/>
      <c r="K203" s="287"/>
      <c r="L203" s="78">
        <f t="shared" ref="L203:L204" si="104">ROUND(J203*K203,0)</f>
        <v>0</v>
      </c>
      <c r="M203" s="315"/>
      <c r="N203" s="279"/>
      <c r="O203" s="287"/>
      <c r="P203" s="78">
        <f t="shared" ref="P203:P204" si="105">ROUND(N203*O203,0)</f>
        <v>0</v>
      </c>
      <c r="Q203" s="315"/>
      <c r="R203" s="279"/>
      <c r="S203" s="287"/>
      <c r="T203" s="78">
        <f t="shared" ref="T203:T204" si="106">ROUND(R203*S203,0)</f>
        <v>0</v>
      </c>
      <c r="U203" s="315"/>
      <c r="V203" s="279"/>
      <c r="W203" s="287"/>
      <c r="X203" s="78">
        <f t="shared" ref="X203:X204" si="107">ROUND(V203*W203,0)</f>
        <v>0</v>
      </c>
      <c r="Y203" s="137">
        <f>H203+L203+T203+X203+P203</f>
        <v>0</v>
      </c>
    </row>
    <row r="204" spans="1:26" outlineLevel="1" x14ac:dyDescent="0.2">
      <c r="A204" s="75"/>
      <c r="B204" s="233" t="s">
        <v>480</v>
      </c>
      <c r="C204" s="183"/>
      <c r="D204" s="184"/>
      <c r="E204" s="278"/>
      <c r="F204" s="279"/>
      <c r="G204" s="286"/>
      <c r="H204" s="384">
        <f t="shared" si="103"/>
        <v>0</v>
      </c>
      <c r="I204" s="315"/>
      <c r="J204" s="279"/>
      <c r="K204" s="287"/>
      <c r="L204" s="78">
        <f t="shared" si="104"/>
        <v>0</v>
      </c>
      <c r="M204" s="315"/>
      <c r="N204" s="279"/>
      <c r="O204" s="287"/>
      <c r="P204" s="78">
        <f t="shared" si="105"/>
        <v>0</v>
      </c>
      <c r="Q204" s="315"/>
      <c r="R204" s="279"/>
      <c r="S204" s="287"/>
      <c r="T204" s="78">
        <f t="shared" si="106"/>
        <v>0</v>
      </c>
      <c r="U204" s="315"/>
      <c r="V204" s="279"/>
      <c r="W204" s="287"/>
      <c r="X204" s="78">
        <f t="shared" si="107"/>
        <v>0</v>
      </c>
      <c r="Y204" s="137">
        <f>H204+L204+T204+X204+P204</f>
        <v>0</v>
      </c>
    </row>
    <row r="205" spans="1:26" s="6" customFormat="1" outlineLevel="1" x14ac:dyDescent="0.2">
      <c r="A205" s="76"/>
      <c r="B205" s="76"/>
      <c r="C205" s="332"/>
      <c r="D205" s="192"/>
      <c r="E205" s="278"/>
      <c r="F205" s="41"/>
      <c r="G205" s="287"/>
      <c r="H205" s="384"/>
      <c r="I205" s="100"/>
      <c r="J205" s="344"/>
      <c r="K205" s="345"/>
      <c r="L205" s="73"/>
      <c r="M205" s="100"/>
      <c r="N205" s="344"/>
      <c r="O205" s="345"/>
      <c r="P205" s="73"/>
      <c r="Q205" s="100"/>
      <c r="R205" s="344"/>
      <c r="S205" s="345"/>
      <c r="T205" s="73"/>
      <c r="U205" s="100"/>
      <c r="V205" s="344"/>
      <c r="W205" s="345"/>
      <c r="X205" s="73"/>
      <c r="Y205" s="146"/>
      <c r="Z205"/>
    </row>
    <row r="206" spans="1:26" s="3" customFormat="1" outlineLevel="1" x14ac:dyDescent="0.2">
      <c r="A206" s="111" t="s">
        <v>147</v>
      </c>
      <c r="B206" s="111"/>
      <c r="C206" s="193"/>
      <c r="D206" s="194"/>
      <c r="E206" s="188"/>
      <c r="F206" s="342"/>
      <c r="G206" s="343"/>
      <c r="H206" s="386">
        <f>SUM(H193:H205)</f>
        <v>0</v>
      </c>
      <c r="I206" s="115"/>
      <c r="J206" s="112"/>
      <c r="K206" s="113"/>
      <c r="L206" s="114">
        <f>SUM(L193:L205)</f>
        <v>0</v>
      </c>
      <c r="M206" s="115"/>
      <c r="N206" s="112"/>
      <c r="O206" s="113"/>
      <c r="P206" s="114">
        <f>SUM(P193:P205)</f>
        <v>0</v>
      </c>
      <c r="Q206" s="115"/>
      <c r="R206" s="112"/>
      <c r="S206" s="113"/>
      <c r="T206" s="114">
        <f>SUM(T193:T205)</f>
        <v>0</v>
      </c>
      <c r="U206" s="115"/>
      <c r="V206" s="112"/>
      <c r="W206" s="113"/>
      <c r="X206" s="114">
        <f>SUM(X193:X205)</f>
        <v>0</v>
      </c>
      <c r="Y206" s="138">
        <f>SUM(Y193:Y205)</f>
        <v>0</v>
      </c>
      <c r="Z206" t="str">
        <f>IF(SUM(H206,L206,P206,T206,X206)=Y206,"Ties", "ERROR")</f>
        <v>Ties</v>
      </c>
    </row>
    <row r="207" spans="1:26" outlineLevel="1" x14ac:dyDescent="0.2">
      <c r="A207" s="84"/>
      <c r="B207" s="84"/>
      <c r="C207" s="172"/>
      <c r="D207" s="173"/>
      <c r="E207" s="163"/>
      <c r="F207" s="85"/>
      <c r="G207" s="86"/>
      <c r="H207" s="388"/>
      <c r="I207" s="88"/>
      <c r="J207" s="85"/>
      <c r="K207" s="86"/>
      <c r="L207" s="87"/>
      <c r="M207" s="88"/>
      <c r="N207" s="85"/>
      <c r="O207" s="86"/>
      <c r="P207" s="87"/>
      <c r="Q207" s="88"/>
      <c r="R207" s="85"/>
      <c r="S207" s="86"/>
      <c r="T207" s="87"/>
      <c r="U207" s="88"/>
      <c r="V207" s="85"/>
      <c r="W207" s="86"/>
      <c r="X207" s="87"/>
      <c r="Y207" s="140"/>
    </row>
    <row r="208" spans="1:26" s="3" customFormat="1" ht="13.5" thickBot="1" x14ac:dyDescent="0.25">
      <c r="A208" s="43" t="s">
        <v>148</v>
      </c>
      <c r="B208" s="43"/>
      <c r="C208" s="174"/>
      <c r="D208" s="175"/>
      <c r="E208" s="164"/>
      <c r="F208" s="44"/>
      <c r="G208" s="45"/>
      <c r="H208" s="389">
        <f>H175+H192+H206</f>
        <v>0</v>
      </c>
      <c r="I208" s="47"/>
      <c r="J208" s="44"/>
      <c r="K208" s="45"/>
      <c r="L208" s="46">
        <f>L175+L192+L206</f>
        <v>0</v>
      </c>
      <c r="M208" s="47"/>
      <c r="N208" s="44"/>
      <c r="O208" s="45"/>
      <c r="P208" s="46">
        <f>P175+P192+P206</f>
        <v>0</v>
      </c>
      <c r="Q208" s="47"/>
      <c r="R208" s="44"/>
      <c r="S208" s="45"/>
      <c r="T208" s="46">
        <f>T175+T192+T206</f>
        <v>0</v>
      </c>
      <c r="U208" s="47"/>
      <c r="V208" s="44"/>
      <c r="W208" s="45"/>
      <c r="X208" s="46">
        <f>X175+X192+X206</f>
        <v>0</v>
      </c>
      <c r="Y208" s="141">
        <f>Y175+Y192+Y206</f>
        <v>0</v>
      </c>
      <c r="Z208" t="str">
        <f>IF(SUM(H208,L208,P208,T208,X208)=Y208,"Ties", "ERROR")</f>
        <v>Ties</v>
      </c>
    </row>
    <row r="209" spans="1:26" s="22" customFormat="1" ht="13.5" thickBot="1" x14ac:dyDescent="0.25">
      <c r="A209" s="23"/>
      <c r="B209" s="23"/>
      <c r="C209" s="34"/>
      <c r="D209" s="34"/>
      <c r="E209" s="32"/>
      <c r="F209" s="33"/>
      <c r="G209" s="35"/>
      <c r="H209" s="379"/>
      <c r="I209" s="32"/>
      <c r="J209" s="33"/>
      <c r="K209" s="35"/>
      <c r="L209" s="320"/>
      <c r="M209" s="32"/>
      <c r="N209" s="33"/>
      <c r="O209" s="35"/>
      <c r="P209" s="320"/>
      <c r="Q209" s="32"/>
      <c r="R209" s="33"/>
      <c r="S209" s="35"/>
      <c r="T209" s="320"/>
      <c r="U209" s="32"/>
      <c r="V209" s="33"/>
      <c r="W209" s="35"/>
      <c r="X209" s="320"/>
      <c r="Y209" s="320"/>
      <c r="Z209"/>
    </row>
    <row r="210" spans="1:26" s="1" customFormat="1" outlineLevel="1" x14ac:dyDescent="0.2">
      <c r="A210" s="40" t="s">
        <v>83</v>
      </c>
      <c r="B210" s="40"/>
      <c r="C210" s="39"/>
      <c r="D210" s="39"/>
      <c r="E210" s="28"/>
      <c r="F210" s="29"/>
      <c r="G210" s="30"/>
      <c r="H210" s="366"/>
      <c r="I210" s="28"/>
      <c r="J210" s="29"/>
      <c r="K210" s="30"/>
      <c r="L210" s="31"/>
      <c r="M210" s="28"/>
      <c r="N210" s="29"/>
      <c r="O210" s="30"/>
      <c r="P210" s="31"/>
      <c r="Q210" s="28"/>
      <c r="R210" s="29"/>
      <c r="S210" s="30"/>
      <c r="T210" s="31"/>
      <c r="U210" s="28"/>
      <c r="V210" s="29"/>
      <c r="W210" s="30"/>
      <c r="X210" s="31"/>
      <c r="Y210" s="31"/>
      <c r="Z210"/>
    </row>
    <row r="211" spans="1:26" s="12" customFormat="1" outlineLevel="1" x14ac:dyDescent="0.2">
      <c r="A211" s="89"/>
      <c r="B211" s="89"/>
      <c r="C211" s="165"/>
      <c r="D211" s="166"/>
      <c r="E211" s="160"/>
      <c r="F211" s="90"/>
      <c r="G211" s="91"/>
      <c r="H211" s="382"/>
      <c r="I211" s="92"/>
      <c r="J211" s="90"/>
      <c r="K211" s="91"/>
      <c r="L211" s="91"/>
      <c r="M211" s="92"/>
      <c r="N211" s="90"/>
      <c r="O211" s="91"/>
      <c r="P211" s="91"/>
      <c r="Q211" s="92"/>
      <c r="R211" s="90"/>
      <c r="S211" s="91"/>
      <c r="T211" s="91"/>
      <c r="U211" s="92"/>
      <c r="V211" s="90"/>
      <c r="W211" s="91"/>
      <c r="X211" s="91"/>
      <c r="Y211" s="142"/>
      <c r="Z211"/>
    </row>
    <row r="212" spans="1:26" s="14" customFormat="1" outlineLevel="1" x14ac:dyDescent="0.2">
      <c r="A212" s="67" t="s">
        <v>149</v>
      </c>
      <c r="B212" s="66"/>
      <c r="C212" s="181"/>
      <c r="D212" s="182"/>
      <c r="E212" s="176"/>
      <c r="F212" s="104"/>
      <c r="G212" s="105"/>
      <c r="H212" s="390"/>
      <c r="I212" s="106"/>
      <c r="J212" s="104"/>
      <c r="K212" s="105"/>
      <c r="L212" s="105"/>
      <c r="M212" s="106"/>
      <c r="N212" s="104"/>
      <c r="O212" s="105"/>
      <c r="P212" s="105"/>
      <c r="Q212" s="106"/>
      <c r="R212" s="104"/>
      <c r="S212" s="105"/>
      <c r="T212" s="105"/>
      <c r="U212" s="106"/>
      <c r="V212" s="104"/>
      <c r="W212" s="105"/>
      <c r="X212" s="105"/>
      <c r="Y212" s="148"/>
      <c r="Z212"/>
    </row>
    <row r="213" spans="1:26" outlineLevel="1" x14ac:dyDescent="0.2">
      <c r="A213" s="75"/>
      <c r="B213" s="80" t="s">
        <v>64</v>
      </c>
      <c r="C213" s="183"/>
      <c r="D213" s="184"/>
      <c r="E213" s="278" t="s">
        <v>200</v>
      </c>
      <c r="F213" s="70"/>
      <c r="G213" s="77"/>
      <c r="H213" s="384">
        <f>ROUND(F213*G213,0)</f>
        <v>0</v>
      </c>
      <c r="I213" s="346" t="s">
        <v>200</v>
      </c>
      <c r="J213" s="70"/>
      <c r="K213" s="73"/>
      <c r="L213" s="78">
        <f>ROUND(J213*K213,0)</f>
        <v>0</v>
      </c>
      <c r="M213" s="346" t="s">
        <v>200</v>
      </c>
      <c r="N213" s="70"/>
      <c r="O213" s="73"/>
      <c r="P213" s="78">
        <f>ROUND(N213*O213,0)</f>
        <v>0</v>
      </c>
      <c r="Q213" s="346" t="s">
        <v>200</v>
      </c>
      <c r="R213" s="70"/>
      <c r="S213" s="73"/>
      <c r="T213" s="78">
        <f>ROUND(R213*S213,0)</f>
        <v>0</v>
      </c>
      <c r="U213" s="346" t="s">
        <v>200</v>
      </c>
      <c r="V213" s="70"/>
      <c r="W213" s="73"/>
      <c r="X213" s="78">
        <f>ROUND(V213*W213,0)</f>
        <v>0</v>
      </c>
      <c r="Y213" s="137">
        <f>H213+L213+T213+X213+P213</f>
        <v>0</v>
      </c>
    </row>
    <row r="214" spans="1:26" outlineLevel="1" x14ac:dyDescent="0.2">
      <c r="A214" s="75"/>
      <c r="B214" s="80" t="s">
        <v>64</v>
      </c>
      <c r="C214" s="183"/>
      <c r="D214" s="184"/>
      <c r="E214" s="278" t="s">
        <v>200</v>
      </c>
      <c r="F214" s="70"/>
      <c r="G214" s="77"/>
      <c r="H214" s="384">
        <f t="shared" ref="H214:H215" si="108">ROUND(F214*G214,0)</f>
        <v>0</v>
      </c>
      <c r="I214" s="315" t="s">
        <v>200</v>
      </c>
      <c r="J214" s="70"/>
      <c r="K214" s="73"/>
      <c r="L214" s="78">
        <f t="shared" ref="L214:L215" si="109">ROUND(J214*K214,0)</f>
        <v>0</v>
      </c>
      <c r="M214" s="315" t="s">
        <v>200</v>
      </c>
      <c r="N214" s="70"/>
      <c r="O214" s="73"/>
      <c r="P214" s="78">
        <f t="shared" ref="P214:P215" si="110">ROUND(N214*O214,0)</f>
        <v>0</v>
      </c>
      <c r="Q214" s="315" t="s">
        <v>200</v>
      </c>
      <c r="R214" s="70"/>
      <c r="S214" s="73"/>
      <c r="T214" s="78">
        <f t="shared" ref="T214:T215" si="111">ROUND(R214*S214,0)</f>
        <v>0</v>
      </c>
      <c r="U214" s="315" t="s">
        <v>200</v>
      </c>
      <c r="V214" s="70"/>
      <c r="W214" s="73"/>
      <c r="X214" s="78">
        <f t="shared" ref="X214:X215" si="112">ROUND(V214*W214,0)</f>
        <v>0</v>
      </c>
      <c r="Y214" s="137">
        <f>H214+L214+T214+X214+P214</f>
        <v>0</v>
      </c>
    </row>
    <row r="215" spans="1:26" outlineLevel="1" x14ac:dyDescent="0.2">
      <c r="A215" s="75"/>
      <c r="B215" s="80" t="s">
        <v>65</v>
      </c>
      <c r="C215" s="183"/>
      <c r="D215" s="184"/>
      <c r="E215" s="278" t="s">
        <v>200</v>
      </c>
      <c r="F215" s="70"/>
      <c r="G215" s="77"/>
      <c r="H215" s="384">
        <f t="shared" si="108"/>
        <v>0</v>
      </c>
      <c r="I215" s="347" t="s">
        <v>200</v>
      </c>
      <c r="J215" s="70"/>
      <c r="K215" s="73"/>
      <c r="L215" s="78">
        <f t="shared" si="109"/>
        <v>0</v>
      </c>
      <c r="M215" s="347" t="s">
        <v>200</v>
      </c>
      <c r="N215" s="70"/>
      <c r="O215" s="73"/>
      <c r="P215" s="78">
        <f t="shared" si="110"/>
        <v>0</v>
      </c>
      <c r="Q215" s="347" t="s">
        <v>200</v>
      </c>
      <c r="R215" s="70"/>
      <c r="S215" s="73"/>
      <c r="T215" s="78">
        <f t="shared" si="111"/>
        <v>0</v>
      </c>
      <c r="U215" s="347" t="s">
        <v>200</v>
      </c>
      <c r="V215" s="70"/>
      <c r="W215" s="73"/>
      <c r="X215" s="78">
        <f t="shared" si="112"/>
        <v>0</v>
      </c>
      <c r="Y215" s="137">
        <f>H215+L215+T215+X215+P215</f>
        <v>0</v>
      </c>
    </row>
    <row r="216" spans="1:26" outlineLevel="1" x14ac:dyDescent="0.2">
      <c r="A216" s="84"/>
      <c r="B216" s="84"/>
      <c r="C216" s="185"/>
      <c r="D216" s="186"/>
      <c r="E216" s="178"/>
      <c r="F216" s="85"/>
      <c r="G216" s="96"/>
      <c r="H216" s="391"/>
      <c r="I216" s="107"/>
      <c r="J216" s="85"/>
      <c r="K216" s="96"/>
      <c r="L216" s="96"/>
      <c r="M216" s="107"/>
      <c r="N216" s="85"/>
      <c r="O216" s="96"/>
      <c r="P216" s="96"/>
      <c r="Q216" s="107"/>
      <c r="R216" s="85"/>
      <c r="S216" s="96"/>
      <c r="T216" s="96"/>
      <c r="U216" s="107"/>
      <c r="V216" s="85"/>
      <c r="W216" s="96"/>
      <c r="X216" s="96"/>
      <c r="Y216" s="144"/>
    </row>
    <row r="217" spans="1:26" s="3" customFormat="1" ht="13.5" thickBot="1" x14ac:dyDescent="0.25">
      <c r="A217" s="43" t="s">
        <v>150</v>
      </c>
      <c r="B217" s="43"/>
      <c r="C217" s="174"/>
      <c r="D217" s="175"/>
      <c r="E217" s="164"/>
      <c r="F217" s="44"/>
      <c r="G217" s="45"/>
      <c r="H217" s="389">
        <f>SUM(H212:H216)</f>
        <v>0</v>
      </c>
      <c r="I217" s="47"/>
      <c r="J217" s="44"/>
      <c r="K217" s="45"/>
      <c r="L217" s="46">
        <f>SUM(L212:L216)</f>
        <v>0</v>
      </c>
      <c r="M217" s="47"/>
      <c r="N217" s="44"/>
      <c r="O217" s="45"/>
      <c r="P217" s="46">
        <f>SUM(P212:P216)</f>
        <v>0</v>
      </c>
      <c r="Q217" s="47"/>
      <c r="R217" s="44"/>
      <c r="S217" s="45"/>
      <c r="T217" s="46">
        <f>SUM(T212:T216)</f>
        <v>0</v>
      </c>
      <c r="U217" s="47"/>
      <c r="V217" s="44"/>
      <c r="W217" s="45"/>
      <c r="X217" s="46">
        <f>SUM(X212:X216)</f>
        <v>0</v>
      </c>
      <c r="Y217" s="141">
        <f>SUM(Y212:Y216)</f>
        <v>0</v>
      </c>
      <c r="Z217" t="str">
        <f>IF(SUM(H217,L217,P217,T217,X217)=Y217,"Ties", "ERROR")</f>
        <v>Ties</v>
      </c>
    </row>
    <row r="218" spans="1:26" s="22" customFormat="1" ht="13.5" thickBot="1" x14ac:dyDescent="0.25">
      <c r="A218" s="23"/>
      <c r="B218" s="23"/>
      <c r="C218" s="34"/>
      <c r="D218" s="34"/>
      <c r="E218" s="32"/>
      <c r="F218" s="33"/>
      <c r="G218" s="35"/>
      <c r="H218" s="379"/>
      <c r="I218" s="32"/>
      <c r="J218" s="33"/>
      <c r="K218" s="35"/>
      <c r="L218" s="320"/>
      <c r="M218" s="32"/>
      <c r="N218" s="33"/>
      <c r="O218" s="35"/>
      <c r="P218" s="320"/>
      <c r="Q218" s="32"/>
      <c r="R218" s="33"/>
      <c r="S218" s="35"/>
      <c r="T218" s="320"/>
      <c r="U218" s="32"/>
      <c r="V218" s="33"/>
      <c r="W218" s="35"/>
      <c r="X218" s="320"/>
      <c r="Y218" s="320"/>
      <c r="Z218"/>
    </row>
    <row r="219" spans="1:26" s="1" customFormat="1" outlineLevel="1" x14ac:dyDescent="0.2">
      <c r="A219" s="40" t="s">
        <v>488</v>
      </c>
      <c r="B219" s="40"/>
      <c r="C219" s="39"/>
      <c r="D219" s="39"/>
      <c r="E219" s="28"/>
      <c r="F219" s="29"/>
      <c r="G219" s="30"/>
      <c r="H219" s="392"/>
      <c r="I219" s="28"/>
      <c r="J219" s="29"/>
      <c r="K219" s="30"/>
      <c r="L219" s="333"/>
      <c r="M219" s="28"/>
      <c r="N219" s="29"/>
      <c r="O219" s="30"/>
      <c r="P219" s="333"/>
      <c r="Q219" s="28"/>
      <c r="R219" s="29"/>
      <c r="S219" s="30"/>
      <c r="T219" s="333"/>
      <c r="U219" s="28"/>
      <c r="V219" s="29"/>
      <c r="W219" s="30"/>
      <c r="X219" s="31"/>
      <c r="Y219" s="31"/>
      <c r="Z219"/>
    </row>
    <row r="220" spans="1:26" s="12" customFormat="1" outlineLevel="1" x14ac:dyDescent="0.2">
      <c r="A220" s="89"/>
      <c r="B220" s="89"/>
      <c r="C220" s="165"/>
      <c r="D220" s="166"/>
      <c r="E220" s="160"/>
      <c r="F220" s="90"/>
      <c r="G220" s="91"/>
      <c r="H220" s="376"/>
      <c r="I220" s="160"/>
      <c r="J220" s="90"/>
      <c r="K220" s="91"/>
      <c r="L220" s="256"/>
      <c r="M220" s="160"/>
      <c r="N220" s="90"/>
      <c r="O220" s="91"/>
      <c r="P220" s="256"/>
      <c r="Q220" s="160"/>
      <c r="R220" s="90"/>
      <c r="S220" s="91"/>
      <c r="T220" s="256"/>
      <c r="U220" s="160"/>
      <c r="V220" s="90"/>
      <c r="W220" s="91"/>
      <c r="X220" s="91"/>
      <c r="Y220" s="142"/>
      <c r="Z220"/>
    </row>
    <row r="221" spans="1:26" s="4" customFormat="1" outlineLevel="1" x14ac:dyDescent="0.2">
      <c r="A221" s="66" t="str">
        <f>A39</f>
        <v>&lt;Head Office&gt;</v>
      </c>
      <c r="B221" s="82"/>
      <c r="C221" s="167"/>
      <c r="D221" s="168"/>
      <c r="E221" s="161"/>
      <c r="F221" s="71"/>
      <c r="G221" s="73"/>
      <c r="H221" s="369"/>
      <c r="I221" s="161"/>
      <c r="J221" s="71"/>
      <c r="K221" s="73"/>
      <c r="L221" s="268"/>
      <c r="M221" s="161"/>
      <c r="N221" s="71"/>
      <c r="O221" s="73"/>
      <c r="P221" s="268"/>
      <c r="Q221" s="161"/>
      <c r="R221" s="71"/>
      <c r="S221" s="73"/>
      <c r="T221" s="268"/>
      <c r="U221" s="161"/>
      <c r="V221" s="71"/>
      <c r="W221" s="73"/>
      <c r="X221" s="73"/>
      <c r="Y221" s="136"/>
      <c r="Z221"/>
    </row>
    <row r="222" spans="1:26" outlineLevel="1" x14ac:dyDescent="0.2">
      <c r="A222" s="75"/>
      <c r="B222" s="80" t="s">
        <v>1</v>
      </c>
      <c r="C222" s="169"/>
      <c r="D222" s="170"/>
      <c r="E222" s="162"/>
      <c r="F222" s="70"/>
      <c r="G222" s="77"/>
      <c r="H222" s="370">
        <f>ROUND(F222*G222,0)</f>
        <v>0</v>
      </c>
      <c r="I222" s="162"/>
      <c r="J222" s="70"/>
      <c r="K222" s="78">
        <f t="shared" ref="K222:K255" si="113">ROUND(G222*(100%+$M$4),0)</f>
        <v>0</v>
      </c>
      <c r="L222" s="209">
        <f>ROUND(J222*K222,0)</f>
        <v>0</v>
      </c>
      <c r="M222" s="162"/>
      <c r="N222" s="70"/>
      <c r="O222" s="78">
        <f t="shared" ref="O222:O255" si="114">ROUND(K222*(100%+$M$4),0)</f>
        <v>0</v>
      </c>
      <c r="P222" s="209">
        <f>ROUND(N222*O222,0)</f>
        <v>0</v>
      </c>
      <c r="Q222" s="162"/>
      <c r="R222" s="70"/>
      <c r="S222" s="78">
        <f t="shared" ref="S222:S255" si="115">ROUND(O222*(100%+$M$4),0)</f>
        <v>0</v>
      </c>
      <c r="T222" s="209">
        <f>ROUND(R222*S222,0)</f>
        <v>0</v>
      </c>
      <c r="U222" s="162"/>
      <c r="V222" s="70"/>
      <c r="W222" s="78">
        <f t="shared" ref="W222:W255" si="116">ROUND(S222*(100%+$M$4),0)</f>
        <v>0</v>
      </c>
      <c r="X222" s="78">
        <f>ROUND(V222*W222,0)</f>
        <v>0</v>
      </c>
      <c r="Y222" s="137">
        <f t="shared" ref="Y222:Y255" si="117">H222+L222+P222+T222+X222</f>
        <v>0</v>
      </c>
    </row>
    <row r="223" spans="1:26" outlineLevel="1" x14ac:dyDescent="0.2">
      <c r="A223" s="75"/>
      <c r="B223" s="80" t="s">
        <v>2</v>
      </c>
      <c r="C223" s="169"/>
      <c r="D223" s="170"/>
      <c r="E223" s="162"/>
      <c r="F223" s="70"/>
      <c r="G223" s="356"/>
      <c r="H223" s="370">
        <f t="shared" ref="H223:H255" si="118">ROUND(F223*G223,0)</f>
        <v>0</v>
      </c>
      <c r="I223" s="162"/>
      <c r="J223" s="70"/>
      <c r="K223" s="357">
        <f>ROUND(G223*(100%+$M$4),0)</f>
        <v>0</v>
      </c>
      <c r="L223" s="209">
        <f t="shared" ref="L223:L255" si="119">ROUND(J223*K223,0)</f>
        <v>0</v>
      </c>
      <c r="M223" s="162"/>
      <c r="N223" s="70"/>
      <c r="O223" s="78">
        <f t="shared" si="114"/>
        <v>0</v>
      </c>
      <c r="P223" s="209">
        <f t="shared" ref="P223:P255" si="120">ROUND(N223*O223,0)</f>
        <v>0</v>
      </c>
      <c r="Q223" s="162"/>
      <c r="R223" s="70"/>
      <c r="S223" s="78">
        <f t="shared" si="115"/>
        <v>0</v>
      </c>
      <c r="T223" s="209">
        <f t="shared" ref="T223:T255" si="121">ROUND(R223*S223,0)</f>
        <v>0</v>
      </c>
      <c r="U223" s="162"/>
      <c r="V223" s="70"/>
      <c r="W223" s="78">
        <f t="shared" si="116"/>
        <v>0</v>
      </c>
      <c r="X223" s="78">
        <f t="shared" ref="X223:X255" si="122">ROUND(V223*W223,0)</f>
        <v>0</v>
      </c>
      <c r="Y223" s="137">
        <f t="shared" si="117"/>
        <v>0</v>
      </c>
    </row>
    <row r="224" spans="1:26" outlineLevel="1" x14ac:dyDescent="0.2">
      <c r="A224" s="75"/>
      <c r="B224" s="80" t="s">
        <v>3</v>
      </c>
      <c r="C224" s="169"/>
      <c r="D224" s="170"/>
      <c r="E224" s="162"/>
      <c r="F224" s="70"/>
      <c r="G224" s="77"/>
      <c r="H224" s="370">
        <f t="shared" si="118"/>
        <v>0</v>
      </c>
      <c r="I224" s="162"/>
      <c r="J224" s="70"/>
      <c r="K224" s="78">
        <f t="shared" si="113"/>
        <v>0</v>
      </c>
      <c r="L224" s="209">
        <f t="shared" si="119"/>
        <v>0</v>
      </c>
      <c r="M224" s="162"/>
      <c r="N224" s="70"/>
      <c r="O224" s="78">
        <f t="shared" si="114"/>
        <v>0</v>
      </c>
      <c r="P224" s="209">
        <f t="shared" si="120"/>
        <v>0</v>
      </c>
      <c r="Q224" s="162"/>
      <c r="R224" s="70"/>
      <c r="S224" s="78">
        <f t="shared" si="115"/>
        <v>0</v>
      </c>
      <c r="T224" s="209">
        <f t="shared" si="121"/>
        <v>0</v>
      </c>
      <c r="U224" s="162"/>
      <c r="V224" s="70"/>
      <c r="W224" s="78">
        <f t="shared" si="116"/>
        <v>0</v>
      </c>
      <c r="X224" s="78">
        <f t="shared" si="122"/>
        <v>0</v>
      </c>
      <c r="Y224" s="137">
        <f t="shared" si="117"/>
        <v>0</v>
      </c>
    </row>
    <row r="225" spans="1:25" outlineLevel="1" x14ac:dyDescent="0.2">
      <c r="A225" s="75"/>
      <c r="B225" s="80" t="s">
        <v>94</v>
      </c>
      <c r="C225" s="169"/>
      <c r="D225" s="170"/>
      <c r="E225" s="162"/>
      <c r="F225" s="70"/>
      <c r="G225" s="77"/>
      <c r="H225" s="370">
        <f t="shared" si="118"/>
        <v>0</v>
      </c>
      <c r="I225" s="162"/>
      <c r="J225" s="70"/>
      <c r="K225" s="78">
        <f t="shared" si="113"/>
        <v>0</v>
      </c>
      <c r="L225" s="209">
        <f t="shared" si="119"/>
        <v>0</v>
      </c>
      <c r="M225" s="162"/>
      <c r="N225" s="70"/>
      <c r="O225" s="78">
        <f t="shared" si="114"/>
        <v>0</v>
      </c>
      <c r="P225" s="209">
        <f t="shared" si="120"/>
        <v>0</v>
      </c>
      <c r="Q225" s="162"/>
      <c r="R225" s="70"/>
      <c r="S225" s="78">
        <f t="shared" si="115"/>
        <v>0</v>
      </c>
      <c r="T225" s="209">
        <f t="shared" si="121"/>
        <v>0</v>
      </c>
      <c r="U225" s="162"/>
      <c r="V225" s="70"/>
      <c r="W225" s="78">
        <f t="shared" si="116"/>
        <v>0</v>
      </c>
      <c r="X225" s="78">
        <f t="shared" si="122"/>
        <v>0</v>
      </c>
      <c r="Y225" s="137">
        <f t="shared" si="117"/>
        <v>0</v>
      </c>
    </row>
    <row r="226" spans="1:25" outlineLevel="1" x14ac:dyDescent="0.2">
      <c r="A226" s="75"/>
      <c r="B226" s="80" t="s">
        <v>4</v>
      </c>
      <c r="C226" s="169"/>
      <c r="D226" s="170"/>
      <c r="E226" s="162"/>
      <c r="F226" s="70"/>
      <c r="G226" s="77"/>
      <c r="H226" s="370">
        <f t="shared" si="118"/>
        <v>0</v>
      </c>
      <c r="I226" s="162"/>
      <c r="J226" s="70"/>
      <c r="K226" s="78">
        <f t="shared" si="113"/>
        <v>0</v>
      </c>
      <c r="L226" s="209">
        <f t="shared" si="119"/>
        <v>0</v>
      </c>
      <c r="M226" s="162"/>
      <c r="N226" s="70"/>
      <c r="O226" s="78">
        <f t="shared" si="114"/>
        <v>0</v>
      </c>
      <c r="P226" s="209">
        <f t="shared" si="120"/>
        <v>0</v>
      </c>
      <c r="Q226" s="162"/>
      <c r="R226" s="70"/>
      <c r="S226" s="78">
        <f t="shared" si="115"/>
        <v>0</v>
      </c>
      <c r="T226" s="209">
        <f t="shared" si="121"/>
        <v>0</v>
      </c>
      <c r="U226" s="162"/>
      <c r="V226" s="70"/>
      <c r="W226" s="78">
        <f t="shared" si="116"/>
        <v>0</v>
      </c>
      <c r="X226" s="78">
        <f t="shared" si="122"/>
        <v>0</v>
      </c>
      <c r="Y226" s="137">
        <f t="shared" si="117"/>
        <v>0</v>
      </c>
    </row>
    <row r="227" spans="1:25" outlineLevel="1" x14ac:dyDescent="0.2">
      <c r="A227" s="75"/>
      <c r="B227" s="80" t="s">
        <v>166</v>
      </c>
      <c r="C227" s="169"/>
      <c r="D227" s="170"/>
      <c r="E227" s="162"/>
      <c r="F227" s="70"/>
      <c r="G227" s="77"/>
      <c r="H227" s="370">
        <f t="shared" si="118"/>
        <v>0</v>
      </c>
      <c r="I227" s="162"/>
      <c r="J227" s="70"/>
      <c r="K227" s="78">
        <f t="shared" si="113"/>
        <v>0</v>
      </c>
      <c r="L227" s="209">
        <f t="shared" si="119"/>
        <v>0</v>
      </c>
      <c r="M227" s="162"/>
      <c r="N227" s="70"/>
      <c r="O227" s="78">
        <f t="shared" si="114"/>
        <v>0</v>
      </c>
      <c r="P227" s="209">
        <f t="shared" si="120"/>
        <v>0</v>
      </c>
      <c r="Q227" s="162"/>
      <c r="R227" s="70"/>
      <c r="S227" s="78">
        <f t="shared" si="115"/>
        <v>0</v>
      </c>
      <c r="T227" s="209">
        <f t="shared" si="121"/>
        <v>0</v>
      </c>
      <c r="U227" s="162"/>
      <c r="V227" s="70"/>
      <c r="W227" s="78">
        <f t="shared" si="116"/>
        <v>0</v>
      </c>
      <c r="X227" s="78">
        <f t="shared" si="122"/>
        <v>0</v>
      </c>
      <c r="Y227" s="137">
        <f t="shared" si="117"/>
        <v>0</v>
      </c>
    </row>
    <row r="228" spans="1:25" outlineLevel="1" x14ac:dyDescent="0.2">
      <c r="A228" s="75"/>
      <c r="B228" s="80" t="s">
        <v>167</v>
      </c>
      <c r="C228" s="169"/>
      <c r="D228" s="170"/>
      <c r="E228" s="162"/>
      <c r="F228" s="70"/>
      <c r="G228" s="77"/>
      <c r="H228" s="370">
        <f t="shared" si="118"/>
        <v>0</v>
      </c>
      <c r="I228" s="162"/>
      <c r="J228" s="70"/>
      <c r="K228" s="78">
        <f t="shared" si="113"/>
        <v>0</v>
      </c>
      <c r="L228" s="209">
        <f t="shared" si="119"/>
        <v>0</v>
      </c>
      <c r="M228" s="162"/>
      <c r="N228" s="70"/>
      <c r="O228" s="78">
        <f t="shared" si="114"/>
        <v>0</v>
      </c>
      <c r="P228" s="209">
        <f t="shared" si="120"/>
        <v>0</v>
      </c>
      <c r="Q228" s="162"/>
      <c r="R228" s="70"/>
      <c r="S228" s="78">
        <f t="shared" si="115"/>
        <v>0</v>
      </c>
      <c r="T228" s="209">
        <f t="shared" si="121"/>
        <v>0</v>
      </c>
      <c r="U228" s="162"/>
      <c r="V228" s="70"/>
      <c r="W228" s="78">
        <f t="shared" si="116"/>
        <v>0</v>
      </c>
      <c r="X228" s="78">
        <f t="shared" si="122"/>
        <v>0</v>
      </c>
      <c r="Y228" s="137">
        <f t="shared" si="117"/>
        <v>0</v>
      </c>
    </row>
    <row r="229" spans="1:25" outlineLevel="1" x14ac:dyDescent="0.2">
      <c r="A229" s="75"/>
      <c r="B229" s="80" t="s">
        <v>87</v>
      </c>
      <c r="C229" s="169"/>
      <c r="D229" s="170"/>
      <c r="E229" s="162"/>
      <c r="F229" s="70"/>
      <c r="G229" s="77"/>
      <c r="H229" s="370">
        <f t="shared" si="118"/>
        <v>0</v>
      </c>
      <c r="I229" s="162"/>
      <c r="J229" s="70"/>
      <c r="K229" s="78">
        <f t="shared" si="113"/>
        <v>0</v>
      </c>
      <c r="L229" s="209">
        <f t="shared" si="119"/>
        <v>0</v>
      </c>
      <c r="M229" s="162"/>
      <c r="N229" s="70"/>
      <c r="O229" s="78">
        <f t="shared" si="114"/>
        <v>0</v>
      </c>
      <c r="P229" s="209">
        <f t="shared" si="120"/>
        <v>0</v>
      </c>
      <c r="Q229" s="162"/>
      <c r="R229" s="70"/>
      <c r="S229" s="78">
        <f t="shared" si="115"/>
        <v>0</v>
      </c>
      <c r="T229" s="209">
        <f t="shared" si="121"/>
        <v>0</v>
      </c>
      <c r="U229" s="162"/>
      <c r="V229" s="70"/>
      <c r="W229" s="78">
        <f t="shared" si="116"/>
        <v>0</v>
      </c>
      <c r="X229" s="78">
        <f t="shared" si="122"/>
        <v>0</v>
      </c>
      <c r="Y229" s="137">
        <f t="shared" si="117"/>
        <v>0</v>
      </c>
    </row>
    <row r="230" spans="1:25" outlineLevel="1" x14ac:dyDescent="0.2">
      <c r="A230" s="75"/>
      <c r="B230" s="80" t="s">
        <v>158</v>
      </c>
      <c r="C230" s="169"/>
      <c r="D230" s="170"/>
      <c r="E230" s="162"/>
      <c r="F230" s="70"/>
      <c r="G230" s="77"/>
      <c r="H230" s="370">
        <f t="shared" si="118"/>
        <v>0</v>
      </c>
      <c r="I230" s="162"/>
      <c r="J230" s="70"/>
      <c r="K230" s="78">
        <f t="shared" si="113"/>
        <v>0</v>
      </c>
      <c r="L230" s="209">
        <f t="shared" si="119"/>
        <v>0</v>
      </c>
      <c r="M230" s="162"/>
      <c r="N230" s="70"/>
      <c r="O230" s="78">
        <f t="shared" si="114"/>
        <v>0</v>
      </c>
      <c r="P230" s="209">
        <f t="shared" si="120"/>
        <v>0</v>
      </c>
      <c r="Q230" s="162"/>
      <c r="R230" s="70"/>
      <c r="S230" s="78">
        <f t="shared" si="115"/>
        <v>0</v>
      </c>
      <c r="T230" s="209">
        <f t="shared" si="121"/>
        <v>0</v>
      </c>
      <c r="U230" s="162"/>
      <c r="V230" s="70"/>
      <c r="W230" s="78">
        <f t="shared" si="116"/>
        <v>0</v>
      </c>
      <c r="X230" s="78">
        <f t="shared" si="122"/>
        <v>0</v>
      </c>
      <c r="Y230" s="137">
        <f t="shared" si="117"/>
        <v>0</v>
      </c>
    </row>
    <row r="231" spans="1:25" outlineLevel="1" x14ac:dyDescent="0.2">
      <c r="A231" s="75"/>
      <c r="B231" s="80" t="s">
        <v>187</v>
      </c>
      <c r="C231" s="169"/>
      <c r="D231" s="170"/>
      <c r="E231" s="162"/>
      <c r="F231" s="70"/>
      <c r="G231" s="77"/>
      <c r="H231" s="370">
        <f t="shared" si="118"/>
        <v>0</v>
      </c>
      <c r="I231" s="162"/>
      <c r="J231" s="70"/>
      <c r="K231" s="78">
        <f t="shared" si="113"/>
        <v>0</v>
      </c>
      <c r="L231" s="209">
        <f t="shared" si="119"/>
        <v>0</v>
      </c>
      <c r="M231" s="162"/>
      <c r="N231" s="70"/>
      <c r="O231" s="78">
        <f t="shared" si="114"/>
        <v>0</v>
      </c>
      <c r="P231" s="209">
        <f t="shared" si="120"/>
        <v>0</v>
      </c>
      <c r="Q231" s="162"/>
      <c r="R231" s="70"/>
      <c r="S231" s="78">
        <f t="shared" si="115"/>
        <v>0</v>
      </c>
      <c r="T231" s="209">
        <f t="shared" si="121"/>
        <v>0</v>
      </c>
      <c r="U231" s="162"/>
      <c r="V231" s="70"/>
      <c r="W231" s="78">
        <f t="shared" si="116"/>
        <v>0</v>
      </c>
      <c r="X231" s="78">
        <f t="shared" si="122"/>
        <v>0</v>
      </c>
      <c r="Y231" s="137">
        <f t="shared" si="117"/>
        <v>0</v>
      </c>
    </row>
    <row r="232" spans="1:25" outlineLevel="1" x14ac:dyDescent="0.2">
      <c r="A232" s="75"/>
      <c r="B232" s="80" t="s">
        <v>168</v>
      </c>
      <c r="C232" s="169"/>
      <c r="D232" s="170"/>
      <c r="E232" s="162"/>
      <c r="F232" s="70"/>
      <c r="G232" s="77"/>
      <c r="H232" s="370">
        <f t="shared" si="118"/>
        <v>0</v>
      </c>
      <c r="I232" s="162"/>
      <c r="J232" s="70"/>
      <c r="K232" s="78">
        <f t="shared" si="113"/>
        <v>0</v>
      </c>
      <c r="L232" s="209">
        <f t="shared" si="119"/>
        <v>0</v>
      </c>
      <c r="M232" s="162"/>
      <c r="N232" s="70"/>
      <c r="O232" s="78">
        <f t="shared" si="114"/>
        <v>0</v>
      </c>
      <c r="P232" s="209">
        <f t="shared" si="120"/>
        <v>0</v>
      </c>
      <c r="Q232" s="162"/>
      <c r="R232" s="70"/>
      <c r="S232" s="78">
        <f t="shared" si="115"/>
        <v>0</v>
      </c>
      <c r="T232" s="209">
        <f t="shared" si="121"/>
        <v>0</v>
      </c>
      <c r="U232" s="162"/>
      <c r="V232" s="70"/>
      <c r="W232" s="78">
        <f t="shared" si="116"/>
        <v>0</v>
      </c>
      <c r="X232" s="78">
        <f t="shared" si="122"/>
        <v>0</v>
      </c>
      <c r="Y232" s="137">
        <f t="shared" si="117"/>
        <v>0</v>
      </c>
    </row>
    <row r="233" spans="1:25" outlineLevel="1" x14ac:dyDescent="0.2">
      <c r="A233" s="75"/>
      <c r="B233" s="80" t="s">
        <v>159</v>
      </c>
      <c r="C233" s="169"/>
      <c r="D233" s="170"/>
      <c r="E233" s="162"/>
      <c r="F233" s="70"/>
      <c r="G233" s="77"/>
      <c r="H233" s="370">
        <f t="shared" si="118"/>
        <v>0</v>
      </c>
      <c r="I233" s="162"/>
      <c r="J233" s="70"/>
      <c r="K233" s="78">
        <f t="shared" si="113"/>
        <v>0</v>
      </c>
      <c r="L233" s="209">
        <f t="shared" si="119"/>
        <v>0</v>
      </c>
      <c r="M233" s="162"/>
      <c r="N233" s="70"/>
      <c r="O233" s="78">
        <f t="shared" si="114"/>
        <v>0</v>
      </c>
      <c r="P233" s="209">
        <f t="shared" si="120"/>
        <v>0</v>
      </c>
      <c r="Q233" s="162"/>
      <c r="R233" s="70"/>
      <c r="S233" s="78">
        <f t="shared" si="115"/>
        <v>0</v>
      </c>
      <c r="T233" s="209">
        <f t="shared" si="121"/>
        <v>0</v>
      </c>
      <c r="U233" s="162"/>
      <c r="V233" s="70"/>
      <c r="W233" s="78">
        <f t="shared" si="116"/>
        <v>0</v>
      </c>
      <c r="X233" s="78">
        <f t="shared" si="122"/>
        <v>0</v>
      </c>
      <c r="Y233" s="137">
        <f t="shared" si="117"/>
        <v>0</v>
      </c>
    </row>
    <row r="234" spans="1:25" outlineLevel="1" x14ac:dyDescent="0.2">
      <c r="A234" s="75"/>
      <c r="B234" s="80" t="s">
        <v>0</v>
      </c>
      <c r="C234" s="169"/>
      <c r="D234" s="170"/>
      <c r="E234" s="162"/>
      <c r="F234" s="70"/>
      <c r="G234" s="77"/>
      <c r="H234" s="370">
        <f t="shared" si="118"/>
        <v>0</v>
      </c>
      <c r="I234" s="162"/>
      <c r="J234" s="70"/>
      <c r="K234" s="78">
        <f t="shared" si="113"/>
        <v>0</v>
      </c>
      <c r="L234" s="209">
        <f t="shared" si="119"/>
        <v>0</v>
      </c>
      <c r="M234" s="162"/>
      <c r="N234" s="70"/>
      <c r="O234" s="78">
        <f t="shared" si="114"/>
        <v>0</v>
      </c>
      <c r="P234" s="209">
        <f t="shared" si="120"/>
        <v>0</v>
      </c>
      <c r="Q234" s="162"/>
      <c r="R234" s="70"/>
      <c r="S234" s="78">
        <f t="shared" si="115"/>
        <v>0</v>
      </c>
      <c r="T234" s="209">
        <f t="shared" si="121"/>
        <v>0</v>
      </c>
      <c r="U234" s="162"/>
      <c r="V234" s="70"/>
      <c r="W234" s="78">
        <f t="shared" si="116"/>
        <v>0</v>
      </c>
      <c r="X234" s="78">
        <f t="shared" si="122"/>
        <v>0</v>
      </c>
      <c r="Y234" s="137">
        <f t="shared" si="117"/>
        <v>0</v>
      </c>
    </row>
    <row r="235" spans="1:25" outlineLevel="1" x14ac:dyDescent="0.2">
      <c r="A235" s="75"/>
      <c r="B235" s="80" t="s">
        <v>5</v>
      </c>
      <c r="C235" s="169"/>
      <c r="D235" s="170"/>
      <c r="E235" s="162"/>
      <c r="F235" s="70"/>
      <c r="G235" s="77"/>
      <c r="H235" s="370">
        <f t="shared" si="118"/>
        <v>0</v>
      </c>
      <c r="I235" s="162"/>
      <c r="J235" s="70"/>
      <c r="K235" s="78">
        <f t="shared" si="113"/>
        <v>0</v>
      </c>
      <c r="L235" s="209">
        <f t="shared" si="119"/>
        <v>0</v>
      </c>
      <c r="M235" s="162"/>
      <c r="N235" s="70"/>
      <c r="O235" s="78">
        <f t="shared" si="114"/>
        <v>0</v>
      </c>
      <c r="P235" s="209">
        <f t="shared" si="120"/>
        <v>0</v>
      </c>
      <c r="Q235" s="162"/>
      <c r="R235" s="70"/>
      <c r="S235" s="78">
        <f t="shared" si="115"/>
        <v>0</v>
      </c>
      <c r="T235" s="209">
        <f t="shared" si="121"/>
        <v>0</v>
      </c>
      <c r="U235" s="162"/>
      <c r="V235" s="70"/>
      <c r="W235" s="78">
        <f t="shared" si="116"/>
        <v>0</v>
      </c>
      <c r="X235" s="78">
        <f t="shared" si="122"/>
        <v>0</v>
      </c>
      <c r="Y235" s="137">
        <f t="shared" si="117"/>
        <v>0</v>
      </c>
    </row>
    <row r="236" spans="1:25" outlineLevel="1" x14ac:dyDescent="0.2">
      <c r="A236" s="75"/>
      <c r="B236" s="80" t="s">
        <v>6</v>
      </c>
      <c r="C236" s="169"/>
      <c r="D236" s="170"/>
      <c r="E236" s="162"/>
      <c r="F236" s="70"/>
      <c r="G236" s="77"/>
      <c r="H236" s="370">
        <f t="shared" si="118"/>
        <v>0</v>
      </c>
      <c r="I236" s="162"/>
      <c r="J236" s="70"/>
      <c r="K236" s="78">
        <f t="shared" si="113"/>
        <v>0</v>
      </c>
      <c r="L236" s="209">
        <f t="shared" si="119"/>
        <v>0</v>
      </c>
      <c r="M236" s="162"/>
      <c r="N236" s="70"/>
      <c r="O236" s="78">
        <f t="shared" si="114"/>
        <v>0</v>
      </c>
      <c r="P236" s="209">
        <f t="shared" si="120"/>
        <v>0</v>
      </c>
      <c r="Q236" s="162"/>
      <c r="R236" s="70"/>
      <c r="S236" s="78">
        <f t="shared" si="115"/>
        <v>0</v>
      </c>
      <c r="T236" s="209">
        <f t="shared" si="121"/>
        <v>0</v>
      </c>
      <c r="U236" s="162"/>
      <c r="V236" s="70"/>
      <c r="W236" s="78">
        <f t="shared" si="116"/>
        <v>0</v>
      </c>
      <c r="X236" s="78">
        <f t="shared" si="122"/>
        <v>0</v>
      </c>
      <c r="Y236" s="137">
        <f t="shared" si="117"/>
        <v>0</v>
      </c>
    </row>
    <row r="237" spans="1:25" outlineLevel="1" x14ac:dyDescent="0.2">
      <c r="A237" s="75"/>
      <c r="B237" s="80" t="s">
        <v>7</v>
      </c>
      <c r="C237" s="169"/>
      <c r="D237" s="170"/>
      <c r="E237" s="162"/>
      <c r="F237" s="70"/>
      <c r="G237" s="77"/>
      <c r="H237" s="370">
        <f t="shared" si="118"/>
        <v>0</v>
      </c>
      <c r="I237" s="162"/>
      <c r="J237" s="70"/>
      <c r="K237" s="78">
        <f t="shared" si="113"/>
        <v>0</v>
      </c>
      <c r="L237" s="209">
        <f t="shared" si="119"/>
        <v>0</v>
      </c>
      <c r="M237" s="162"/>
      <c r="N237" s="70"/>
      <c r="O237" s="78">
        <f t="shared" si="114"/>
        <v>0</v>
      </c>
      <c r="P237" s="209">
        <f t="shared" si="120"/>
        <v>0</v>
      </c>
      <c r="Q237" s="162"/>
      <c r="R237" s="70"/>
      <c r="S237" s="78">
        <f t="shared" si="115"/>
        <v>0</v>
      </c>
      <c r="T237" s="209">
        <f t="shared" si="121"/>
        <v>0</v>
      </c>
      <c r="U237" s="162"/>
      <c r="V237" s="70"/>
      <c r="W237" s="78">
        <f t="shared" si="116"/>
        <v>0</v>
      </c>
      <c r="X237" s="78">
        <f t="shared" si="122"/>
        <v>0</v>
      </c>
      <c r="Y237" s="137">
        <f t="shared" si="117"/>
        <v>0</v>
      </c>
    </row>
    <row r="238" spans="1:25" outlineLevel="1" x14ac:dyDescent="0.2">
      <c r="A238" s="75"/>
      <c r="B238" s="80" t="s">
        <v>8</v>
      </c>
      <c r="C238" s="169"/>
      <c r="D238" s="170"/>
      <c r="E238" s="162"/>
      <c r="F238" s="70"/>
      <c r="G238" s="77"/>
      <c r="H238" s="370">
        <f t="shared" si="118"/>
        <v>0</v>
      </c>
      <c r="I238" s="162"/>
      <c r="J238" s="70"/>
      <c r="K238" s="78">
        <f t="shared" si="113"/>
        <v>0</v>
      </c>
      <c r="L238" s="209">
        <f t="shared" si="119"/>
        <v>0</v>
      </c>
      <c r="M238" s="162"/>
      <c r="N238" s="70"/>
      <c r="O238" s="78">
        <f t="shared" si="114"/>
        <v>0</v>
      </c>
      <c r="P238" s="209">
        <f t="shared" si="120"/>
        <v>0</v>
      </c>
      <c r="Q238" s="162"/>
      <c r="R238" s="70"/>
      <c r="S238" s="78">
        <f t="shared" si="115"/>
        <v>0</v>
      </c>
      <c r="T238" s="209">
        <f t="shared" si="121"/>
        <v>0</v>
      </c>
      <c r="U238" s="162"/>
      <c r="V238" s="70"/>
      <c r="W238" s="78">
        <f t="shared" si="116"/>
        <v>0</v>
      </c>
      <c r="X238" s="78">
        <f t="shared" si="122"/>
        <v>0</v>
      </c>
      <c r="Y238" s="137">
        <f t="shared" si="117"/>
        <v>0</v>
      </c>
    </row>
    <row r="239" spans="1:25" outlineLevel="1" x14ac:dyDescent="0.2">
      <c r="A239" s="75"/>
      <c r="B239" s="80" t="s">
        <v>95</v>
      </c>
      <c r="C239" s="169"/>
      <c r="D239" s="170"/>
      <c r="E239" s="162"/>
      <c r="F239" s="70"/>
      <c r="G239" s="77"/>
      <c r="H239" s="370">
        <f t="shared" si="118"/>
        <v>0</v>
      </c>
      <c r="I239" s="162"/>
      <c r="J239" s="70"/>
      <c r="K239" s="78">
        <f t="shared" si="113"/>
        <v>0</v>
      </c>
      <c r="L239" s="209">
        <f t="shared" si="119"/>
        <v>0</v>
      </c>
      <c r="M239" s="162"/>
      <c r="N239" s="70"/>
      <c r="O239" s="78">
        <f t="shared" si="114"/>
        <v>0</v>
      </c>
      <c r="P239" s="209">
        <f t="shared" si="120"/>
        <v>0</v>
      </c>
      <c r="Q239" s="162"/>
      <c r="R239" s="70"/>
      <c r="S239" s="78">
        <f t="shared" si="115"/>
        <v>0</v>
      </c>
      <c r="T239" s="209">
        <f t="shared" si="121"/>
        <v>0</v>
      </c>
      <c r="U239" s="162"/>
      <c r="V239" s="70"/>
      <c r="W239" s="78">
        <f t="shared" si="116"/>
        <v>0</v>
      </c>
      <c r="X239" s="78">
        <f t="shared" si="122"/>
        <v>0</v>
      </c>
      <c r="Y239" s="137">
        <f t="shared" si="117"/>
        <v>0</v>
      </c>
    </row>
    <row r="240" spans="1:25" outlineLevel="1" x14ac:dyDescent="0.2">
      <c r="A240" s="75"/>
      <c r="B240" s="80" t="s">
        <v>96</v>
      </c>
      <c r="C240" s="169"/>
      <c r="D240" s="170"/>
      <c r="E240" s="162"/>
      <c r="F240" s="70"/>
      <c r="G240" s="77"/>
      <c r="H240" s="370">
        <f t="shared" si="118"/>
        <v>0</v>
      </c>
      <c r="I240" s="162"/>
      <c r="J240" s="70"/>
      <c r="K240" s="78">
        <f t="shared" si="113"/>
        <v>0</v>
      </c>
      <c r="L240" s="209">
        <f t="shared" si="119"/>
        <v>0</v>
      </c>
      <c r="M240" s="162"/>
      <c r="N240" s="70"/>
      <c r="O240" s="78">
        <f t="shared" si="114"/>
        <v>0</v>
      </c>
      <c r="P240" s="209">
        <f t="shared" si="120"/>
        <v>0</v>
      </c>
      <c r="Q240" s="162"/>
      <c r="R240" s="70"/>
      <c r="S240" s="78">
        <f t="shared" si="115"/>
        <v>0</v>
      </c>
      <c r="T240" s="209">
        <f t="shared" si="121"/>
        <v>0</v>
      </c>
      <c r="U240" s="162"/>
      <c r="V240" s="70"/>
      <c r="W240" s="78">
        <f t="shared" si="116"/>
        <v>0</v>
      </c>
      <c r="X240" s="78">
        <f t="shared" si="122"/>
        <v>0</v>
      </c>
      <c r="Y240" s="137">
        <f t="shared" si="117"/>
        <v>0</v>
      </c>
    </row>
    <row r="241" spans="1:25" outlineLevel="1" x14ac:dyDescent="0.2">
      <c r="A241" s="75"/>
      <c r="B241" s="80" t="s">
        <v>97</v>
      </c>
      <c r="C241" s="169"/>
      <c r="D241" s="170"/>
      <c r="E241" s="162"/>
      <c r="F241" s="70"/>
      <c r="G241" s="77"/>
      <c r="H241" s="370">
        <f t="shared" si="118"/>
        <v>0</v>
      </c>
      <c r="I241" s="162"/>
      <c r="J241" s="70"/>
      <c r="K241" s="78">
        <f t="shared" si="113"/>
        <v>0</v>
      </c>
      <c r="L241" s="209">
        <f t="shared" si="119"/>
        <v>0</v>
      </c>
      <c r="M241" s="162"/>
      <c r="N241" s="70"/>
      <c r="O241" s="78">
        <f t="shared" si="114"/>
        <v>0</v>
      </c>
      <c r="P241" s="209">
        <f t="shared" si="120"/>
        <v>0</v>
      </c>
      <c r="Q241" s="162"/>
      <c r="R241" s="70"/>
      <c r="S241" s="78">
        <f t="shared" si="115"/>
        <v>0</v>
      </c>
      <c r="T241" s="209">
        <f t="shared" si="121"/>
        <v>0</v>
      </c>
      <c r="U241" s="162"/>
      <c r="V241" s="70"/>
      <c r="W241" s="78">
        <f t="shared" si="116"/>
        <v>0</v>
      </c>
      <c r="X241" s="78">
        <f t="shared" si="122"/>
        <v>0</v>
      </c>
      <c r="Y241" s="137">
        <f t="shared" si="117"/>
        <v>0</v>
      </c>
    </row>
    <row r="242" spans="1:25" outlineLevel="1" x14ac:dyDescent="0.2">
      <c r="A242" s="75"/>
      <c r="B242" s="80" t="s">
        <v>9</v>
      </c>
      <c r="C242" s="169"/>
      <c r="D242" s="170"/>
      <c r="E242" s="162"/>
      <c r="F242" s="70"/>
      <c r="G242" s="77"/>
      <c r="H242" s="370">
        <f t="shared" si="118"/>
        <v>0</v>
      </c>
      <c r="I242" s="162"/>
      <c r="J242" s="70"/>
      <c r="K242" s="78">
        <f t="shared" si="113"/>
        <v>0</v>
      </c>
      <c r="L242" s="209">
        <f t="shared" si="119"/>
        <v>0</v>
      </c>
      <c r="M242" s="162"/>
      <c r="N242" s="70"/>
      <c r="O242" s="78">
        <f t="shared" si="114"/>
        <v>0</v>
      </c>
      <c r="P242" s="209">
        <f t="shared" si="120"/>
        <v>0</v>
      </c>
      <c r="Q242" s="162"/>
      <c r="R242" s="70"/>
      <c r="S242" s="78">
        <f t="shared" si="115"/>
        <v>0</v>
      </c>
      <c r="T242" s="209">
        <f t="shared" si="121"/>
        <v>0</v>
      </c>
      <c r="U242" s="162"/>
      <c r="V242" s="70"/>
      <c r="W242" s="78">
        <f t="shared" si="116"/>
        <v>0</v>
      </c>
      <c r="X242" s="78">
        <f t="shared" si="122"/>
        <v>0</v>
      </c>
      <c r="Y242" s="137">
        <f t="shared" si="117"/>
        <v>0</v>
      </c>
    </row>
    <row r="243" spans="1:25" outlineLevel="1" x14ac:dyDescent="0.2">
      <c r="A243" s="75"/>
      <c r="B243" s="80" t="s">
        <v>10</v>
      </c>
      <c r="C243" s="169"/>
      <c r="D243" s="170"/>
      <c r="E243" s="162"/>
      <c r="F243" s="70"/>
      <c r="G243" s="77"/>
      <c r="H243" s="370">
        <f t="shared" si="118"/>
        <v>0</v>
      </c>
      <c r="I243" s="162"/>
      <c r="J243" s="70"/>
      <c r="K243" s="78">
        <f t="shared" si="113"/>
        <v>0</v>
      </c>
      <c r="L243" s="209">
        <f t="shared" si="119"/>
        <v>0</v>
      </c>
      <c r="M243" s="162"/>
      <c r="N243" s="70"/>
      <c r="O243" s="78">
        <f t="shared" si="114"/>
        <v>0</v>
      </c>
      <c r="P243" s="209">
        <f t="shared" si="120"/>
        <v>0</v>
      </c>
      <c r="Q243" s="162"/>
      <c r="R243" s="70"/>
      <c r="S243" s="78">
        <f t="shared" si="115"/>
        <v>0</v>
      </c>
      <c r="T243" s="209">
        <f t="shared" si="121"/>
        <v>0</v>
      </c>
      <c r="U243" s="162"/>
      <c r="V243" s="70"/>
      <c r="W243" s="78">
        <f t="shared" si="116"/>
        <v>0</v>
      </c>
      <c r="X243" s="78">
        <f t="shared" si="122"/>
        <v>0</v>
      </c>
      <c r="Y243" s="137">
        <f t="shared" si="117"/>
        <v>0</v>
      </c>
    </row>
    <row r="244" spans="1:25" outlineLevel="1" x14ac:dyDescent="0.2">
      <c r="A244" s="75"/>
      <c r="B244" s="80" t="s">
        <v>11</v>
      </c>
      <c r="C244" s="169"/>
      <c r="D244" s="170"/>
      <c r="E244" s="162"/>
      <c r="F244" s="70"/>
      <c r="G244" s="77"/>
      <c r="H244" s="370">
        <f t="shared" si="118"/>
        <v>0</v>
      </c>
      <c r="I244" s="162"/>
      <c r="J244" s="70"/>
      <c r="K244" s="78">
        <f t="shared" si="113"/>
        <v>0</v>
      </c>
      <c r="L244" s="209">
        <f t="shared" si="119"/>
        <v>0</v>
      </c>
      <c r="M244" s="162"/>
      <c r="N244" s="70"/>
      <c r="O244" s="78">
        <f t="shared" si="114"/>
        <v>0</v>
      </c>
      <c r="P244" s="209">
        <f t="shared" si="120"/>
        <v>0</v>
      </c>
      <c r="Q244" s="162"/>
      <c r="R244" s="70"/>
      <c r="S244" s="78">
        <f t="shared" si="115"/>
        <v>0</v>
      </c>
      <c r="T244" s="209">
        <f t="shared" si="121"/>
        <v>0</v>
      </c>
      <c r="U244" s="162"/>
      <c r="V244" s="70"/>
      <c r="W244" s="78">
        <f t="shared" si="116"/>
        <v>0</v>
      </c>
      <c r="X244" s="78">
        <f t="shared" si="122"/>
        <v>0</v>
      </c>
      <c r="Y244" s="137">
        <f t="shared" si="117"/>
        <v>0</v>
      </c>
    </row>
    <row r="245" spans="1:25" outlineLevel="1" x14ac:dyDescent="0.2">
      <c r="A245" s="75"/>
      <c r="B245" s="80" t="s">
        <v>12</v>
      </c>
      <c r="C245" s="169"/>
      <c r="D245" s="170"/>
      <c r="E245" s="162"/>
      <c r="F245" s="70"/>
      <c r="G245" s="77"/>
      <c r="H245" s="370">
        <f t="shared" si="118"/>
        <v>0</v>
      </c>
      <c r="I245" s="162"/>
      <c r="J245" s="70"/>
      <c r="K245" s="78">
        <f t="shared" si="113"/>
        <v>0</v>
      </c>
      <c r="L245" s="209">
        <f t="shared" si="119"/>
        <v>0</v>
      </c>
      <c r="M245" s="162"/>
      <c r="N245" s="70"/>
      <c r="O245" s="78">
        <f t="shared" si="114"/>
        <v>0</v>
      </c>
      <c r="P245" s="209">
        <f t="shared" si="120"/>
        <v>0</v>
      </c>
      <c r="Q245" s="162"/>
      <c r="R245" s="70"/>
      <c r="S245" s="78">
        <f t="shared" si="115"/>
        <v>0</v>
      </c>
      <c r="T245" s="209">
        <f t="shared" si="121"/>
        <v>0</v>
      </c>
      <c r="U245" s="162"/>
      <c r="V245" s="70"/>
      <c r="W245" s="78">
        <f t="shared" si="116"/>
        <v>0</v>
      </c>
      <c r="X245" s="78">
        <f t="shared" si="122"/>
        <v>0</v>
      </c>
      <c r="Y245" s="137">
        <f t="shared" si="117"/>
        <v>0</v>
      </c>
    </row>
    <row r="246" spans="1:25" outlineLevel="1" x14ac:dyDescent="0.2">
      <c r="A246" s="75"/>
      <c r="B246" s="80" t="s">
        <v>13</v>
      </c>
      <c r="C246" s="169"/>
      <c r="D246" s="170"/>
      <c r="E246" s="162"/>
      <c r="F246" s="70"/>
      <c r="G246" s="77"/>
      <c r="H246" s="370">
        <f t="shared" si="118"/>
        <v>0</v>
      </c>
      <c r="I246" s="162"/>
      <c r="J246" s="70"/>
      <c r="K246" s="78">
        <f t="shared" si="113"/>
        <v>0</v>
      </c>
      <c r="L246" s="209">
        <f t="shared" si="119"/>
        <v>0</v>
      </c>
      <c r="M246" s="162"/>
      <c r="N246" s="70"/>
      <c r="O246" s="78">
        <f t="shared" si="114"/>
        <v>0</v>
      </c>
      <c r="P246" s="209">
        <f t="shared" si="120"/>
        <v>0</v>
      </c>
      <c r="Q246" s="162"/>
      <c r="R246" s="70"/>
      <c r="S246" s="78">
        <f t="shared" si="115"/>
        <v>0</v>
      </c>
      <c r="T246" s="209">
        <f t="shared" si="121"/>
        <v>0</v>
      </c>
      <c r="U246" s="162"/>
      <c r="V246" s="70"/>
      <c r="W246" s="78">
        <f t="shared" si="116"/>
        <v>0</v>
      </c>
      <c r="X246" s="78">
        <f t="shared" si="122"/>
        <v>0</v>
      </c>
      <c r="Y246" s="137">
        <f t="shared" si="117"/>
        <v>0</v>
      </c>
    </row>
    <row r="247" spans="1:25" outlineLevel="1" x14ac:dyDescent="0.2">
      <c r="A247" s="75"/>
      <c r="B247" s="80" t="s">
        <v>14</v>
      </c>
      <c r="C247" s="169"/>
      <c r="D247" s="170"/>
      <c r="E247" s="162"/>
      <c r="F247" s="70"/>
      <c r="G247" s="77"/>
      <c r="H247" s="370">
        <f t="shared" si="118"/>
        <v>0</v>
      </c>
      <c r="I247" s="162"/>
      <c r="J247" s="70"/>
      <c r="K247" s="78">
        <f t="shared" si="113"/>
        <v>0</v>
      </c>
      <c r="L247" s="209">
        <f t="shared" si="119"/>
        <v>0</v>
      </c>
      <c r="M247" s="162"/>
      <c r="N247" s="70"/>
      <c r="O247" s="78">
        <f t="shared" si="114"/>
        <v>0</v>
      </c>
      <c r="P247" s="209">
        <f t="shared" si="120"/>
        <v>0</v>
      </c>
      <c r="Q247" s="162"/>
      <c r="R247" s="70"/>
      <c r="S247" s="78">
        <f t="shared" si="115"/>
        <v>0</v>
      </c>
      <c r="T247" s="209">
        <f t="shared" si="121"/>
        <v>0</v>
      </c>
      <c r="U247" s="162"/>
      <c r="V247" s="70"/>
      <c r="W247" s="78">
        <f t="shared" si="116"/>
        <v>0</v>
      </c>
      <c r="X247" s="78">
        <f t="shared" si="122"/>
        <v>0</v>
      </c>
      <c r="Y247" s="137">
        <f t="shared" si="117"/>
        <v>0</v>
      </c>
    </row>
    <row r="248" spans="1:25" outlineLevel="1" x14ac:dyDescent="0.2">
      <c r="A248" s="75"/>
      <c r="B248" s="80" t="s">
        <v>15</v>
      </c>
      <c r="C248" s="169"/>
      <c r="D248" s="170"/>
      <c r="E248" s="162"/>
      <c r="F248" s="70"/>
      <c r="G248" s="77"/>
      <c r="H248" s="370">
        <f t="shared" si="118"/>
        <v>0</v>
      </c>
      <c r="I248" s="162"/>
      <c r="J248" s="70"/>
      <c r="K248" s="78">
        <f t="shared" si="113"/>
        <v>0</v>
      </c>
      <c r="L248" s="209">
        <f t="shared" si="119"/>
        <v>0</v>
      </c>
      <c r="M248" s="162"/>
      <c r="N248" s="70"/>
      <c r="O248" s="78">
        <f t="shared" si="114"/>
        <v>0</v>
      </c>
      <c r="P248" s="209">
        <f t="shared" si="120"/>
        <v>0</v>
      </c>
      <c r="Q248" s="162"/>
      <c r="R248" s="70"/>
      <c r="S248" s="78">
        <f t="shared" si="115"/>
        <v>0</v>
      </c>
      <c r="T248" s="209">
        <f t="shared" si="121"/>
        <v>0</v>
      </c>
      <c r="U248" s="162"/>
      <c r="V248" s="70"/>
      <c r="W248" s="78">
        <f t="shared" si="116"/>
        <v>0</v>
      </c>
      <c r="X248" s="78">
        <f t="shared" si="122"/>
        <v>0</v>
      </c>
      <c r="Y248" s="137">
        <f t="shared" si="117"/>
        <v>0</v>
      </c>
    </row>
    <row r="249" spans="1:25" outlineLevel="1" x14ac:dyDescent="0.2">
      <c r="A249" s="75"/>
      <c r="B249" s="80" t="s">
        <v>16</v>
      </c>
      <c r="C249" s="169"/>
      <c r="D249" s="170"/>
      <c r="E249" s="162"/>
      <c r="F249" s="70"/>
      <c r="G249" s="77"/>
      <c r="H249" s="370">
        <f t="shared" si="118"/>
        <v>0</v>
      </c>
      <c r="I249" s="162"/>
      <c r="J249" s="70"/>
      <c r="K249" s="78">
        <f t="shared" si="113"/>
        <v>0</v>
      </c>
      <c r="L249" s="209">
        <f t="shared" si="119"/>
        <v>0</v>
      </c>
      <c r="M249" s="162"/>
      <c r="N249" s="70"/>
      <c r="O249" s="78">
        <f t="shared" si="114"/>
        <v>0</v>
      </c>
      <c r="P249" s="209">
        <f t="shared" si="120"/>
        <v>0</v>
      </c>
      <c r="Q249" s="162"/>
      <c r="R249" s="70"/>
      <c r="S249" s="78">
        <f t="shared" si="115"/>
        <v>0</v>
      </c>
      <c r="T249" s="209">
        <f t="shared" si="121"/>
        <v>0</v>
      </c>
      <c r="U249" s="162"/>
      <c r="V249" s="70"/>
      <c r="W249" s="78">
        <f t="shared" si="116"/>
        <v>0</v>
      </c>
      <c r="X249" s="78">
        <f t="shared" si="122"/>
        <v>0</v>
      </c>
      <c r="Y249" s="137">
        <f t="shared" si="117"/>
        <v>0</v>
      </c>
    </row>
    <row r="250" spans="1:25" outlineLevel="1" x14ac:dyDescent="0.2">
      <c r="A250" s="75"/>
      <c r="B250" s="80" t="s">
        <v>17</v>
      </c>
      <c r="C250" s="169"/>
      <c r="D250" s="170"/>
      <c r="E250" s="162"/>
      <c r="F250" s="70"/>
      <c r="G250" s="77"/>
      <c r="H250" s="370">
        <f t="shared" si="118"/>
        <v>0</v>
      </c>
      <c r="I250" s="162"/>
      <c r="J250" s="70"/>
      <c r="K250" s="78">
        <f t="shared" si="113"/>
        <v>0</v>
      </c>
      <c r="L250" s="209">
        <f t="shared" si="119"/>
        <v>0</v>
      </c>
      <c r="M250" s="162"/>
      <c r="N250" s="70"/>
      <c r="O250" s="78">
        <f t="shared" si="114"/>
        <v>0</v>
      </c>
      <c r="P250" s="209">
        <f t="shared" si="120"/>
        <v>0</v>
      </c>
      <c r="Q250" s="162"/>
      <c r="R250" s="70"/>
      <c r="S250" s="78">
        <f t="shared" si="115"/>
        <v>0</v>
      </c>
      <c r="T250" s="209">
        <f t="shared" si="121"/>
        <v>0</v>
      </c>
      <c r="U250" s="162"/>
      <c r="V250" s="70"/>
      <c r="W250" s="78">
        <f t="shared" si="116"/>
        <v>0</v>
      </c>
      <c r="X250" s="78">
        <f t="shared" si="122"/>
        <v>0</v>
      </c>
      <c r="Y250" s="137">
        <f t="shared" si="117"/>
        <v>0</v>
      </c>
    </row>
    <row r="251" spans="1:25" outlineLevel="1" x14ac:dyDescent="0.2">
      <c r="A251" s="75"/>
      <c r="B251" s="80" t="s">
        <v>98</v>
      </c>
      <c r="C251" s="169"/>
      <c r="D251" s="170"/>
      <c r="E251" s="162"/>
      <c r="F251" s="70"/>
      <c r="G251" s="77"/>
      <c r="H251" s="370">
        <f t="shared" si="118"/>
        <v>0</v>
      </c>
      <c r="I251" s="162"/>
      <c r="J251" s="70"/>
      <c r="K251" s="78">
        <f t="shared" si="113"/>
        <v>0</v>
      </c>
      <c r="L251" s="209">
        <f t="shared" si="119"/>
        <v>0</v>
      </c>
      <c r="M251" s="162"/>
      <c r="N251" s="70"/>
      <c r="O251" s="78">
        <f t="shared" si="114"/>
        <v>0</v>
      </c>
      <c r="P251" s="209">
        <f t="shared" si="120"/>
        <v>0</v>
      </c>
      <c r="Q251" s="162"/>
      <c r="R251" s="70"/>
      <c r="S251" s="78">
        <f t="shared" si="115"/>
        <v>0</v>
      </c>
      <c r="T251" s="209">
        <f t="shared" si="121"/>
        <v>0</v>
      </c>
      <c r="U251" s="162"/>
      <c r="V251" s="70"/>
      <c r="W251" s="78">
        <f t="shared" si="116"/>
        <v>0</v>
      </c>
      <c r="X251" s="78">
        <f t="shared" si="122"/>
        <v>0</v>
      </c>
      <c r="Y251" s="137">
        <f t="shared" si="117"/>
        <v>0</v>
      </c>
    </row>
    <row r="252" spans="1:25" outlineLevel="1" x14ac:dyDescent="0.2">
      <c r="A252" s="75"/>
      <c r="B252" s="80" t="s">
        <v>18</v>
      </c>
      <c r="C252" s="169"/>
      <c r="D252" s="170"/>
      <c r="E252" s="162"/>
      <c r="F252" s="70"/>
      <c r="G252" s="77"/>
      <c r="H252" s="370">
        <f t="shared" si="118"/>
        <v>0</v>
      </c>
      <c r="I252" s="162"/>
      <c r="J252" s="70"/>
      <c r="K252" s="78">
        <f t="shared" si="113"/>
        <v>0</v>
      </c>
      <c r="L252" s="209">
        <f t="shared" si="119"/>
        <v>0</v>
      </c>
      <c r="M252" s="162"/>
      <c r="N252" s="70"/>
      <c r="O252" s="78">
        <f t="shared" si="114"/>
        <v>0</v>
      </c>
      <c r="P252" s="209">
        <f t="shared" si="120"/>
        <v>0</v>
      </c>
      <c r="Q252" s="162"/>
      <c r="R252" s="70"/>
      <c r="S252" s="78">
        <f t="shared" si="115"/>
        <v>0</v>
      </c>
      <c r="T252" s="209">
        <f t="shared" si="121"/>
        <v>0</v>
      </c>
      <c r="U252" s="162"/>
      <c r="V252" s="70"/>
      <c r="W252" s="78">
        <f t="shared" si="116"/>
        <v>0</v>
      </c>
      <c r="X252" s="78">
        <f t="shared" si="122"/>
        <v>0</v>
      </c>
      <c r="Y252" s="137">
        <f t="shared" si="117"/>
        <v>0</v>
      </c>
    </row>
    <row r="253" spans="1:25" outlineLevel="1" x14ac:dyDescent="0.2">
      <c r="A253" s="75"/>
      <c r="B253" s="80" t="s">
        <v>19</v>
      </c>
      <c r="C253" s="169"/>
      <c r="D253" s="170"/>
      <c r="E253" s="162"/>
      <c r="F253" s="70"/>
      <c r="G253" s="77"/>
      <c r="H253" s="370">
        <f t="shared" si="118"/>
        <v>0</v>
      </c>
      <c r="I253" s="162"/>
      <c r="J253" s="70"/>
      <c r="K253" s="78">
        <f t="shared" si="113"/>
        <v>0</v>
      </c>
      <c r="L253" s="209">
        <f t="shared" si="119"/>
        <v>0</v>
      </c>
      <c r="M253" s="162"/>
      <c r="N253" s="70"/>
      <c r="O253" s="78">
        <f t="shared" si="114"/>
        <v>0</v>
      </c>
      <c r="P253" s="209">
        <f t="shared" si="120"/>
        <v>0</v>
      </c>
      <c r="Q253" s="162"/>
      <c r="R253" s="70"/>
      <c r="S253" s="78">
        <f t="shared" si="115"/>
        <v>0</v>
      </c>
      <c r="T253" s="209">
        <f t="shared" si="121"/>
        <v>0</v>
      </c>
      <c r="U253" s="162"/>
      <c r="V253" s="70"/>
      <c r="W253" s="78">
        <f t="shared" si="116"/>
        <v>0</v>
      </c>
      <c r="X253" s="78">
        <f t="shared" si="122"/>
        <v>0</v>
      </c>
      <c r="Y253" s="137">
        <f t="shared" si="117"/>
        <v>0</v>
      </c>
    </row>
    <row r="254" spans="1:25" outlineLevel="1" x14ac:dyDescent="0.2">
      <c r="A254" s="75"/>
      <c r="B254" s="80" t="s">
        <v>20</v>
      </c>
      <c r="C254" s="169"/>
      <c r="D254" s="170"/>
      <c r="E254" s="162"/>
      <c r="F254" s="70"/>
      <c r="G254" s="77"/>
      <c r="H254" s="370">
        <f t="shared" si="118"/>
        <v>0</v>
      </c>
      <c r="I254" s="162"/>
      <c r="J254" s="70"/>
      <c r="K254" s="78">
        <f t="shared" si="113"/>
        <v>0</v>
      </c>
      <c r="L254" s="209">
        <f t="shared" si="119"/>
        <v>0</v>
      </c>
      <c r="M254" s="162"/>
      <c r="N254" s="70"/>
      <c r="O254" s="78">
        <f t="shared" si="114"/>
        <v>0</v>
      </c>
      <c r="P254" s="209">
        <f t="shared" si="120"/>
        <v>0</v>
      </c>
      <c r="Q254" s="162"/>
      <c r="R254" s="70"/>
      <c r="S254" s="78">
        <f t="shared" si="115"/>
        <v>0</v>
      </c>
      <c r="T254" s="209">
        <f t="shared" si="121"/>
        <v>0</v>
      </c>
      <c r="U254" s="162"/>
      <c r="V254" s="70"/>
      <c r="W254" s="78">
        <f t="shared" si="116"/>
        <v>0</v>
      </c>
      <c r="X254" s="78">
        <f t="shared" si="122"/>
        <v>0</v>
      </c>
      <c r="Y254" s="137">
        <f t="shared" si="117"/>
        <v>0</v>
      </c>
    </row>
    <row r="255" spans="1:25" outlineLevel="1" x14ac:dyDescent="0.2">
      <c r="A255" s="75"/>
      <c r="B255" s="233" t="s">
        <v>186</v>
      </c>
      <c r="C255" s="169"/>
      <c r="D255" s="170"/>
      <c r="E255" s="162"/>
      <c r="F255" s="70"/>
      <c r="G255" s="77"/>
      <c r="H255" s="370">
        <f t="shared" si="118"/>
        <v>0</v>
      </c>
      <c r="I255" s="162"/>
      <c r="J255" s="70"/>
      <c r="K255" s="78">
        <f t="shared" si="113"/>
        <v>0</v>
      </c>
      <c r="L255" s="209">
        <f t="shared" si="119"/>
        <v>0</v>
      </c>
      <c r="M255" s="162"/>
      <c r="N255" s="70"/>
      <c r="O255" s="78">
        <f t="shared" si="114"/>
        <v>0</v>
      </c>
      <c r="P255" s="209">
        <f t="shared" si="120"/>
        <v>0</v>
      </c>
      <c r="Q255" s="162"/>
      <c r="R255" s="70"/>
      <c r="S255" s="78">
        <f t="shared" si="115"/>
        <v>0</v>
      </c>
      <c r="T255" s="209">
        <f t="shared" si="121"/>
        <v>0</v>
      </c>
      <c r="U255" s="162"/>
      <c r="V255" s="70"/>
      <c r="W255" s="78">
        <f t="shared" si="116"/>
        <v>0</v>
      </c>
      <c r="X255" s="78">
        <f t="shared" si="122"/>
        <v>0</v>
      </c>
      <c r="Y255" s="137">
        <f t="shared" si="117"/>
        <v>0</v>
      </c>
    </row>
    <row r="256" spans="1:25" outlineLevel="1" x14ac:dyDescent="0.2">
      <c r="A256" s="80"/>
      <c r="B256" s="80"/>
      <c r="C256" s="171"/>
      <c r="D256" s="170"/>
      <c r="E256" s="161"/>
      <c r="F256" s="72"/>
      <c r="G256" s="73"/>
      <c r="H256" s="369"/>
      <c r="I256" s="161"/>
      <c r="J256" s="72"/>
      <c r="K256" s="73"/>
      <c r="L256" s="268"/>
      <c r="M256" s="161"/>
      <c r="N256" s="72"/>
      <c r="O256" s="73"/>
      <c r="P256" s="268"/>
      <c r="Q256" s="161"/>
      <c r="R256" s="72"/>
      <c r="S256" s="73"/>
      <c r="T256" s="268"/>
      <c r="U256" s="161"/>
      <c r="V256" s="72"/>
      <c r="W256" s="73"/>
      <c r="X256" s="73"/>
      <c r="Y256" s="136"/>
    </row>
    <row r="257" spans="1:26" s="4" customFormat="1" outlineLevel="1" x14ac:dyDescent="0.2">
      <c r="A257" s="66" t="str">
        <f>A69</f>
        <v>&lt;Field Office&gt;</v>
      </c>
      <c r="B257" s="82"/>
      <c r="C257" s="167"/>
      <c r="D257" s="168"/>
      <c r="E257" s="161"/>
      <c r="F257" s="71"/>
      <c r="G257" s="73"/>
      <c r="H257" s="369"/>
      <c r="I257" s="161"/>
      <c r="J257" s="71"/>
      <c r="K257" s="73"/>
      <c r="L257" s="268"/>
      <c r="M257" s="161"/>
      <c r="N257" s="71"/>
      <c r="O257" s="73"/>
      <c r="P257" s="268"/>
      <c r="Q257" s="161"/>
      <c r="R257" s="71"/>
      <c r="S257" s="73"/>
      <c r="T257" s="268"/>
      <c r="U257" s="161"/>
      <c r="V257" s="71"/>
      <c r="W257" s="73"/>
      <c r="X257" s="73"/>
      <c r="Y257" s="136"/>
      <c r="Z257"/>
    </row>
    <row r="258" spans="1:26" outlineLevel="1" x14ac:dyDescent="0.2">
      <c r="A258" s="75"/>
      <c r="B258" s="80" t="s">
        <v>1</v>
      </c>
      <c r="C258" s="169"/>
      <c r="D258" s="170"/>
      <c r="E258" s="162"/>
      <c r="F258" s="70"/>
      <c r="G258" s="77"/>
      <c r="H258" s="370">
        <f>ROUND(F258*G258,0)</f>
        <v>0</v>
      </c>
      <c r="I258" s="162"/>
      <c r="J258" s="70"/>
      <c r="K258" s="78">
        <f t="shared" ref="K258:K288" si="123">ROUND(G258*(100%+$M$4),0)</f>
        <v>0</v>
      </c>
      <c r="L258" s="209">
        <f>ROUND(J258*K258,0)</f>
        <v>0</v>
      </c>
      <c r="M258" s="162"/>
      <c r="N258" s="70"/>
      <c r="O258" s="78">
        <f t="shared" ref="O258:O288" si="124">ROUND(K258*(100%+$M$4),0)</f>
        <v>0</v>
      </c>
      <c r="P258" s="209">
        <f>ROUND(N258*O258,0)</f>
        <v>0</v>
      </c>
      <c r="Q258" s="162"/>
      <c r="R258" s="70"/>
      <c r="S258" s="78">
        <f t="shared" ref="S258:S288" si="125">ROUND(O258*(100%+$M$4),0)</f>
        <v>0</v>
      </c>
      <c r="T258" s="209">
        <f>ROUND(R258*S258,0)</f>
        <v>0</v>
      </c>
      <c r="U258" s="162"/>
      <c r="V258" s="70"/>
      <c r="W258" s="78">
        <f t="shared" ref="W258:W288" si="126">ROUND(S258*(100%+$M$4),0)</f>
        <v>0</v>
      </c>
      <c r="X258" s="78">
        <f>ROUND(V258*W258,0)</f>
        <v>0</v>
      </c>
      <c r="Y258" s="137">
        <f t="shared" ref="Y258:Y288" si="127">H258+L258+P258+T258+X258</f>
        <v>0</v>
      </c>
    </row>
    <row r="259" spans="1:26" outlineLevel="1" x14ac:dyDescent="0.2">
      <c r="A259" s="75"/>
      <c r="B259" s="80" t="s">
        <v>2</v>
      </c>
      <c r="C259" s="169"/>
      <c r="D259" s="170"/>
      <c r="E259" s="162"/>
      <c r="F259" s="70"/>
      <c r="G259" s="77"/>
      <c r="H259" s="370">
        <f t="shared" ref="H259:H288" si="128">ROUND(F259*G259,0)</f>
        <v>0</v>
      </c>
      <c r="I259" s="162"/>
      <c r="J259" s="70"/>
      <c r="K259" s="78">
        <f t="shared" si="123"/>
        <v>0</v>
      </c>
      <c r="L259" s="209">
        <f t="shared" ref="L259:L288" si="129">ROUND(J259*K259,0)</f>
        <v>0</v>
      </c>
      <c r="M259" s="162"/>
      <c r="N259" s="70"/>
      <c r="O259" s="78">
        <f t="shared" si="124"/>
        <v>0</v>
      </c>
      <c r="P259" s="209">
        <f t="shared" ref="P259:P288" si="130">ROUND(N259*O259,0)</f>
        <v>0</v>
      </c>
      <c r="Q259" s="162"/>
      <c r="R259" s="70"/>
      <c r="S259" s="78">
        <f t="shared" si="125"/>
        <v>0</v>
      </c>
      <c r="T259" s="209">
        <f t="shared" ref="T259:T288" si="131">ROUND(R259*S259,0)</f>
        <v>0</v>
      </c>
      <c r="U259" s="162"/>
      <c r="V259" s="70"/>
      <c r="W259" s="78">
        <f t="shared" si="126"/>
        <v>0</v>
      </c>
      <c r="X259" s="78">
        <f t="shared" ref="X259:X288" si="132">ROUND(V259*W259,0)</f>
        <v>0</v>
      </c>
      <c r="Y259" s="137">
        <f t="shared" si="127"/>
        <v>0</v>
      </c>
    </row>
    <row r="260" spans="1:26" outlineLevel="1" x14ac:dyDescent="0.2">
      <c r="A260" s="75"/>
      <c r="B260" s="80" t="s">
        <v>3</v>
      </c>
      <c r="C260" s="169"/>
      <c r="D260" s="170"/>
      <c r="E260" s="162"/>
      <c r="F260" s="70"/>
      <c r="G260" s="77"/>
      <c r="H260" s="370">
        <f t="shared" si="128"/>
        <v>0</v>
      </c>
      <c r="I260" s="162"/>
      <c r="J260" s="70"/>
      <c r="K260" s="78">
        <f>ROUND(G260*(100%+$M$4),0)</f>
        <v>0</v>
      </c>
      <c r="L260" s="209">
        <f t="shared" si="129"/>
        <v>0</v>
      </c>
      <c r="M260" s="162"/>
      <c r="N260" s="70"/>
      <c r="O260" s="78">
        <f t="shared" si="124"/>
        <v>0</v>
      </c>
      <c r="P260" s="209">
        <f t="shared" si="130"/>
        <v>0</v>
      </c>
      <c r="Q260" s="162"/>
      <c r="R260" s="70"/>
      <c r="S260" s="78">
        <f t="shared" si="125"/>
        <v>0</v>
      </c>
      <c r="T260" s="209">
        <f t="shared" si="131"/>
        <v>0</v>
      </c>
      <c r="U260" s="162"/>
      <c r="V260" s="70"/>
      <c r="W260" s="78">
        <f t="shared" si="126"/>
        <v>0</v>
      </c>
      <c r="X260" s="78">
        <f t="shared" si="132"/>
        <v>0</v>
      </c>
      <c r="Y260" s="137">
        <f t="shared" si="127"/>
        <v>0</v>
      </c>
    </row>
    <row r="261" spans="1:26" outlineLevel="1" x14ac:dyDescent="0.2">
      <c r="A261" s="75"/>
      <c r="B261" s="80" t="s">
        <v>94</v>
      </c>
      <c r="C261" s="169"/>
      <c r="D261" s="170"/>
      <c r="E261" s="162"/>
      <c r="F261" s="70"/>
      <c r="G261" s="77"/>
      <c r="H261" s="370">
        <f t="shared" si="128"/>
        <v>0</v>
      </c>
      <c r="I261" s="162"/>
      <c r="J261" s="70"/>
      <c r="K261" s="78">
        <f t="shared" si="123"/>
        <v>0</v>
      </c>
      <c r="L261" s="209">
        <f t="shared" si="129"/>
        <v>0</v>
      </c>
      <c r="M261" s="162"/>
      <c r="N261" s="70"/>
      <c r="O261" s="78">
        <f t="shared" si="124"/>
        <v>0</v>
      </c>
      <c r="P261" s="209">
        <f t="shared" si="130"/>
        <v>0</v>
      </c>
      <c r="Q261" s="162"/>
      <c r="R261" s="70"/>
      <c r="S261" s="78">
        <f t="shared" si="125"/>
        <v>0</v>
      </c>
      <c r="T261" s="209">
        <f t="shared" si="131"/>
        <v>0</v>
      </c>
      <c r="U261" s="162"/>
      <c r="V261" s="70"/>
      <c r="W261" s="78">
        <f t="shared" si="126"/>
        <v>0</v>
      </c>
      <c r="X261" s="78">
        <f t="shared" si="132"/>
        <v>0</v>
      </c>
      <c r="Y261" s="137">
        <f t="shared" si="127"/>
        <v>0</v>
      </c>
    </row>
    <row r="262" spans="1:26" outlineLevel="1" x14ac:dyDescent="0.2">
      <c r="A262" s="75"/>
      <c r="B262" s="80" t="s">
        <v>4</v>
      </c>
      <c r="C262" s="169"/>
      <c r="D262" s="170"/>
      <c r="E262" s="162"/>
      <c r="F262" s="70"/>
      <c r="G262" s="77"/>
      <c r="H262" s="370">
        <f t="shared" si="128"/>
        <v>0</v>
      </c>
      <c r="I262" s="162"/>
      <c r="J262" s="70"/>
      <c r="K262" s="78">
        <f t="shared" si="123"/>
        <v>0</v>
      </c>
      <c r="L262" s="209">
        <f t="shared" si="129"/>
        <v>0</v>
      </c>
      <c r="M262" s="162"/>
      <c r="N262" s="70"/>
      <c r="O262" s="78">
        <f t="shared" si="124"/>
        <v>0</v>
      </c>
      <c r="P262" s="209">
        <f t="shared" si="130"/>
        <v>0</v>
      </c>
      <c r="Q262" s="162"/>
      <c r="R262" s="70"/>
      <c r="S262" s="78">
        <f t="shared" si="125"/>
        <v>0</v>
      </c>
      <c r="T262" s="209">
        <f t="shared" si="131"/>
        <v>0</v>
      </c>
      <c r="U262" s="162"/>
      <c r="V262" s="70"/>
      <c r="W262" s="78">
        <f t="shared" si="126"/>
        <v>0</v>
      </c>
      <c r="X262" s="78">
        <f t="shared" si="132"/>
        <v>0</v>
      </c>
      <c r="Y262" s="137">
        <f t="shared" si="127"/>
        <v>0</v>
      </c>
    </row>
    <row r="263" spans="1:26" outlineLevel="1" x14ac:dyDescent="0.2">
      <c r="A263" s="75"/>
      <c r="B263" s="80" t="s">
        <v>167</v>
      </c>
      <c r="C263" s="169"/>
      <c r="D263" s="170"/>
      <c r="E263" s="162"/>
      <c r="F263" s="70"/>
      <c r="G263" s="77"/>
      <c r="H263" s="370">
        <f t="shared" si="128"/>
        <v>0</v>
      </c>
      <c r="I263" s="162"/>
      <c r="J263" s="70"/>
      <c r="K263" s="78">
        <f t="shared" si="123"/>
        <v>0</v>
      </c>
      <c r="L263" s="209">
        <f t="shared" si="129"/>
        <v>0</v>
      </c>
      <c r="M263" s="162"/>
      <c r="N263" s="70"/>
      <c r="O263" s="78">
        <f t="shared" si="124"/>
        <v>0</v>
      </c>
      <c r="P263" s="209">
        <f t="shared" si="130"/>
        <v>0</v>
      </c>
      <c r="Q263" s="162"/>
      <c r="R263" s="70"/>
      <c r="S263" s="78">
        <f t="shared" si="125"/>
        <v>0</v>
      </c>
      <c r="T263" s="209">
        <f t="shared" si="131"/>
        <v>0</v>
      </c>
      <c r="U263" s="162"/>
      <c r="V263" s="70"/>
      <c r="W263" s="78">
        <f t="shared" si="126"/>
        <v>0</v>
      </c>
      <c r="X263" s="78">
        <f t="shared" si="132"/>
        <v>0</v>
      </c>
      <c r="Y263" s="137">
        <f t="shared" si="127"/>
        <v>0</v>
      </c>
    </row>
    <row r="264" spans="1:26" outlineLevel="1" x14ac:dyDescent="0.2">
      <c r="A264" s="75"/>
      <c r="B264" s="80" t="s">
        <v>87</v>
      </c>
      <c r="C264" s="169"/>
      <c r="D264" s="170"/>
      <c r="E264" s="162"/>
      <c r="F264" s="70"/>
      <c r="G264" s="77"/>
      <c r="H264" s="370">
        <f t="shared" si="128"/>
        <v>0</v>
      </c>
      <c r="I264" s="162"/>
      <c r="J264" s="70"/>
      <c r="K264" s="78">
        <f t="shared" si="123"/>
        <v>0</v>
      </c>
      <c r="L264" s="209">
        <f t="shared" si="129"/>
        <v>0</v>
      </c>
      <c r="M264" s="162"/>
      <c r="N264" s="70"/>
      <c r="O264" s="78">
        <f t="shared" si="124"/>
        <v>0</v>
      </c>
      <c r="P264" s="209">
        <f t="shared" si="130"/>
        <v>0</v>
      </c>
      <c r="Q264" s="162"/>
      <c r="R264" s="70"/>
      <c r="S264" s="78">
        <f t="shared" si="125"/>
        <v>0</v>
      </c>
      <c r="T264" s="209">
        <f t="shared" si="131"/>
        <v>0</v>
      </c>
      <c r="U264" s="162"/>
      <c r="V264" s="70"/>
      <c r="W264" s="78">
        <f t="shared" si="126"/>
        <v>0</v>
      </c>
      <c r="X264" s="78">
        <f t="shared" si="132"/>
        <v>0</v>
      </c>
      <c r="Y264" s="137">
        <f t="shared" si="127"/>
        <v>0</v>
      </c>
    </row>
    <row r="265" spans="1:26" outlineLevel="1" x14ac:dyDescent="0.2">
      <c r="A265" s="75"/>
      <c r="B265" s="80" t="s">
        <v>158</v>
      </c>
      <c r="C265" s="169"/>
      <c r="D265" s="170"/>
      <c r="E265" s="162"/>
      <c r="F265" s="70"/>
      <c r="G265" s="77"/>
      <c r="H265" s="370">
        <f t="shared" si="128"/>
        <v>0</v>
      </c>
      <c r="I265" s="162"/>
      <c r="J265" s="70"/>
      <c r="K265" s="78">
        <f t="shared" si="123"/>
        <v>0</v>
      </c>
      <c r="L265" s="209">
        <f t="shared" si="129"/>
        <v>0</v>
      </c>
      <c r="M265" s="162"/>
      <c r="N265" s="70"/>
      <c r="O265" s="78">
        <f t="shared" si="124"/>
        <v>0</v>
      </c>
      <c r="P265" s="209">
        <f t="shared" si="130"/>
        <v>0</v>
      </c>
      <c r="Q265" s="162"/>
      <c r="R265" s="70"/>
      <c r="S265" s="78">
        <f t="shared" si="125"/>
        <v>0</v>
      </c>
      <c r="T265" s="209">
        <f t="shared" si="131"/>
        <v>0</v>
      </c>
      <c r="U265" s="162"/>
      <c r="V265" s="70"/>
      <c r="W265" s="78">
        <f t="shared" si="126"/>
        <v>0</v>
      </c>
      <c r="X265" s="78">
        <f t="shared" si="132"/>
        <v>0</v>
      </c>
      <c r="Y265" s="137">
        <f t="shared" si="127"/>
        <v>0</v>
      </c>
    </row>
    <row r="266" spans="1:26" outlineLevel="1" x14ac:dyDescent="0.2">
      <c r="A266" s="75"/>
      <c r="B266" s="80" t="s">
        <v>188</v>
      </c>
      <c r="C266" s="169"/>
      <c r="D266" s="170"/>
      <c r="E266" s="162"/>
      <c r="F266" s="70"/>
      <c r="G266" s="77"/>
      <c r="H266" s="370">
        <f t="shared" si="128"/>
        <v>0</v>
      </c>
      <c r="I266" s="162"/>
      <c r="J266" s="70"/>
      <c r="K266" s="78">
        <f t="shared" si="123"/>
        <v>0</v>
      </c>
      <c r="L266" s="209">
        <f t="shared" si="129"/>
        <v>0</v>
      </c>
      <c r="M266" s="162"/>
      <c r="N266" s="70"/>
      <c r="O266" s="78">
        <f t="shared" si="124"/>
        <v>0</v>
      </c>
      <c r="P266" s="209">
        <f t="shared" si="130"/>
        <v>0</v>
      </c>
      <c r="Q266" s="162"/>
      <c r="R266" s="70"/>
      <c r="S266" s="78">
        <f t="shared" si="125"/>
        <v>0</v>
      </c>
      <c r="T266" s="209">
        <f t="shared" si="131"/>
        <v>0</v>
      </c>
      <c r="U266" s="162"/>
      <c r="V266" s="70"/>
      <c r="W266" s="78">
        <f t="shared" si="126"/>
        <v>0</v>
      </c>
      <c r="X266" s="78">
        <f t="shared" si="132"/>
        <v>0</v>
      </c>
      <c r="Y266" s="137">
        <f t="shared" si="127"/>
        <v>0</v>
      </c>
    </row>
    <row r="267" spans="1:26" outlineLevel="1" x14ac:dyDescent="0.2">
      <c r="A267" s="75"/>
      <c r="B267" s="80" t="s">
        <v>168</v>
      </c>
      <c r="C267" s="169"/>
      <c r="D267" s="170"/>
      <c r="E267" s="162"/>
      <c r="F267" s="70"/>
      <c r="G267" s="77"/>
      <c r="H267" s="370">
        <f t="shared" si="128"/>
        <v>0</v>
      </c>
      <c r="I267" s="162"/>
      <c r="J267" s="70"/>
      <c r="K267" s="78">
        <f t="shared" si="123"/>
        <v>0</v>
      </c>
      <c r="L267" s="209">
        <f t="shared" si="129"/>
        <v>0</v>
      </c>
      <c r="M267" s="162"/>
      <c r="N267" s="70"/>
      <c r="O267" s="78">
        <f t="shared" si="124"/>
        <v>0</v>
      </c>
      <c r="P267" s="209">
        <f t="shared" si="130"/>
        <v>0</v>
      </c>
      <c r="Q267" s="162"/>
      <c r="R267" s="70"/>
      <c r="S267" s="78">
        <f t="shared" si="125"/>
        <v>0</v>
      </c>
      <c r="T267" s="209">
        <f t="shared" si="131"/>
        <v>0</v>
      </c>
      <c r="U267" s="162"/>
      <c r="V267" s="70"/>
      <c r="W267" s="78">
        <f t="shared" si="126"/>
        <v>0</v>
      </c>
      <c r="X267" s="78">
        <f t="shared" si="132"/>
        <v>0</v>
      </c>
      <c r="Y267" s="137">
        <f t="shared" si="127"/>
        <v>0</v>
      </c>
    </row>
    <row r="268" spans="1:26" outlineLevel="1" x14ac:dyDescent="0.2">
      <c r="A268" s="75"/>
      <c r="B268" s="80" t="s">
        <v>0</v>
      </c>
      <c r="C268" s="169"/>
      <c r="D268" s="170"/>
      <c r="E268" s="162"/>
      <c r="F268" s="70"/>
      <c r="G268" s="77"/>
      <c r="H268" s="370">
        <f t="shared" si="128"/>
        <v>0</v>
      </c>
      <c r="I268" s="162"/>
      <c r="J268" s="70"/>
      <c r="K268" s="78">
        <f t="shared" si="123"/>
        <v>0</v>
      </c>
      <c r="L268" s="209">
        <f t="shared" si="129"/>
        <v>0</v>
      </c>
      <c r="M268" s="162"/>
      <c r="N268" s="70"/>
      <c r="O268" s="78">
        <f t="shared" si="124"/>
        <v>0</v>
      </c>
      <c r="P268" s="209">
        <f t="shared" si="130"/>
        <v>0</v>
      </c>
      <c r="Q268" s="162"/>
      <c r="R268" s="70"/>
      <c r="S268" s="78">
        <f t="shared" si="125"/>
        <v>0</v>
      </c>
      <c r="T268" s="209">
        <f t="shared" si="131"/>
        <v>0</v>
      </c>
      <c r="U268" s="162"/>
      <c r="V268" s="70"/>
      <c r="W268" s="78">
        <f t="shared" si="126"/>
        <v>0</v>
      </c>
      <c r="X268" s="78">
        <f t="shared" si="132"/>
        <v>0</v>
      </c>
      <c r="Y268" s="137">
        <f t="shared" si="127"/>
        <v>0</v>
      </c>
    </row>
    <row r="269" spans="1:26" outlineLevel="1" x14ac:dyDescent="0.2">
      <c r="A269" s="75"/>
      <c r="B269" s="80" t="s">
        <v>5</v>
      </c>
      <c r="C269" s="169"/>
      <c r="D269" s="170"/>
      <c r="E269" s="162"/>
      <c r="F269" s="70"/>
      <c r="G269" s="77"/>
      <c r="H269" s="370">
        <f t="shared" si="128"/>
        <v>0</v>
      </c>
      <c r="I269" s="162"/>
      <c r="J269" s="70"/>
      <c r="K269" s="78">
        <f t="shared" si="123"/>
        <v>0</v>
      </c>
      <c r="L269" s="209">
        <f t="shared" si="129"/>
        <v>0</v>
      </c>
      <c r="M269" s="162"/>
      <c r="N269" s="70"/>
      <c r="O269" s="78">
        <f t="shared" si="124"/>
        <v>0</v>
      </c>
      <c r="P269" s="209">
        <f t="shared" si="130"/>
        <v>0</v>
      </c>
      <c r="Q269" s="162"/>
      <c r="R269" s="70"/>
      <c r="S269" s="78">
        <f t="shared" si="125"/>
        <v>0</v>
      </c>
      <c r="T269" s="209">
        <f t="shared" si="131"/>
        <v>0</v>
      </c>
      <c r="U269" s="162"/>
      <c r="V269" s="70"/>
      <c r="W269" s="78">
        <f t="shared" si="126"/>
        <v>0</v>
      </c>
      <c r="X269" s="78">
        <f t="shared" si="132"/>
        <v>0</v>
      </c>
      <c r="Y269" s="137">
        <f t="shared" si="127"/>
        <v>0</v>
      </c>
    </row>
    <row r="270" spans="1:26" outlineLevel="1" x14ac:dyDescent="0.2">
      <c r="A270" s="75"/>
      <c r="B270" s="80" t="s">
        <v>6</v>
      </c>
      <c r="C270" s="169"/>
      <c r="D270" s="170"/>
      <c r="E270" s="162"/>
      <c r="F270" s="70"/>
      <c r="G270" s="77"/>
      <c r="H270" s="370">
        <f t="shared" si="128"/>
        <v>0</v>
      </c>
      <c r="I270" s="162"/>
      <c r="J270" s="70"/>
      <c r="K270" s="78">
        <f t="shared" si="123"/>
        <v>0</v>
      </c>
      <c r="L270" s="209">
        <f t="shared" si="129"/>
        <v>0</v>
      </c>
      <c r="M270" s="162"/>
      <c r="N270" s="70"/>
      <c r="O270" s="78">
        <f t="shared" si="124"/>
        <v>0</v>
      </c>
      <c r="P270" s="209">
        <f t="shared" si="130"/>
        <v>0</v>
      </c>
      <c r="Q270" s="162"/>
      <c r="R270" s="70"/>
      <c r="S270" s="78">
        <f t="shared" si="125"/>
        <v>0</v>
      </c>
      <c r="T270" s="209">
        <f t="shared" si="131"/>
        <v>0</v>
      </c>
      <c r="U270" s="162"/>
      <c r="V270" s="70"/>
      <c r="W270" s="78">
        <f t="shared" si="126"/>
        <v>0</v>
      </c>
      <c r="X270" s="78">
        <f t="shared" si="132"/>
        <v>0</v>
      </c>
      <c r="Y270" s="137">
        <f t="shared" si="127"/>
        <v>0</v>
      </c>
    </row>
    <row r="271" spans="1:26" outlineLevel="1" x14ac:dyDescent="0.2">
      <c r="A271" s="75"/>
      <c r="B271" s="80" t="s">
        <v>7</v>
      </c>
      <c r="C271" s="169"/>
      <c r="D271" s="170"/>
      <c r="E271" s="162"/>
      <c r="F271" s="70"/>
      <c r="G271" s="77"/>
      <c r="H271" s="370">
        <f t="shared" si="128"/>
        <v>0</v>
      </c>
      <c r="I271" s="162"/>
      <c r="J271" s="70"/>
      <c r="K271" s="78">
        <f t="shared" si="123"/>
        <v>0</v>
      </c>
      <c r="L271" s="209">
        <f t="shared" si="129"/>
        <v>0</v>
      </c>
      <c r="M271" s="162"/>
      <c r="N271" s="70"/>
      <c r="O271" s="78">
        <f t="shared" si="124"/>
        <v>0</v>
      </c>
      <c r="P271" s="209">
        <f t="shared" si="130"/>
        <v>0</v>
      </c>
      <c r="Q271" s="162"/>
      <c r="R271" s="70"/>
      <c r="S271" s="78">
        <f t="shared" si="125"/>
        <v>0</v>
      </c>
      <c r="T271" s="209">
        <f t="shared" si="131"/>
        <v>0</v>
      </c>
      <c r="U271" s="162"/>
      <c r="V271" s="70"/>
      <c r="W271" s="78">
        <f t="shared" si="126"/>
        <v>0</v>
      </c>
      <c r="X271" s="78">
        <f t="shared" si="132"/>
        <v>0</v>
      </c>
      <c r="Y271" s="137">
        <f t="shared" si="127"/>
        <v>0</v>
      </c>
    </row>
    <row r="272" spans="1:26" outlineLevel="1" x14ac:dyDescent="0.2">
      <c r="A272" s="75"/>
      <c r="B272" s="80" t="s">
        <v>8</v>
      </c>
      <c r="C272" s="169"/>
      <c r="D272" s="170"/>
      <c r="E272" s="162"/>
      <c r="F272" s="70"/>
      <c r="G272" s="77"/>
      <c r="H272" s="370">
        <f t="shared" si="128"/>
        <v>0</v>
      </c>
      <c r="I272" s="162"/>
      <c r="J272" s="70"/>
      <c r="K272" s="78">
        <f t="shared" si="123"/>
        <v>0</v>
      </c>
      <c r="L272" s="209">
        <f t="shared" si="129"/>
        <v>0</v>
      </c>
      <c r="M272" s="162"/>
      <c r="N272" s="70"/>
      <c r="O272" s="78">
        <f t="shared" si="124"/>
        <v>0</v>
      </c>
      <c r="P272" s="209">
        <f t="shared" si="130"/>
        <v>0</v>
      </c>
      <c r="Q272" s="162"/>
      <c r="R272" s="70"/>
      <c r="S272" s="78">
        <f t="shared" si="125"/>
        <v>0</v>
      </c>
      <c r="T272" s="209">
        <f t="shared" si="131"/>
        <v>0</v>
      </c>
      <c r="U272" s="162"/>
      <c r="V272" s="70"/>
      <c r="W272" s="78">
        <f t="shared" si="126"/>
        <v>0</v>
      </c>
      <c r="X272" s="78">
        <f t="shared" si="132"/>
        <v>0</v>
      </c>
      <c r="Y272" s="137">
        <f t="shared" si="127"/>
        <v>0</v>
      </c>
    </row>
    <row r="273" spans="1:25" outlineLevel="1" x14ac:dyDescent="0.2">
      <c r="A273" s="75"/>
      <c r="B273" s="80" t="s">
        <v>95</v>
      </c>
      <c r="C273" s="169"/>
      <c r="D273" s="170"/>
      <c r="E273" s="162"/>
      <c r="F273" s="70"/>
      <c r="G273" s="77"/>
      <c r="H273" s="370">
        <f t="shared" si="128"/>
        <v>0</v>
      </c>
      <c r="I273" s="162"/>
      <c r="J273" s="70"/>
      <c r="K273" s="78">
        <f t="shared" si="123"/>
        <v>0</v>
      </c>
      <c r="L273" s="209">
        <f t="shared" si="129"/>
        <v>0</v>
      </c>
      <c r="M273" s="162"/>
      <c r="N273" s="70"/>
      <c r="O273" s="78">
        <f t="shared" si="124"/>
        <v>0</v>
      </c>
      <c r="P273" s="209">
        <f t="shared" si="130"/>
        <v>0</v>
      </c>
      <c r="Q273" s="162"/>
      <c r="R273" s="70"/>
      <c r="S273" s="78">
        <f t="shared" si="125"/>
        <v>0</v>
      </c>
      <c r="T273" s="209">
        <f t="shared" si="131"/>
        <v>0</v>
      </c>
      <c r="U273" s="162"/>
      <c r="V273" s="70"/>
      <c r="W273" s="78">
        <f t="shared" si="126"/>
        <v>0</v>
      </c>
      <c r="X273" s="78">
        <f t="shared" si="132"/>
        <v>0</v>
      </c>
      <c r="Y273" s="137">
        <f t="shared" si="127"/>
        <v>0</v>
      </c>
    </row>
    <row r="274" spans="1:25" outlineLevel="1" x14ac:dyDescent="0.2">
      <c r="A274" s="75"/>
      <c r="B274" s="80" t="s">
        <v>96</v>
      </c>
      <c r="C274" s="169"/>
      <c r="D274" s="170"/>
      <c r="E274" s="162"/>
      <c r="F274" s="70"/>
      <c r="G274" s="77"/>
      <c r="H274" s="370">
        <f t="shared" si="128"/>
        <v>0</v>
      </c>
      <c r="I274" s="162"/>
      <c r="J274" s="70"/>
      <c r="K274" s="78">
        <f t="shared" si="123"/>
        <v>0</v>
      </c>
      <c r="L274" s="209">
        <f t="shared" si="129"/>
        <v>0</v>
      </c>
      <c r="M274" s="162"/>
      <c r="N274" s="70"/>
      <c r="O274" s="78">
        <f t="shared" si="124"/>
        <v>0</v>
      </c>
      <c r="P274" s="209">
        <f t="shared" si="130"/>
        <v>0</v>
      </c>
      <c r="Q274" s="162"/>
      <c r="R274" s="70"/>
      <c r="S274" s="78">
        <f t="shared" si="125"/>
        <v>0</v>
      </c>
      <c r="T274" s="209">
        <f t="shared" si="131"/>
        <v>0</v>
      </c>
      <c r="U274" s="162"/>
      <c r="V274" s="70"/>
      <c r="W274" s="78">
        <f t="shared" si="126"/>
        <v>0</v>
      </c>
      <c r="X274" s="78">
        <f t="shared" si="132"/>
        <v>0</v>
      </c>
      <c r="Y274" s="137">
        <f t="shared" si="127"/>
        <v>0</v>
      </c>
    </row>
    <row r="275" spans="1:25" outlineLevel="1" x14ac:dyDescent="0.2">
      <c r="A275" s="75"/>
      <c r="B275" s="80" t="s">
        <v>97</v>
      </c>
      <c r="C275" s="169"/>
      <c r="D275" s="170"/>
      <c r="E275" s="162"/>
      <c r="F275" s="70"/>
      <c r="G275" s="77"/>
      <c r="H275" s="370">
        <f t="shared" si="128"/>
        <v>0</v>
      </c>
      <c r="I275" s="162"/>
      <c r="J275" s="70"/>
      <c r="K275" s="78">
        <f t="shared" si="123"/>
        <v>0</v>
      </c>
      <c r="L275" s="209">
        <f t="shared" si="129"/>
        <v>0</v>
      </c>
      <c r="M275" s="162"/>
      <c r="N275" s="70"/>
      <c r="O275" s="78">
        <f t="shared" si="124"/>
        <v>0</v>
      </c>
      <c r="P275" s="209">
        <f t="shared" si="130"/>
        <v>0</v>
      </c>
      <c r="Q275" s="162"/>
      <c r="R275" s="70"/>
      <c r="S275" s="78">
        <f t="shared" si="125"/>
        <v>0</v>
      </c>
      <c r="T275" s="209">
        <f t="shared" si="131"/>
        <v>0</v>
      </c>
      <c r="U275" s="162"/>
      <c r="V275" s="70"/>
      <c r="W275" s="78">
        <f t="shared" si="126"/>
        <v>0</v>
      </c>
      <c r="X275" s="78">
        <f t="shared" si="132"/>
        <v>0</v>
      </c>
      <c r="Y275" s="137">
        <f t="shared" si="127"/>
        <v>0</v>
      </c>
    </row>
    <row r="276" spans="1:25" outlineLevel="1" x14ac:dyDescent="0.2">
      <c r="A276" s="75"/>
      <c r="B276" s="80" t="s">
        <v>9</v>
      </c>
      <c r="C276" s="169"/>
      <c r="D276" s="170"/>
      <c r="E276" s="162"/>
      <c r="F276" s="70"/>
      <c r="G276" s="77"/>
      <c r="H276" s="370">
        <f t="shared" si="128"/>
        <v>0</v>
      </c>
      <c r="I276" s="162"/>
      <c r="J276" s="70"/>
      <c r="K276" s="78">
        <f t="shared" si="123"/>
        <v>0</v>
      </c>
      <c r="L276" s="209">
        <f t="shared" si="129"/>
        <v>0</v>
      </c>
      <c r="M276" s="162"/>
      <c r="N276" s="70"/>
      <c r="O276" s="78">
        <f t="shared" si="124"/>
        <v>0</v>
      </c>
      <c r="P276" s="209">
        <f t="shared" si="130"/>
        <v>0</v>
      </c>
      <c r="Q276" s="162"/>
      <c r="R276" s="70"/>
      <c r="S276" s="78">
        <f t="shared" si="125"/>
        <v>0</v>
      </c>
      <c r="T276" s="209">
        <f t="shared" si="131"/>
        <v>0</v>
      </c>
      <c r="U276" s="162"/>
      <c r="V276" s="70"/>
      <c r="W276" s="78">
        <f t="shared" si="126"/>
        <v>0</v>
      </c>
      <c r="X276" s="78">
        <f t="shared" si="132"/>
        <v>0</v>
      </c>
      <c r="Y276" s="137">
        <f t="shared" si="127"/>
        <v>0</v>
      </c>
    </row>
    <row r="277" spans="1:25" outlineLevel="1" x14ac:dyDescent="0.2">
      <c r="A277" s="75"/>
      <c r="B277" s="80" t="s">
        <v>10</v>
      </c>
      <c r="C277" s="169"/>
      <c r="D277" s="170"/>
      <c r="E277" s="162"/>
      <c r="F277" s="70"/>
      <c r="G277" s="77"/>
      <c r="H277" s="370">
        <f t="shared" si="128"/>
        <v>0</v>
      </c>
      <c r="I277" s="162"/>
      <c r="J277" s="70"/>
      <c r="K277" s="78">
        <f t="shared" si="123"/>
        <v>0</v>
      </c>
      <c r="L277" s="209">
        <f t="shared" si="129"/>
        <v>0</v>
      </c>
      <c r="M277" s="162"/>
      <c r="N277" s="70"/>
      <c r="O277" s="78">
        <f t="shared" si="124"/>
        <v>0</v>
      </c>
      <c r="P277" s="209">
        <f t="shared" si="130"/>
        <v>0</v>
      </c>
      <c r="Q277" s="162"/>
      <c r="R277" s="70"/>
      <c r="S277" s="78">
        <f t="shared" si="125"/>
        <v>0</v>
      </c>
      <c r="T277" s="209">
        <f t="shared" si="131"/>
        <v>0</v>
      </c>
      <c r="U277" s="162"/>
      <c r="V277" s="70"/>
      <c r="W277" s="78">
        <f t="shared" si="126"/>
        <v>0</v>
      </c>
      <c r="X277" s="78">
        <f t="shared" si="132"/>
        <v>0</v>
      </c>
      <c r="Y277" s="137">
        <f t="shared" si="127"/>
        <v>0</v>
      </c>
    </row>
    <row r="278" spans="1:25" outlineLevel="1" x14ac:dyDescent="0.2">
      <c r="A278" s="75"/>
      <c r="B278" s="80" t="s">
        <v>11</v>
      </c>
      <c r="C278" s="169"/>
      <c r="D278" s="170"/>
      <c r="E278" s="162"/>
      <c r="F278" s="70"/>
      <c r="G278" s="77"/>
      <c r="H278" s="370">
        <f t="shared" si="128"/>
        <v>0</v>
      </c>
      <c r="I278" s="162"/>
      <c r="J278" s="70"/>
      <c r="K278" s="78">
        <f t="shared" si="123"/>
        <v>0</v>
      </c>
      <c r="L278" s="209">
        <f t="shared" si="129"/>
        <v>0</v>
      </c>
      <c r="M278" s="162"/>
      <c r="N278" s="70"/>
      <c r="O278" s="78">
        <f t="shared" si="124"/>
        <v>0</v>
      </c>
      <c r="P278" s="209">
        <f t="shared" si="130"/>
        <v>0</v>
      </c>
      <c r="Q278" s="162"/>
      <c r="R278" s="70"/>
      <c r="S278" s="78">
        <f t="shared" si="125"/>
        <v>0</v>
      </c>
      <c r="T278" s="209">
        <f t="shared" si="131"/>
        <v>0</v>
      </c>
      <c r="U278" s="162"/>
      <c r="V278" s="70"/>
      <c r="W278" s="78">
        <f t="shared" si="126"/>
        <v>0</v>
      </c>
      <c r="X278" s="78">
        <f t="shared" si="132"/>
        <v>0</v>
      </c>
      <c r="Y278" s="137">
        <f t="shared" si="127"/>
        <v>0</v>
      </c>
    </row>
    <row r="279" spans="1:25" outlineLevel="1" x14ac:dyDescent="0.2">
      <c r="A279" s="75"/>
      <c r="B279" s="80" t="s">
        <v>12</v>
      </c>
      <c r="C279" s="169"/>
      <c r="D279" s="170"/>
      <c r="E279" s="162"/>
      <c r="F279" s="70"/>
      <c r="G279" s="77"/>
      <c r="H279" s="370">
        <f t="shared" si="128"/>
        <v>0</v>
      </c>
      <c r="I279" s="162"/>
      <c r="J279" s="70"/>
      <c r="K279" s="78">
        <f t="shared" si="123"/>
        <v>0</v>
      </c>
      <c r="L279" s="209">
        <f t="shared" si="129"/>
        <v>0</v>
      </c>
      <c r="M279" s="162"/>
      <c r="N279" s="70"/>
      <c r="O279" s="78">
        <f t="shared" si="124"/>
        <v>0</v>
      </c>
      <c r="P279" s="209">
        <f t="shared" si="130"/>
        <v>0</v>
      </c>
      <c r="Q279" s="162"/>
      <c r="R279" s="70"/>
      <c r="S279" s="78">
        <f t="shared" si="125"/>
        <v>0</v>
      </c>
      <c r="T279" s="209">
        <f t="shared" si="131"/>
        <v>0</v>
      </c>
      <c r="U279" s="162"/>
      <c r="V279" s="70"/>
      <c r="W279" s="78">
        <f t="shared" si="126"/>
        <v>0</v>
      </c>
      <c r="X279" s="78">
        <f t="shared" si="132"/>
        <v>0</v>
      </c>
      <c r="Y279" s="137">
        <f t="shared" si="127"/>
        <v>0</v>
      </c>
    </row>
    <row r="280" spans="1:25" outlineLevel="1" x14ac:dyDescent="0.2">
      <c r="A280" s="75"/>
      <c r="B280" s="80" t="s">
        <v>13</v>
      </c>
      <c r="C280" s="169"/>
      <c r="D280" s="170"/>
      <c r="E280" s="162"/>
      <c r="F280" s="70"/>
      <c r="G280" s="77"/>
      <c r="H280" s="370">
        <f t="shared" si="128"/>
        <v>0</v>
      </c>
      <c r="I280" s="162"/>
      <c r="J280" s="70"/>
      <c r="K280" s="78">
        <f t="shared" si="123"/>
        <v>0</v>
      </c>
      <c r="L280" s="209">
        <f t="shared" si="129"/>
        <v>0</v>
      </c>
      <c r="M280" s="162"/>
      <c r="N280" s="70"/>
      <c r="O280" s="78">
        <f t="shared" si="124"/>
        <v>0</v>
      </c>
      <c r="P280" s="209">
        <f t="shared" si="130"/>
        <v>0</v>
      </c>
      <c r="Q280" s="162"/>
      <c r="R280" s="70"/>
      <c r="S280" s="78">
        <f t="shared" si="125"/>
        <v>0</v>
      </c>
      <c r="T280" s="209">
        <f t="shared" si="131"/>
        <v>0</v>
      </c>
      <c r="U280" s="162"/>
      <c r="V280" s="70"/>
      <c r="W280" s="78">
        <f t="shared" si="126"/>
        <v>0</v>
      </c>
      <c r="X280" s="78">
        <f t="shared" si="132"/>
        <v>0</v>
      </c>
      <c r="Y280" s="137">
        <f t="shared" si="127"/>
        <v>0</v>
      </c>
    </row>
    <row r="281" spans="1:25" outlineLevel="1" x14ac:dyDescent="0.2">
      <c r="A281" s="75"/>
      <c r="B281" s="80" t="s">
        <v>14</v>
      </c>
      <c r="C281" s="169"/>
      <c r="D281" s="170"/>
      <c r="E281" s="162"/>
      <c r="F281" s="70"/>
      <c r="G281" s="77"/>
      <c r="H281" s="370">
        <f t="shared" si="128"/>
        <v>0</v>
      </c>
      <c r="I281" s="162"/>
      <c r="J281" s="70"/>
      <c r="K281" s="78">
        <f t="shared" si="123"/>
        <v>0</v>
      </c>
      <c r="L281" s="209">
        <f t="shared" si="129"/>
        <v>0</v>
      </c>
      <c r="M281" s="162"/>
      <c r="N281" s="70"/>
      <c r="O281" s="78">
        <f t="shared" si="124"/>
        <v>0</v>
      </c>
      <c r="P281" s="209">
        <f t="shared" si="130"/>
        <v>0</v>
      </c>
      <c r="Q281" s="162"/>
      <c r="R281" s="70"/>
      <c r="S281" s="78">
        <f t="shared" si="125"/>
        <v>0</v>
      </c>
      <c r="T281" s="209">
        <f t="shared" si="131"/>
        <v>0</v>
      </c>
      <c r="U281" s="162"/>
      <c r="V281" s="70"/>
      <c r="W281" s="78">
        <f t="shared" si="126"/>
        <v>0</v>
      </c>
      <c r="X281" s="78">
        <f t="shared" si="132"/>
        <v>0</v>
      </c>
      <c r="Y281" s="137">
        <f t="shared" si="127"/>
        <v>0</v>
      </c>
    </row>
    <row r="282" spans="1:25" outlineLevel="1" x14ac:dyDescent="0.2">
      <c r="A282" s="75"/>
      <c r="B282" s="80" t="s">
        <v>15</v>
      </c>
      <c r="C282" s="169"/>
      <c r="D282" s="170"/>
      <c r="E282" s="162"/>
      <c r="F282" s="70"/>
      <c r="G282" s="77"/>
      <c r="H282" s="370">
        <f t="shared" si="128"/>
        <v>0</v>
      </c>
      <c r="I282" s="162"/>
      <c r="J282" s="70"/>
      <c r="K282" s="78">
        <f t="shared" si="123"/>
        <v>0</v>
      </c>
      <c r="L282" s="209">
        <f t="shared" si="129"/>
        <v>0</v>
      </c>
      <c r="M282" s="162"/>
      <c r="N282" s="70"/>
      <c r="O282" s="78">
        <f t="shared" si="124"/>
        <v>0</v>
      </c>
      <c r="P282" s="209">
        <f t="shared" si="130"/>
        <v>0</v>
      </c>
      <c r="Q282" s="162"/>
      <c r="R282" s="70"/>
      <c r="S282" s="78">
        <f t="shared" si="125"/>
        <v>0</v>
      </c>
      <c r="T282" s="209">
        <f t="shared" si="131"/>
        <v>0</v>
      </c>
      <c r="U282" s="162"/>
      <c r="V282" s="70"/>
      <c r="W282" s="78">
        <f t="shared" si="126"/>
        <v>0</v>
      </c>
      <c r="X282" s="78">
        <f t="shared" si="132"/>
        <v>0</v>
      </c>
      <c r="Y282" s="137">
        <f t="shared" si="127"/>
        <v>0</v>
      </c>
    </row>
    <row r="283" spans="1:25" outlineLevel="1" x14ac:dyDescent="0.2">
      <c r="A283" s="75"/>
      <c r="B283" s="80" t="s">
        <v>16</v>
      </c>
      <c r="C283" s="169"/>
      <c r="D283" s="170"/>
      <c r="E283" s="162"/>
      <c r="F283" s="70"/>
      <c r="G283" s="77"/>
      <c r="H283" s="370">
        <f t="shared" si="128"/>
        <v>0</v>
      </c>
      <c r="I283" s="162"/>
      <c r="J283" s="70"/>
      <c r="K283" s="78">
        <f t="shared" si="123"/>
        <v>0</v>
      </c>
      <c r="L283" s="209">
        <f t="shared" si="129"/>
        <v>0</v>
      </c>
      <c r="M283" s="162"/>
      <c r="N283" s="70"/>
      <c r="O283" s="78">
        <f t="shared" si="124"/>
        <v>0</v>
      </c>
      <c r="P283" s="209">
        <f t="shared" si="130"/>
        <v>0</v>
      </c>
      <c r="Q283" s="162"/>
      <c r="R283" s="70"/>
      <c r="S283" s="78">
        <f t="shared" si="125"/>
        <v>0</v>
      </c>
      <c r="T283" s="209">
        <f t="shared" si="131"/>
        <v>0</v>
      </c>
      <c r="U283" s="162"/>
      <c r="V283" s="70"/>
      <c r="W283" s="78">
        <f t="shared" si="126"/>
        <v>0</v>
      </c>
      <c r="X283" s="78">
        <f t="shared" si="132"/>
        <v>0</v>
      </c>
      <c r="Y283" s="137">
        <f t="shared" si="127"/>
        <v>0</v>
      </c>
    </row>
    <row r="284" spans="1:25" outlineLevel="1" x14ac:dyDescent="0.2">
      <c r="A284" s="75"/>
      <c r="B284" s="80" t="s">
        <v>17</v>
      </c>
      <c r="C284" s="169"/>
      <c r="D284" s="170"/>
      <c r="E284" s="162"/>
      <c r="F284" s="70"/>
      <c r="G284" s="77"/>
      <c r="H284" s="370">
        <f t="shared" si="128"/>
        <v>0</v>
      </c>
      <c r="I284" s="162"/>
      <c r="J284" s="70"/>
      <c r="K284" s="78">
        <f t="shared" si="123"/>
        <v>0</v>
      </c>
      <c r="L284" s="209">
        <f t="shared" si="129"/>
        <v>0</v>
      </c>
      <c r="M284" s="162"/>
      <c r="N284" s="70"/>
      <c r="O284" s="78">
        <f t="shared" si="124"/>
        <v>0</v>
      </c>
      <c r="P284" s="209">
        <f t="shared" si="130"/>
        <v>0</v>
      </c>
      <c r="Q284" s="162"/>
      <c r="R284" s="70"/>
      <c r="S284" s="78">
        <f t="shared" si="125"/>
        <v>0</v>
      </c>
      <c r="T284" s="209">
        <f t="shared" si="131"/>
        <v>0</v>
      </c>
      <c r="U284" s="162"/>
      <c r="V284" s="70"/>
      <c r="W284" s="78">
        <f t="shared" si="126"/>
        <v>0</v>
      </c>
      <c r="X284" s="78">
        <f t="shared" si="132"/>
        <v>0</v>
      </c>
      <c r="Y284" s="137">
        <f t="shared" si="127"/>
        <v>0</v>
      </c>
    </row>
    <row r="285" spans="1:25" outlineLevel="1" x14ac:dyDescent="0.2">
      <c r="A285" s="75"/>
      <c r="B285" s="80" t="s">
        <v>18</v>
      </c>
      <c r="C285" s="169"/>
      <c r="D285" s="170"/>
      <c r="E285" s="162"/>
      <c r="F285" s="70"/>
      <c r="G285" s="77"/>
      <c r="H285" s="370">
        <f t="shared" si="128"/>
        <v>0</v>
      </c>
      <c r="I285" s="162"/>
      <c r="J285" s="70"/>
      <c r="K285" s="78">
        <f t="shared" si="123"/>
        <v>0</v>
      </c>
      <c r="L285" s="209">
        <f t="shared" si="129"/>
        <v>0</v>
      </c>
      <c r="M285" s="162"/>
      <c r="N285" s="70"/>
      <c r="O285" s="78">
        <f t="shared" si="124"/>
        <v>0</v>
      </c>
      <c r="P285" s="209">
        <f t="shared" si="130"/>
        <v>0</v>
      </c>
      <c r="Q285" s="162"/>
      <c r="R285" s="70"/>
      <c r="S285" s="78">
        <f t="shared" si="125"/>
        <v>0</v>
      </c>
      <c r="T285" s="209">
        <f t="shared" si="131"/>
        <v>0</v>
      </c>
      <c r="U285" s="162"/>
      <c r="V285" s="70"/>
      <c r="W285" s="78">
        <f t="shared" si="126"/>
        <v>0</v>
      </c>
      <c r="X285" s="78">
        <f t="shared" si="132"/>
        <v>0</v>
      </c>
      <c r="Y285" s="137">
        <f t="shared" si="127"/>
        <v>0</v>
      </c>
    </row>
    <row r="286" spans="1:25" outlineLevel="1" x14ac:dyDescent="0.2">
      <c r="A286" s="75"/>
      <c r="B286" s="80" t="s">
        <v>19</v>
      </c>
      <c r="C286" s="169"/>
      <c r="D286" s="170"/>
      <c r="E286" s="162"/>
      <c r="F286" s="70"/>
      <c r="G286" s="77"/>
      <c r="H286" s="370">
        <f t="shared" si="128"/>
        <v>0</v>
      </c>
      <c r="I286" s="162"/>
      <c r="J286" s="70"/>
      <c r="K286" s="78">
        <f t="shared" si="123"/>
        <v>0</v>
      </c>
      <c r="L286" s="209">
        <f t="shared" si="129"/>
        <v>0</v>
      </c>
      <c r="M286" s="162"/>
      <c r="N286" s="70"/>
      <c r="O286" s="78">
        <f t="shared" si="124"/>
        <v>0</v>
      </c>
      <c r="P286" s="209">
        <f t="shared" si="130"/>
        <v>0</v>
      </c>
      <c r="Q286" s="162"/>
      <c r="R286" s="70"/>
      <c r="S286" s="78">
        <f t="shared" si="125"/>
        <v>0</v>
      </c>
      <c r="T286" s="209">
        <f t="shared" si="131"/>
        <v>0</v>
      </c>
      <c r="U286" s="162"/>
      <c r="V286" s="70"/>
      <c r="W286" s="78">
        <f t="shared" si="126"/>
        <v>0</v>
      </c>
      <c r="X286" s="78">
        <f t="shared" si="132"/>
        <v>0</v>
      </c>
      <c r="Y286" s="137">
        <f t="shared" si="127"/>
        <v>0</v>
      </c>
    </row>
    <row r="287" spans="1:25" outlineLevel="1" x14ac:dyDescent="0.2">
      <c r="A287" s="75"/>
      <c r="B287" s="80" t="s">
        <v>20</v>
      </c>
      <c r="C287" s="169"/>
      <c r="D287" s="170"/>
      <c r="E287" s="162"/>
      <c r="F287" s="70"/>
      <c r="G287" s="77"/>
      <c r="H287" s="370">
        <f t="shared" si="128"/>
        <v>0</v>
      </c>
      <c r="I287" s="162"/>
      <c r="J287" s="70"/>
      <c r="K287" s="78">
        <f t="shared" si="123"/>
        <v>0</v>
      </c>
      <c r="L287" s="209">
        <f t="shared" si="129"/>
        <v>0</v>
      </c>
      <c r="M287" s="162"/>
      <c r="N287" s="70"/>
      <c r="O287" s="78">
        <f t="shared" si="124"/>
        <v>0</v>
      </c>
      <c r="P287" s="209">
        <f t="shared" si="130"/>
        <v>0</v>
      </c>
      <c r="Q287" s="162"/>
      <c r="R287" s="70"/>
      <c r="S287" s="78">
        <f t="shared" si="125"/>
        <v>0</v>
      </c>
      <c r="T287" s="209">
        <f t="shared" si="131"/>
        <v>0</v>
      </c>
      <c r="U287" s="162"/>
      <c r="V287" s="70"/>
      <c r="W287" s="78">
        <f t="shared" si="126"/>
        <v>0</v>
      </c>
      <c r="X287" s="78">
        <f t="shared" si="132"/>
        <v>0</v>
      </c>
      <c r="Y287" s="137">
        <f t="shared" si="127"/>
        <v>0</v>
      </c>
    </row>
    <row r="288" spans="1:25" outlineLevel="1" x14ac:dyDescent="0.2">
      <c r="A288" s="75"/>
      <c r="B288" s="233" t="s">
        <v>186</v>
      </c>
      <c r="C288" s="169"/>
      <c r="D288" s="170"/>
      <c r="E288" s="162"/>
      <c r="F288" s="70"/>
      <c r="G288" s="77"/>
      <c r="H288" s="370">
        <f t="shared" si="128"/>
        <v>0</v>
      </c>
      <c r="I288" s="162"/>
      <c r="J288" s="70"/>
      <c r="K288" s="78">
        <f t="shared" si="123"/>
        <v>0</v>
      </c>
      <c r="L288" s="209">
        <f t="shared" si="129"/>
        <v>0</v>
      </c>
      <c r="M288" s="162"/>
      <c r="N288" s="70"/>
      <c r="O288" s="78">
        <f t="shared" si="124"/>
        <v>0</v>
      </c>
      <c r="P288" s="209">
        <f t="shared" si="130"/>
        <v>0</v>
      </c>
      <c r="Q288" s="162"/>
      <c r="R288" s="70"/>
      <c r="S288" s="78">
        <f t="shared" si="125"/>
        <v>0</v>
      </c>
      <c r="T288" s="209">
        <f t="shared" si="131"/>
        <v>0</v>
      </c>
      <c r="U288" s="162"/>
      <c r="V288" s="70"/>
      <c r="W288" s="78">
        <f t="shared" si="126"/>
        <v>0</v>
      </c>
      <c r="X288" s="78">
        <f t="shared" si="132"/>
        <v>0</v>
      </c>
      <c r="Y288" s="137">
        <f t="shared" si="127"/>
        <v>0</v>
      </c>
    </row>
    <row r="289" spans="1:27" outlineLevel="1" x14ac:dyDescent="0.2">
      <c r="A289" s="84"/>
      <c r="B289" s="84"/>
      <c r="C289" s="172"/>
      <c r="D289" s="173"/>
      <c r="E289" s="163"/>
      <c r="F289" s="85"/>
      <c r="G289" s="86"/>
      <c r="H289" s="377"/>
      <c r="I289" s="163"/>
      <c r="J289" s="85"/>
      <c r="K289" s="86"/>
      <c r="L289" s="257"/>
      <c r="M289" s="163"/>
      <c r="N289" s="85"/>
      <c r="O289" s="86"/>
      <c r="P289" s="257"/>
      <c r="Q289" s="163"/>
      <c r="R289" s="85"/>
      <c r="S289" s="86"/>
      <c r="T289" s="257"/>
      <c r="U289" s="163"/>
      <c r="V289" s="85"/>
      <c r="W289" s="86"/>
      <c r="X289" s="86"/>
      <c r="Y289" s="143"/>
    </row>
    <row r="290" spans="1:27" s="3" customFormat="1" ht="13.5" thickBot="1" x14ac:dyDescent="0.25">
      <c r="A290" s="43" t="s">
        <v>151</v>
      </c>
      <c r="B290" s="43"/>
      <c r="C290" s="174"/>
      <c r="D290" s="175"/>
      <c r="E290" s="164"/>
      <c r="F290" s="44"/>
      <c r="G290" s="45"/>
      <c r="H290" s="374">
        <f>SUM(H219:H289)</f>
        <v>0</v>
      </c>
      <c r="I290" s="164"/>
      <c r="J290" s="44"/>
      <c r="K290" s="45"/>
      <c r="L290" s="258">
        <f>SUM(L219:L289)</f>
        <v>0</v>
      </c>
      <c r="M290" s="164"/>
      <c r="N290" s="44"/>
      <c r="O290" s="45"/>
      <c r="P290" s="258">
        <f>SUM(P219:P289)</f>
        <v>0</v>
      </c>
      <c r="Q290" s="164"/>
      <c r="R290" s="44"/>
      <c r="S290" s="45"/>
      <c r="T290" s="258">
        <f>SUM(T219:T289)</f>
        <v>0</v>
      </c>
      <c r="U290" s="164"/>
      <c r="V290" s="44"/>
      <c r="W290" s="45"/>
      <c r="X290" s="46">
        <f>SUM(X219:X289)</f>
        <v>0</v>
      </c>
      <c r="Y290" s="141">
        <f>SUM(Y219:Y289)</f>
        <v>0</v>
      </c>
      <c r="Z290" t="str">
        <f>IF(SUM(H290,L290,P290,T290,X290)=Y290,"Ties", "ERROR")</f>
        <v>Ties</v>
      </c>
    </row>
    <row r="291" spans="1:27" s="22" customFormat="1" ht="13.5" thickBot="1" x14ac:dyDescent="0.25">
      <c r="A291" s="57"/>
      <c r="B291" s="57"/>
      <c r="C291" s="58"/>
      <c r="D291" s="58"/>
      <c r="E291" s="59"/>
      <c r="F291" s="60"/>
      <c r="G291" s="61"/>
      <c r="H291" s="393"/>
      <c r="I291" s="59"/>
      <c r="J291" s="60"/>
      <c r="K291" s="61"/>
      <c r="L291" s="334"/>
      <c r="M291" s="59"/>
      <c r="N291" s="60"/>
      <c r="O291" s="61"/>
      <c r="P291" s="334"/>
      <c r="Q291" s="59"/>
      <c r="R291" s="60"/>
      <c r="S291" s="61"/>
      <c r="T291" s="334"/>
      <c r="U291" s="59"/>
      <c r="V291" s="60"/>
      <c r="W291" s="61"/>
      <c r="X291" s="321"/>
      <c r="Y291" s="321"/>
      <c r="Z291"/>
    </row>
    <row r="292" spans="1:27" s="3" customFormat="1" ht="13.5" thickBot="1" x14ac:dyDescent="0.25">
      <c r="A292" s="52" t="s">
        <v>152</v>
      </c>
      <c r="B292" s="52"/>
      <c r="C292" s="158"/>
      <c r="D292" s="159"/>
      <c r="E292" s="157"/>
      <c r="F292" s="53"/>
      <c r="G292" s="54"/>
      <c r="H292" s="394">
        <f>H101+H120+H127+H143+H157+H208+H217+H290</f>
        <v>0</v>
      </c>
      <c r="I292" s="157"/>
      <c r="J292" s="53"/>
      <c r="K292" s="54"/>
      <c r="L292" s="255">
        <f>L101+L120+L127+L143+L157+L208+L217+L290</f>
        <v>0</v>
      </c>
      <c r="M292" s="157"/>
      <c r="N292" s="53"/>
      <c r="O292" s="54"/>
      <c r="P292" s="255">
        <f>P101+P120+P127+P143+P157+P208+P217+P290</f>
        <v>0</v>
      </c>
      <c r="Q292" s="157"/>
      <c r="R292" s="53"/>
      <c r="S292" s="54"/>
      <c r="T292" s="255">
        <f>T101+T120+T127+T143+T157+T208+T217+T290</f>
        <v>0</v>
      </c>
      <c r="U292" s="157"/>
      <c r="V292" s="53"/>
      <c r="W292" s="54"/>
      <c r="X292" s="55">
        <f>X101+X120+X127+X143+X157+X208+X217+X290</f>
        <v>0</v>
      </c>
      <c r="Y292" s="149">
        <f>Y101+Y120+Y127+Y143+Y157+Y208+Y217+Y290</f>
        <v>0</v>
      </c>
      <c r="Z292" t="str">
        <f>IF(SUM(H292,L292,P292,T292,X292)=Y292,"Ties", "ERROR")</f>
        <v>Ties</v>
      </c>
    </row>
    <row r="293" spans="1:27" s="22" customFormat="1" ht="13.5" thickBot="1" x14ac:dyDescent="0.25">
      <c r="A293" s="23"/>
      <c r="B293" s="23"/>
      <c r="C293" s="34"/>
      <c r="D293" s="34"/>
      <c r="E293" s="32"/>
      <c r="F293" s="33"/>
      <c r="G293" s="35"/>
      <c r="H293" s="395" t="s">
        <v>84</v>
      </c>
      <c r="I293" s="32"/>
      <c r="J293" s="33"/>
      <c r="K293" s="35"/>
      <c r="L293" s="36" t="s">
        <v>84</v>
      </c>
      <c r="M293" s="32"/>
      <c r="N293" s="33"/>
      <c r="O293" s="35"/>
      <c r="P293" s="36" t="s">
        <v>84</v>
      </c>
      <c r="Q293" s="32"/>
      <c r="R293" s="33"/>
      <c r="S293" s="35"/>
      <c r="T293" s="36" t="s">
        <v>84</v>
      </c>
      <c r="U293" s="32"/>
      <c r="V293" s="33"/>
      <c r="W293" s="35"/>
      <c r="X293" s="36" t="s">
        <v>84</v>
      </c>
      <c r="Y293" s="36" t="s">
        <v>84</v>
      </c>
      <c r="Z293"/>
    </row>
    <row r="294" spans="1:27" s="1" customFormat="1" outlineLevel="1" x14ac:dyDescent="0.2">
      <c r="A294" s="40" t="s">
        <v>189</v>
      </c>
      <c r="B294" s="40"/>
      <c r="C294" s="39"/>
      <c r="D294" s="39"/>
      <c r="E294" s="28"/>
      <c r="F294" s="29"/>
      <c r="G294" s="30"/>
      <c r="H294" s="366"/>
      <c r="I294" s="28"/>
      <c r="J294" s="29"/>
      <c r="K294" s="30"/>
      <c r="L294" s="31"/>
      <c r="M294" s="28"/>
      <c r="N294" s="29"/>
      <c r="O294" s="30"/>
      <c r="P294" s="31"/>
      <c r="Q294" s="28"/>
      <c r="R294" s="29"/>
      <c r="S294" s="30"/>
      <c r="T294" s="31"/>
      <c r="U294" s="28"/>
      <c r="V294" s="29"/>
      <c r="W294" s="30"/>
      <c r="X294" s="31"/>
      <c r="Y294" s="31"/>
      <c r="Z294"/>
    </row>
    <row r="295" spans="1:27" outlineLevel="1" x14ac:dyDescent="0.2">
      <c r="A295" s="89"/>
      <c r="B295" s="89"/>
      <c r="C295" s="165"/>
      <c r="D295" s="166"/>
      <c r="E295" s="92"/>
      <c r="F295" s="90"/>
      <c r="G295" s="91"/>
      <c r="H295" s="376"/>
      <c r="I295" s="92"/>
      <c r="J295" s="90"/>
      <c r="K295" s="91"/>
      <c r="L295" s="256"/>
      <c r="M295" s="92"/>
      <c r="N295" s="90"/>
      <c r="O295" s="91"/>
      <c r="P295" s="256"/>
      <c r="Q295" s="92"/>
      <c r="R295" s="90"/>
      <c r="S295" s="91"/>
      <c r="T295" s="256"/>
      <c r="U295" s="160"/>
      <c r="V295" s="90"/>
      <c r="W295" s="91"/>
      <c r="X295" s="91"/>
      <c r="Y295" s="142"/>
    </row>
    <row r="296" spans="1:27" outlineLevel="1" x14ac:dyDescent="0.2">
      <c r="A296" s="75"/>
      <c r="B296" s="80" t="s">
        <v>190</v>
      </c>
      <c r="C296" s="169"/>
      <c r="D296" s="170"/>
      <c r="E296" s="162" t="s">
        <v>201</v>
      </c>
      <c r="F296" s="328"/>
      <c r="G296" s="78">
        <f>H101+H120+H208</f>
        <v>0</v>
      </c>
      <c r="H296" s="370">
        <f>ROUND(F296*G296,0)</f>
        <v>0</v>
      </c>
      <c r="I296" s="162" t="s">
        <v>201</v>
      </c>
      <c r="J296" s="359">
        <f>F296</f>
        <v>0</v>
      </c>
      <c r="K296" s="78">
        <f>L101+L120+L208</f>
        <v>0</v>
      </c>
      <c r="L296" s="209">
        <f>ROUND(J296*K296,0)</f>
        <v>0</v>
      </c>
      <c r="M296" s="162" t="s">
        <v>201</v>
      </c>
      <c r="N296" s="328">
        <f>F296</f>
        <v>0</v>
      </c>
      <c r="O296" s="78">
        <f>P101+P120+P208</f>
        <v>0</v>
      </c>
      <c r="P296" s="209">
        <f>ROUND(N296*O296,0)</f>
        <v>0</v>
      </c>
      <c r="Q296" s="162" t="s">
        <v>201</v>
      </c>
      <c r="R296" s="328">
        <f>F296</f>
        <v>0</v>
      </c>
      <c r="S296" s="78">
        <f>T101+T120+T208</f>
        <v>0</v>
      </c>
      <c r="T296" s="209">
        <f>ROUND(R296*S296,0)</f>
        <v>0</v>
      </c>
      <c r="U296" s="162" t="s">
        <v>201</v>
      </c>
      <c r="V296" s="328">
        <f>F296</f>
        <v>0</v>
      </c>
      <c r="W296" s="78">
        <f>X101+X120+X208</f>
        <v>0</v>
      </c>
      <c r="X296" s="209">
        <f>ROUND(V296*W296,0)</f>
        <v>0</v>
      </c>
      <c r="Y296" s="137">
        <f>H296+L296+P296+T296+X296</f>
        <v>0</v>
      </c>
    </row>
    <row r="297" spans="1:27" outlineLevel="1" x14ac:dyDescent="0.2">
      <c r="A297" s="75"/>
      <c r="B297" s="80" t="s">
        <v>191</v>
      </c>
      <c r="C297" s="169"/>
      <c r="D297" s="170"/>
      <c r="E297" s="162" t="s">
        <v>201</v>
      </c>
      <c r="F297" s="328"/>
      <c r="G297" s="78">
        <f>H292</f>
        <v>0</v>
      </c>
      <c r="H297" s="370">
        <f>ROUND(F297*G297,0)</f>
        <v>0</v>
      </c>
      <c r="I297" s="162" t="s">
        <v>201</v>
      </c>
      <c r="J297" s="328">
        <f>F297</f>
        <v>0</v>
      </c>
      <c r="K297" s="78">
        <f>L292</f>
        <v>0</v>
      </c>
      <c r="L297" s="209">
        <f>ROUND(J297*K297,0)</f>
        <v>0</v>
      </c>
      <c r="M297" s="162" t="s">
        <v>201</v>
      </c>
      <c r="N297" s="328">
        <f>F297</f>
        <v>0</v>
      </c>
      <c r="O297" s="78">
        <f>P292</f>
        <v>0</v>
      </c>
      <c r="P297" s="209">
        <f>ROUND(N297*O297,0)</f>
        <v>0</v>
      </c>
      <c r="Q297" s="162" t="s">
        <v>201</v>
      </c>
      <c r="R297" s="328">
        <f>F297</f>
        <v>0</v>
      </c>
      <c r="S297" s="78">
        <f>T292</f>
        <v>0</v>
      </c>
      <c r="T297" s="209">
        <f>ROUND(R297*S297,0)</f>
        <v>0</v>
      </c>
      <c r="U297" s="162" t="s">
        <v>201</v>
      </c>
      <c r="V297" s="358">
        <f>F297</f>
        <v>0</v>
      </c>
      <c r="W297" s="78">
        <f>X292</f>
        <v>0</v>
      </c>
      <c r="X297" s="209">
        <f>ROUND(V297*W297,0)</f>
        <v>0</v>
      </c>
      <c r="Y297" s="137">
        <f>H297+L297+P297+T297+X297</f>
        <v>0</v>
      </c>
    </row>
    <row r="298" spans="1:27" outlineLevel="1" x14ac:dyDescent="0.2">
      <c r="A298" s="75"/>
      <c r="B298" s="233" t="s">
        <v>192</v>
      </c>
      <c r="C298" s="169"/>
      <c r="D298" s="170"/>
      <c r="E298" s="162"/>
      <c r="F298" s="328"/>
      <c r="G298" s="78"/>
      <c r="H298" s="370"/>
      <c r="I298" s="162"/>
      <c r="J298" s="93"/>
      <c r="K298" s="78"/>
      <c r="L298" s="209"/>
      <c r="M298" s="162"/>
      <c r="N298" s="93"/>
      <c r="O298" s="78"/>
      <c r="P298" s="209"/>
      <c r="Q298" s="162"/>
      <c r="R298" s="93"/>
      <c r="S298" s="78"/>
      <c r="T298" s="209"/>
      <c r="U298" s="162"/>
      <c r="V298" s="93"/>
      <c r="W298" s="78"/>
      <c r="X298" s="209"/>
      <c r="Y298" s="137">
        <f>H298+L298+P298+T298+X298</f>
        <v>0</v>
      </c>
    </row>
    <row r="299" spans="1:27" outlineLevel="1" x14ac:dyDescent="0.2">
      <c r="A299" s="84"/>
      <c r="B299" s="84"/>
      <c r="C299" s="172"/>
      <c r="D299" s="173"/>
      <c r="E299" s="88"/>
      <c r="F299" s="85"/>
      <c r="G299" s="86"/>
      <c r="H299" s="377"/>
      <c r="I299" s="88"/>
      <c r="J299" s="85"/>
      <c r="K299" s="86"/>
      <c r="L299" s="257"/>
      <c r="M299" s="88"/>
      <c r="N299" s="85"/>
      <c r="O299" s="86"/>
      <c r="P299" s="257"/>
      <c r="Q299" s="88"/>
      <c r="R299" s="85"/>
      <c r="S299" s="86"/>
      <c r="T299" s="257"/>
      <c r="U299" s="163"/>
      <c r="V299" s="85"/>
      <c r="W299" s="86"/>
      <c r="X299" s="86"/>
      <c r="Y299" s="143"/>
    </row>
    <row r="300" spans="1:27" s="3" customFormat="1" ht="13.5" thickBot="1" x14ac:dyDescent="0.25">
      <c r="A300" s="43" t="s">
        <v>193</v>
      </c>
      <c r="B300" s="43"/>
      <c r="C300" s="174"/>
      <c r="D300" s="175"/>
      <c r="E300" s="47"/>
      <c r="F300" s="44"/>
      <c r="G300" s="45"/>
      <c r="H300" s="374">
        <f>SUM(H295:H299)</f>
        <v>0</v>
      </c>
      <c r="I300" s="47"/>
      <c r="J300" s="44"/>
      <c r="K300" s="45"/>
      <c r="L300" s="258">
        <f>SUM(L295:L299)</f>
        <v>0</v>
      </c>
      <c r="M300" s="47"/>
      <c r="N300" s="44"/>
      <c r="O300" s="45"/>
      <c r="P300" s="258">
        <f>SUM(P295:P299)</f>
        <v>0</v>
      </c>
      <c r="Q300" s="47"/>
      <c r="R300" s="44"/>
      <c r="S300" s="45"/>
      <c r="T300" s="258">
        <f>SUM(T295:T299)</f>
        <v>0</v>
      </c>
      <c r="U300" s="164"/>
      <c r="V300" s="44"/>
      <c r="W300" s="45"/>
      <c r="X300" s="46">
        <f>SUM(X295:X299)</f>
        <v>0</v>
      </c>
      <c r="Y300" s="141">
        <f>SUM(Y295:Y299)</f>
        <v>0</v>
      </c>
      <c r="Z300" t="str">
        <f>IF(SUM(H300,L300,P300,T300,X300)=Y300,"Ties", "ERROR")</f>
        <v>Ties</v>
      </c>
      <c r="AA300" s="329"/>
    </row>
    <row r="301" spans="1:27" s="22" customFormat="1" x14ac:dyDescent="0.2">
      <c r="A301" s="48"/>
      <c r="B301" s="48"/>
      <c r="C301" s="41"/>
      <c r="D301" s="41"/>
      <c r="E301" s="50"/>
      <c r="F301" s="42"/>
      <c r="G301" s="49"/>
      <c r="H301" s="396"/>
      <c r="I301" s="50"/>
      <c r="J301" s="42"/>
      <c r="K301" s="49"/>
      <c r="L301" s="254"/>
      <c r="M301" s="50"/>
      <c r="N301" s="42"/>
      <c r="O301" s="49"/>
      <c r="P301" s="254"/>
      <c r="Q301" s="50"/>
      <c r="R301" s="42"/>
      <c r="S301" s="49"/>
      <c r="T301" s="254"/>
      <c r="U301" s="50"/>
      <c r="V301" s="42"/>
      <c r="W301" s="49"/>
      <c r="X301" s="254"/>
      <c r="Y301" s="254"/>
      <c r="Z301"/>
    </row>
    <row r="302" spans="1:27" s="3" customFormat="1" x14ac:dyDescent="0.2">
      <c r="A302" s="447" t="s">
        <v>84</v>
      </c>
      <c r="B302" s="447" t="s">
        <v>84</v>
      </c>
      <c r="C302" s="448"/>
      <c r="D302" s="448"/>
      <c r="E302" s="449"/>
      <c r="F302" s="450"/>
      <c r="G302" s="451">
        <f>H292+H300</f>
        <v>0</v>
      </c>
      <c r="H302" s="452">
        <f>ROUND(F302*G302,0)</f>
        <v>0</v>
      </c>
      <c r="I302" s="449"/>
      <c r="J302" s="450"/>
      <c r="K302" s="451">
        <f>L292+L300</f>
        <v>0</v>
      </c>
      <c r="L302" s="453">
        <f>ROUND(J302*K302,0)</f>
        <v>0</v>
      </c>
      <c r="M302" s="449"/>
      <c r="N302" s="450"/>
      <c r="O302" s="451">
        <f>P292+P300</f>
        <v>0</v>
      </c>
      <c r="P302" s="453">
        <f>ROUND(N302*O302,0)</f>
        <v>0</v>
      </c>
      <c r="Q302" s="449"/>
      <c r="R302" s="450"/>
      <c r="S302" s="451">
        <f>T292+T300</f>
        <v>0</v>
      </c>
      <c r="T302" s="453">
        <f>ROUND(R302*S302,0)</f>
        <v>0</v>
      </c>
      <c r="U302" s="449"/>
      <c r="V302" s="450"/>
      <c r="W302" s="451">
        <f>X292+X300</f>
        <v>0</v>
      </c>
      <c r="X302" s="453">
        <f>ROUND(V302*W302,0)</f>
        <v>0</v>
      </c>
      <c r="Y302" s="454">
        <f>X302+T302+P302+L302+H302</f>
        <v>0</v>
      </c>
      <c r="Z302" t="str">
        <f>IF(SUM(H302,L302,P302,T302,X302)=Y302,"Ties", "ERROR")</f>
        <v>Ties</v>
      </c>
    </row>
    <row r="303" spans="1:27" s="22" customFormat="1" ht="13.5" thickBot="1" x14ac:dyDescent="0.25">
      <c r="A303" s="48"/>
      <c r="B303" s="48"/>
      <c r="C303" s="41"/>
      <c r="D303" s="41"/>
      <c r="E303" s="50"/>
      <c r="F303" s="42"/>
      <c r="G303" s="49"/>
      <c r="H303" s="397" t="s">
        <v>84</v>
      </c>
      <c r="I303" s="50"/>
      <c r="J303" s="42"/>
      <c r="K303" s="49"/>
      <c r="L303" s="51" t="s">
        <v>84</v>
      </c>
      <c r="M303" s="50"/>
      <c r="N303" s="42"/>
      <c r="O303" s="49"/>
      <c r="P303" s="51" t="s">
        <v>84</v>
      </c>
      <c r="Q303" s="50"/>
      <c r="R303" s="42"/>
      <c r="S303" s="49"/>
      <c r="T303" s="51" t="s">
        <v>84</v>
      </c>
      <c r="U303" s="50"/>
      <c r="V303" s="42"/>
      <c r="W303" s="49"/>
      <c r="X303" s="51" t="s">
        <v>84</v>
      </c>
      <c r="Y303" s="51" t="s">
        <v>84</v>
      </c>
      <c r="Z303"/>
    </row>
    <row r="304" spans="1:27" s="3" customFormat="1" ht="13.5" thickBot="1" x14ac:dyDescent="0.25">
      <c r="A304" s="52" t="s">
        <v>153</v>
      </c>
      <c r="B304" s="52"/>
      <c r="C304" s="158"/>
      <c r="D304" s="159"/>
      <c r="E304" s="157"/>
      <c r="F304" s="53"/>
      <c r="G304" s="54"/>
      <c r="H304" s="398">
        <f>H292+H300+H302</f>
        <v>0</v>
      </c>
      <c r="I304" s="56"/>
      <c r="J304" s="53"/>
      <c r="K304" s="54"/>
      <c r="L304" s="55">
        <f>L292+L300+L302</f>
        <v>0</v>
      </c>
      <c r="M304" s="56"/>
      <c r="N304" s="53"/>
      <c r="O304" s="54"/>
      <c r="P304" s="55">
        <f>P292+P300+P302</f>
        <v>0</v>
      </c>
      <c r="Q304" s="56"/>
      <c r="R304" s="53"/>
      <c r="S304" s="54"/>
      <c r="T304" s="55">
        <f>T292+T300+T302</f>
        <v>0</v>
      </c>
      <c r="U304" s="56"/>
      <c r="V304" s="53"/>
      <c r="W304" s="54"/>
      <c r="X304" s="55">
        <f>X292+X300+X302</f>
        <v>0</v>
      </c>
      <c r="Y304" s="149">
        <f>Y292+Y300+Y302</f>
        <v>0</v>
      </c>
      <c r="Z304" t="str">
        <f>IF(SUM(H304,L304,P304,T304,X304)=Y304,"Ties", "ERROR")</f>
        <v>Ties</v>
      </c>
    </row>
  </sheetData>
  <dataConsolidate/>
  <mergeCells count="10">
    <mergeCell ref="A1:B8"/>
    <mergeCell ref="Y8:Y9"/>
    <mergeCell ref="J2:L2"/>
    <mergeCell ref="J3:L3"/>
    <mergeCell ref="J4:L4"/>
    <mergeCell ref="N1:Q1"/>
    <mergeCell ref="N2:Q2"/>
    <mergeCell ref="N3:Q3"/>
    <mergeCell ref="N4:Q4"/>
    <mergeCell ref="J1:M1"/>
  </mergeCells>
  <phoneticPr fontId="0" type="noConversion"/>
  <conditionalFormatting sqref="Z291 Z293 Z303 Z218 Z209 Z158 Z128 Z144 Y193:Y195 X207:Y207 Y176 T207 P207 L207 H193:H195 H207 H176 Z121 Z102 X100:Y100 T100 P100 L100 H100 Z301">
    <cfRule type="cellIs" dxfId="77" priority="23" stopIfTrue="1" operator="equal">
      <formula>"Ties"</formula>
    </cfRule>
  </conditionalFormatting>
  <conditionalFormatting sqref="Z290 Z292 Z302 Z304 Z127 Z143 Z157 Z175 Z192 Z206 Z208 Z217 Z120 Z35 Z99 Z101">
    <cfRule type="cellIs" dxfId="76" priority="24" stopIfTrue="1" operator="notEqual">
      <formula>"Ties"</formula>
    </cfRule>
  </conditionalFormatting>
  <conditionalFormatting sqref="X291:Y291 X293:Y293 X303:Y303 T291 T293 T303 P291 P293 P303 L291 L293 L303 H291 H293 H303 X218:Y218 X209:Y209 X128:Y128 X158:Y158 X144:Y144 T218 T209 T158 T144 T128 P218 P209 P144 P128 P158 L218 L209 L158 L144 L128 H218 H209 H158 H144 H128 X121:Y121 T121 P121 L121 H121 X102:Y102 T102 P102 L102 H102 H301 L301 P301 T301 X301:Y301">
    <cfRule type="cellIs" dxfId="75" priority="25" stopIfTrue="1" operator="equal">
      <formula>" "</formula>
    </cfRule>
  </conditionalFormatting>
  <conditionalFormatting sqref="B257 C69">
    <cfRule type="cellIs" dxfId="74" priority="26" stopIfTrue="1" operator="notEqual">
      <formula>"Field Office"</formula>
    </cfRule>
  </conditionalFormatting>
  <conditionalFormatting sqref="A257 A69">
    <cfRule type="cellIs" dxfId="73" priority="27" stopIfTrue="1" operator="equal">
      <formula>"&lt;Field Office&gt;"</formula>
    </cfRule>
  </conditionalFormatting>
  <conditionalFormatting sqref="B221 C39">
    <cfRule type="cellIs" dxfId="72" priority="28" stopIfTrue="1" operator="notEqual">
      <formula>"Country Office"</formula>
    </cfRule>
  </conditionalFormatting>
  <conditionalFormatting sqref="B200">
    <cfRule type="cellIs" dxfId="71" priority="30" stopIfTrue="1" operator="notEqual">
      <formula>"(Add lines here to insert additional specific Subgrants to US Agencies)"</formula>
    </cfRule>
  </conditionalFormatting>
  <conditionalFormatting sqref="C186">
    <cfRule type="cellIs" dxfId="70" priority="31" stopIfTrue="1" operator="notEqual">
      <formula>"(Add lines here to additional specific Consultants - International)"</formula>
    </cfRule>
  </conditionalFormatting>
  <conditionalFormatting sqref="C184:C185">
    <cfRule type="cellIs" dxfId="69" priority="32" stopIfTrue="1" operator="notEqual">
      <formula>"(Insert specific Consultants - International here)"</formula>
    </cfRule>
  </conditionalFormatting>
  <conditionalFormatting sqref="C188:C189">
    <cfRule type="cellIs" dxfId="68" priority="33" stopIfTrue="1" operator="notEqual">
      <formula>"(Insert specific Consultants - National here)"</formula>
    </cfRule>
  </conditionalFormatting>
  <conditionalFormatting sqref="C190">
    <cfRule type="cellIs" dxfId="67" priority="34" stopIfTrue="1" operator="notEqual">
      <formula>"(Add lines here to additional specific Consultants - National)"</formula>
    </cfRule>
  </conditionalFormatting>
  <conditionalFormatting sqref="C171:C172">
    <cfRule type="cellIs" dxfId="66" priority="35" stopIfTrue="1" operator="notEqual">
      <formula>"(Insert specific Training costs here)"</formula>
    </cfRule>
  </conditionalFormatting>
  <conditionalFormatting sqref="C173:C174 B174">
    <cfRule type="cellIs" dxfId="65" priority="36" stopIfTrue="1" operator="notEqual">
      <formula>"(Add lines here to insert additional specific Training costs)"</formula>
    </cfRule>
  </conditionalFormatting>
  <conditionalFormatting sqref="C164:C167">
    <cfRule type="cellIs" dxfId="64" priority="39" stopIfTrue="1" operator="notEqual">
      <formula>"(Insert specific Program Activity costs here)"</formula>
    </cfRule>
  </conditionalFormatting>
  <conditionalFormatting sqref="C168:C169">
    <cfRule type="cellIs" dxfId="63" priority="40" stopIfTrue="1" operator="notEqual">
      <formula>"(Add lines here to insert additional specific Program Activity costs)"</formula>
    </cfRule>
  </conditionalFormatting>
  <conditionalFormatting sqref="C152:C154">
    <cfRule type="cellIs" dxfId="62" priority="41" stopIfTrue="1" operator="notEqual">
      <formula>"(Insert specific small equipment here)"</formula>
    </cfRule>
  </conditionalFormatting>
  <conditionalFormatting sqref="C155">
    <cfRule type="cellIs" dxfId="61" priority="42" stopIfTrue="1" operator="notEqual">
      <formula>"(Add lines here to additional specific items of small equipment)"</formula>
    </cfRule>
  </conditionalFormatting>
  <conditionalFormatting sqref="C148:C150">
    <cfRule type="cellIs" dxfId="60" priority="43" stopIfTrue="1" operator="notEqual">
      <formula>"(Insert specific general equipment here)"</formula>
    </cfRule>
  </conditionalFormatting>
  <conditionalFormatting sqref="C151">
    <cfRule type="cellIs" dxfId="59" priority="44" stopIfTrue="1" operator="notEqual">
      <formula>"(Add lines here to additional specific items of general equipment)"</formula>
    </cfRule>
  </conditionalFormatting>
  <conditionalFormatting sqref="C138:C140">
    <cfRule type="cellIs" dxfId="58" priority="45" stopIfTrue="1" operator="notEqual">
      <formula>"(Insert specific equipment here)"</formula>
    </cfRule>
  </conditionalFormatting>
  <conditionalFormatting sqref="C141">
    <cfRule type="cellIs" dxfId="57" priority="46" stopIfTrue="1" operator="notEqual">
      <formula>"(Add lines here to insert additional equipment)"</formula>
    </cfRule>
  </conditionalFormatting>
  <conditionalFormatting sqref="C132:C134">
    <cfRule type="cellIs" dxfId="56" priority="47" stopIfTrue="1" operator="notEqual">
      <formula>"(Insert specific vehicles here)"</formula>
    </cfRule>
  </conditionalFormatting>
  <conditionalFormatting sqref="C135">
    <cfRule type="cellIs" dxfId="55" priority="48" stopIfTrue="1" operator="notEqual">
      <formula>"(Add lines here to insert additional vehicles)"</formula>
    </cfRule>
  </conditionalFormatting>
  <conditionalFormatting sqref="B132:B134">
    <cfRule type="cellIs" dxfId="54" priority="53" stopIfTrue="1" operator="equal">
      <formula>"&lt;Specific vehicle type/model&gt;"</formula>
    </cfRule>
  </conditionalFormatting>
  <conditionalFormatting sqref="B135">
    <cfRule type="cellIs" dxfId="53" priority="54" stopIfTrue="1" operator="equal">
      <formula>"&lt;Insert more Vehicles lines here&gt;"</formula>
    </cfRule>
  </conditionalFormatting>
  <conditionalFormatting sqref="B138:B140">
    <cfRule type="cellIs" dxfId="52" priority="55" stopIfTrue="1" operator="equal">
      <formula>"&lt;Specific capital equipment&gt;"</formula>
    </cfRule>
  </conditionalFormatting>
  <conditionalFormatting sqref="B141">
    <cfRule type="cellIs" dxfId="51" priority="56" stopIfTrue="1" operator="equal">
      <formula>"&lt;Insert more Capital Equipment lines here&gt;"</formula>
    </cfRule>
  </conditionalFormatting>
  <conditionalFormatting sqref="B148:B150">
    <cfRule type="cellIs" dxfId="50" priority="57" stopIfTrue="1" operator="equal">
      <formula>"&lt;Specific general equipment&gt;"</formula>
    </cfRule>
  </conditionalFormatting>
  <conditionalFormatting sqref="B151:B155">
    <cfRule type="cellIs" dxfId="49" priority="58" stopIfTrue="1" operator="equal">
      <formula>"&lt;Insert more Gen'l. Equipment lines here&gt;"</formula>
    </cfRule>
  </conditionalFormatting>
  <conditionalFormatting sqref="B164:B167">
    <cfRule type="cellIs" dxfId="48" priority="61" stopIfTrue="1" operator="equal">
      <formula>"&lt;Specific program activity&gt;"</formula>
    </cfRule>
  </conditionalFormatting>
  <conditionalFormatting sqref="B168">
    <cfRule type="cellIs" dxfId="47" priority="62" stopIfTrue="1" operator="equal">
      <formula>"&lt;Insert more Program Activity lines here&gt;"</formula>
    </cfRule>
  </conditionalFormatting>
  <conditionalFormatting sqref="B171:B172">
    <cfRule type="cellIs" dxfId="46" priority="63" stopIfTrue="1" operator="equal">
      <formula>"&lt;Specific training activity&gt;"</formula>
    </cfRule>
  </conditionalFormatting>
  <conditionalFormatting sqref="B173">
    <cfRule type="cellIs" dxfId="45" priority="64" stopIfTrue="1" operator="equal">
      <formula>"&lt;Insert more Training lines here&gt;"</formula>
    </cfRule>
  </conditionalFormatting>
  <conditionalFormatting sqref="B184:B185">
    <cfRule type="cellIs" dxfId="44" priority="67" stopIfTrue="1" operator="equal">
      <formula>"&lt;International consultant role&gt;"</formula>
    </cfRule>
  </conditionalFormatting>
  <conditionalFormatting sqref="B186">
    <cfRule type="cellIs" dxfId="43" priority="68" stopIfTrue="1" operator="equal">
      <formula>"&lt;Insert more Int'l. Consultant lines here&gt;"</formula>
    </cfRule>
  </conditionalFormatting>
  <conditionalFormatting sqref="B188:B189">
    <cfRule type="cellIs" dxfId="42" priority="69" stopIfTrue="1" operator="equal">
      <formula>"&lt;National consultant role&gt;"</formula>
    </cfRule>
  </conditionalFormatting>
  <conditionalFormatting sqref="B190">
    <cfRule type="cellIs" dxfId="41" priority="70" stopIfTrue="1" operator="equal">
      <formula>"&lt;Insert more Nat'l. Consultant lines here&gt;"</formula>
    </cfRule>
  </conditionalFormatting>
  <conditionalFormatting sqref="B197:B199">
    <cfRule type="cellIs" dxfId="40" priority="71" stopIfTrue="1" operator="equal">
      <formula>"&lt;Specific US subgrant&gt;"</formula>
    </cfRule>
  </conditionalFormatting>
  <conditionalFormatting sqref="B202:B204">
    <cfRule type="cellIs" dxfId="39" priority="75" stopIfTrue="1" operator="equal">
      <formula>"&lt;Specific local subgrant&gt;"</formula>
    </cfRule>
  </conditionalFormatting>
  <conditionalFormatting sqref="B213:B214">
    <cfRule type="cellIs" dxfId="38" priority="77" stopIfTrue="1" operator="equal">
      <formula>"&lt;Specific construction activity&gt;"</formula>
    </cfRule>
  </conditionalFormatting>
  <conditionalFormatting sqref="B215">
    <cfRule type="cellIs" dxfId="37" priority="78" stopIfTrue="1" operator="equal">
      <formula>"&lt;Insert more Construction lines here&gt;"</formula>
    </cfRule>
  </conditionalFormatting>
  <conditionalFormatting sqref="A221 A39">
    <cfRule type="cellIs" dxfId="36" priority="79" stopIfTrue="1" operator="equal">
      <formula>"&lt;Head Office&gt;"</formula>
    </cfRule>
  </conditionalFormatting>
  <conditionalFormatting sqref="C73:C75 C43:C45 C31:C32">
    <cfRule type="cellIs" dxfId="35" priority="80" stopIfTrue="1" operator="notEqual">
      <formula>"(Enter position title)"</formula>
    </cfRule>
  </conditionalFormatting>
  <conditionalFormatting sqref="C82 C52">
    <cfRule type="cellIs" dxfId="34" priority="81" stopIfTrue="1" operator="notEqual">
      <formula>"(Add lines here to insert additional Finance Staff)"</formula>
    </cfRule>
  </conditionalFormatting>
  <conditionalFormatting sqref="C87 C57">
    <cfRule type="cellIs" dxfId="33" priority="82" stopIfTrue="1" operator="notEqual">
      <formula>"(Add lines here to insert additional Logistics/Procurement Staff)"</formula>
    </cfRule>
  </conditionalFormatting>
  <conditionalFormatting sqref="C93 C63">
    <cfRule type="cellIs" dxfId="32" priority="83" stopIfTrue="1" operator="notEqual">
      <formula>"(Add lines here to insert additional Administrative Staff)"</formula>
    </cfRule>
  </conditionalFormatting>
  <conditionalFormatting sqref="B68 C67:C68 C97">
    <cfRule type="cellIs" dxfId="31" priority="84" stopIfTrue="1" operator="notEqual">
      <formula>"(Add lines here to insert any additional Staff)"</formula>
    </cfRule>
  </conditionalFormatting>
  <conditionalFormatting sqref="C76:C77 B77 B47 C46:C47">
    <cfRule type="cellIs" dxfId="30" priority="85" stopIfTrue="1" operator="notEqual">
      <formula>"(Add lines here to insert additional Project Staff)"</formula>
    </cfRule>
  </conditionalFormatting>
  <conditionalFormatting sqref="B97 B67">
    <cfRule type="cellIs" dxfId="29" priority="86" stopIfTrue="1" operator="equal">
      <formula>"&lt;Insert more Other Staff lines here&gt;"</formula>
    </cfRule>
  </conditionalFormatting>
  <conditionalFormatting sqref="B93 B63">
    <cfRule type="cellIs" dxfId="28" priority="87" stopIfTrue="1" operator="equal">
      <formula>"&lt;Insert more Admin Staff lines here&gt;"</formula>
    </cfRule>
  </conditionalFormatting>
  <conditionalFormatting sqref="B87 B57">
    <cfRule type="cellIs" dxfId="27" priority="88" stopIfTrue="1" operator="equal">
      <formula>"&lt;Insert more Logistics Staff lines here&gt;"</formula>
    </cfRule>
  </conditionalFormatting>
  <conditionalFormatting sqref="B82 B52">
    <cfRule type="cellIs" dxfId="26" priority="89" stopIfTrue="1" operator="equal">
      <formula>"&lt;Insert more Finance Staff lines here&gt;"</formula>
    </cfRule>
  </conditionalFormatting>
  <conditionalFormatting sqref="B73:B75 B43:B45">
    <cfRule type="cellIs" dxfId="25" priority="90" stopIfTrue="1" operator="equal">
      <formula>"&lt;Program position&gt;"</formula>
    </cfRule>
  </conditionalFormatting>
  <conditionalFormatting sqref="B76 B46">
    <cfRule type="cellIs" dxfId="24" priority="91" stopIfTrue="1" operator="equal">
      <formula>"&lt;Insert more Program Staff lines here&gt;"</formula>
    </cfRule>
  </conditionalFormatting>
  <conditionalFormatting sqref="C33">
    <cfRule type="cellIs" dxfId="23" priority="92" stopIfTrue="1" operator="notEqual">
      <formula>"(Add lines here to insert additional HQ technical and support staff)"</formula>
    </cfRule>
  </conditionalFormatting>
  <conditionalFormatting sqref="B29:C29">
    <cfRule type="cellIs" dxfId="22" priority="93" stopIfTrue="1" operator="notEqual">
      <formula>"(Add lines here to insert additional regional staff)"</formula>
    </cfRule>
  </conditionalFormatting>
  <conditionalFormatting sqref="G1:G4">
    <cfRule type="cellIs" dxfId="21" priority="94" stopIfTrue="1" operator="notEqual">
      <formula>0</formula>
    </cfRule>
  </conditionalFormatting>
  <conditionalFormatting sqref="M2">
    <cfRule type="cellIs" dxfId="20" priority="95" stopIfTrue="1" operator="greaterThan">
      <formula>0</formula>
    </cfRule>
  </conditionalFormatting>
  <conditionalFormatting sqref="M3">
    <cfRule type="cellIs" dxfId="19" priority="96" stopIfTrue="1" operator="greaterThan">
      <formula>0</formula>
    </cfRule>
  </conditionalFormatting>
  <conditionalFormatting sqref="M4">
    <cfRule type="cellIs" dxfId="18" priority="97" stopIfTrue="1" operator="greaterThan">
      <formula>0</formula>
    </cfRule>
  </conditionalFormatting>
  <conditionalFormatting sqref="U8 Q8 M8 I8 E8">
    <cfRule type="cellIs" dxfId="17" priority="98" stopIfTrue="1" operator="equal">
      <formula>"&lt;Dates&gt;"</formula>
    </cfRule>
  </conditionalFormatting>
  <conditionalFormatting sqref="B26:B27">
    <cfRule type="cellIs" dxfId="16" priority="99" stopIfTrue="1" operator="equal">
      <formula>"&lt;Expatriate position&gt;"</formula>
    </cfRule>
  </conditionalFormatting>
  <conditionalFormatting sqref="B28">
    <cfRule type="cellIs" dxfId="15" priority="100" stopIfTrue="1" operator="equal">
      <formula>"&lt;Insert more Expatriate Staff lines here&gt;"</formula>
    </cfRule>
  </conditionalFormatting>
  <conditionalFormatting sqref="B31:B32">
    <cfRule type="cellIs" dxfId="14" priority="101" stopIfTrue="1" operator="equal">
      <formula>"&lt;HQ Technical position&gt;"</formula>
    </cfRule>
  </conditionalFormatting>
  <conditionalFormatting sqref="B33">
    <cfRule type="cellIs" dxfId="13" priority="102" stopIfTrue="1" operator="equal">
      <formula>"&lt;Insert more HQ Technical position lines here&gt;"</formula>
    </cfRule>
  </conditionalFormatting>
  <conditionalFormatting sqref="B255">
    <cfRule type="cellIs" dxfId="12" priority="16" stopIfTrue="1" operator="equal">
      <formula>"&lt;Insert more Program Activity lines here&gt;"</formula>
    </cfRule>
  </conditionalFormatting>
  <conditionalFormatting sqref="B288">
    <cfRule type="cellIs" dxfId="11" priority="15" stopIfTrue="1" operator="equal">
      <formula>"&lt;Insert more Program Activity lines here&gt;"</formula>
    </cfRule>
  </conditionalFormatting>
  <conditionalFormatting sqref="Z300">
    <cfRule type="cellIs" dxfId="10" priority="14" stopIfTrue="1" operator="notEqual">
      <formula>"Ties"</formula>
    </cfRule>
  </conditionalFormatting>
  <conditionalFormatting sqref="B298">
    <cfRule type="cellIs" dxfId="9" priority="13" stopIfTrue="1" operator="equal">
      <formula>"&lt;Insert more Construction lines here&gt;"</formula>
    </cfRule>
  </conditionalFormatting>
  <conditionalFormatting sqref="H1:I4">
    <cfRule type="expression" dxfId="8" priority="104" stopIfTrue="1">
      <formula>$G1&lt;&gt;0</formula>
    </cfRule>
  </conditionalFormatting>
  <conditionalFormatting sqref="L176">
    <cfRule type="cellIs" dxfId="7" priority="8" stopIfTrue="1" operator="equal">
      <formula>"Ties"</formula>
    </cfRule>
  </conditionalFormatting>
  <conditionalFormatting sqref="P176">
    <cfRule type="cellIs" dxfId="6" priority="7" stopIfTrue="1" operator="equal">
      <formula>"Ties"</formula>
    </cfRule>
  </conditionalFormatting>
  <conditionalFormatting sqref="T176">
    <cfRule type="cellIs" dxfId="5" priority="6" stopIfTrue="1" operator="equal">
      <formula>"Ties"</formula>
    </cfRule>
  </conditionalFormatting>
  <conditionalFormatting sqref="X176">
    <cfRule type="cellIs" dxfId="4" priority="5" stopIfTrue="1" operator="equal">
      <formula>"Ties"</formula>
    </cfRule>
  </conditionalFormatting>
  <conditionalFormatting sqref="L193:L195">
    <cfRule type="cellIs" dxfId="3" priority="4" stopIfTrue="1" operator="equal">
      <formula>"Ties"</formula>
    </cfRule>
  </conditionalFormatting>
  <conditionalFormatting sqref="P193:P195">
    <cfRule type="cellIs" dxfId="2" priority="3" stopIfTrue="1" operator="equal">
      <formula>"Ties"</formula>
    </cfRule>
  </conditionalFormatting>
  <conditionalFormatting sqref="T193:T195">
    <cfRule type="cellIs" dxfId="1" priority="2" stopIfTrue="1" operator="equal">
      <formula>"Ties"</formula>
    </cfRule>
  </conditionalFormatting>
  <conditionalFormatting sqref="X193:X195">
    <cfRule type="cellIs" dxfId="0" priority="1" stopIfTrue="1" operator="equal">
      <formula>"Ties"</formula>
    </cfRule>
  </conditionalFormatting>
  <dataValidations count="2">
    <dataValidation type="list" allowBlank="1" showInputMessage="1" showErrorMessage="1" errorTitle="Stop" error="Please choose from Drop Down" promptTitle="Select Unit" sqref="I124:I125 U124:U125 Q124:Q125 M124:M125">
      <formula1>$A$12</formula1>
    </dataValidation>
    <dataValidation type="list" allowBlank="1" showInputMessage="1" showErrorMessage="1" errorTitle="Stop " error="Please Choose Applicable Unit" promptTitle="Select Unit" sqref="U222:U255 Q222:Q255 M222:M255 I222:I255 I258:I288 U258:U288 Q258:Q288 M258:M288">
      <formula1>Unit</formula1>
    </dataValidation>
  </dataValidations>
  <pageMargins left="0.75" right="0.75" top="1" bottom="1" header="0.5" footer="0.5"/>
  <pageSetup paperSize="3" scale="68" fitToHeight="0" orientation="landscape" r:id="rId1"/>
  <headerFooter alignWithMargins="0">
    <oddFooter>&amp;LDetailed Budget&amp;C&amp;"Arial,Bold"Mercy Corps&amp;R&amp;P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Stop" error="Please choose from Drop Down" promptTitle="Select Unit">
          <x14:formula1>
            <xm:f>'Formula Sheet'!$A$4:$A$6</xm:f>
          </x14:formula1>
          <xm:sqref>E16:E28 E31:E33 I16:I28 M16:M28 Q16:Q28 U16:U28 U41:U46 Q41:Q46 M41:M46 I41:I46 E41:E46 E49:E67 I49:I67 M49:M67 Q49:Q67 U49:U67 U71:U76 Q71:Q76 M71:M76 I71:I76 U31:U33 E71:E77 I79:I97 M79:M97 Q79:Q97 U79:U97 I31:I33 M31:M33 Q31:Q33 E79:E97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Sheet'!$A$7:$A$8</xm:f>
          </x14:formula1>
          <xm:sqref>E132:E135 E138:E141 I132:I135 I138:I141 M132:M135 M138:M141 Q132:Q135 Q138:Q141 U132:U135 U138:U141 E148:E155 I148:I155 M148:M155 Q148:Q155 U148:U155 E105:E118 I105:I118 M105:M118 Q105:Q118 U105:U118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Sheet'!$A$9</xm:f>
          </x14:formula1>
          <xm:sqref>E124:E125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Sheet'!$A$10</xm:f>
          </x14:formula1>
          <xm:sqref>E296:E298 I296:I298 M296:M298 Q296:Q298 U296:U298</xm:sqref>
        </x14:dataValidation>
        <x14:dataValidation type="list" allowBlank="1" showInputMessage="1" showErrorMessage="1" errorTitle="Stop" error="Please Choose Applicable Unit">
          <x14:formula1>
            <xm:f>'Formula Sheet'!$A$11</xm:f>
          </x14:formula1>
          <xm:sqref>E302 I302 M302 Q302 U302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</xm:f>
          </x14:formula1>
          <xm:sqref>E164:E168 E171:E173 E180 E197:E199 E202:E205 E213:E215 I164:I168 I171:I173 I180 I197:I199 I202:I204 M164:M168 M171:M173 M180 M197:M199 M202:M204 Q164:Q168 Q171:Q173 Q180 Q197:Q199 Q202:Q204 U164:U168 U171:U173 U180 U197:U199 U202:U204 I213:I215 M213:M215 Q213:Q215 U213:U215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Sheet'!$A$4</xm:f>
          </x14:formula1>
          <xm:sqref>E184:E186 E188:E190 I184:I186 I188:I190 M184:M186 M188:M190 Q184:Q186 Q188:Q190 U184:U186 U188:U190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Sheet'!$A$4:$A$9</xm:f>
          </x14:formula1>
          <xm:sqref>E222:E255 E258:E288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3"/>
  <sheetViews>
    <sheetView zoomScale="70" zoomScaleNormal="70" workbookViewId="0">
      <selection activeCell="G4" sqref="G4"/>
    </sheetView>
  </sheetViews>
  <sheetFormatPr defaultColWidth="9.140625" defaultRowHeight="12.75" x14ac:dyDescent="0.2"/>
  <cols>
    <col min="1" max="1" width="9.140625" style="213"/>
    <col min="2" max="2" width="17" style="213" bestFit="1" customWidth="1"/>
    <col min="3" max="3" width="25" style="213" bestFit="1" customWidth="1"/>
    <col min="4" max="4" width="24.5703125" style="213" customWidth="1"/>
    <col min="5" max="5" width="13" style="213" customWidth="1"/>
    <col min="6" max="6" width="11.7109375" style="213" customWidth="1"/>
    <col min="7" max="7" width="48.28515625" style="213" customWidth="1"/>
    <col min="8" max="8" width="17.85546875" style="214" customWidth="1"/>
    <col min="9" max="9" width="15" style="214" customWidth="1"/>
    <col min="10" max="10" width="11.140625" style="213" customWidth="1"/>
    <col min="11" max="11" width="12.7109375" style="213" customWidth="1"/>
    <col min="12" max="12" width="15" style="213" customWidth="1"/>
    <col min="13" max="13" width="14.140625" style="213" customWidth="1"/>
    <col min="14" max="14" width="11" style="215" customWidth="1"/>
    <col min="15" max="16" width="10.5703125" style="213" customWidth="1"/>
    <col min="17" max="17" width="11.140625" style="213" customWidth="1"/>
    <col min="18" max="18" width="12.28515625" style="213" bestFit="1" customWidth="1"/>
    <col min="19" max="20" width="18.42578125" style="213" customWidth="1"/>
    <col min="21" max="16384" width="9.140625" style="213"/>
  </cols>
  <sheetData>
    <row r="1" spans="2:20" ht="13.5" customHeight="1" thickBot="1" x14ac:dyDescent="0.25">
      <c r="B1" s="433" t="s">
        <v>263</v>
      </c>
      <c r="C1" s="434"/>
      <c r="D1" s="434"/>
      <c r="E1" s="434"/>
      <c r="F1" s="435"/>
      <c r="G1" s="214"/>
      <c r="I1" s="213"/>
      <c r="M1" s="215"/>
      <c r="N1" s="213"/>
    </row>
    <row r="2" spans="2:20" ht="13.5" customHeight="1" x14ac:dyDescent="0.2">
      <c r="B2" s="429" t="s">
        <v>261</v>
      </c>
      <c r="C2" s="430"/>
      <c r="D2" s="436" t="s">
        <v>264</v>
      </c>
      <c r="E2" s="436"/>
      <c r="F2" s="437"/>
      <c r="G2" s="214"/>
      <c r="I2" s="213"/>
      <c r="M2" s="215"/>
      <c r="N2" s="213"/>
    </row>
    <row r="3" spans="2:20" ht="13.5" customHeight="1" thickBot="1" x14ac:dyDescent="0.25">
      <c r="B3" s="431" t="s">
        <v>262</v>
      </c>
      <c r="C3" s="432"/>
      <c r="D3" s="438" t="s">
        <v>265</v>
      </c>
      <c r="E3" s="438"/>
      <c r="F3" s="439"/>
      <c r="G3" s="214"/>
      <c r="I3" s="213"/>
      <c r="M3" s="215"/>
      <c r="N3" s="213"/>
    </row>
    <row r="4" spans="2:20" ht="30.75" thickBot="1" x14ac:dyDescent="0.3">
      <c r="B4" s="299" t="s">
        <v>256</v>
      </c>
      <c r="C4" s="299" t="s">
        <v>257</v>
      </c>
      <c r="D4" s="299" t="s">
        <v>183</v>
      </c>
      <c r="E4" s="299" t="s">
        <v>258</v>
      </c>
      <c r="F4" s="303" t="s">
        <v>260</v>
      </c>
      <c r="G4" s="214"/>
      <c r="I4" s="213"/>
      <c r="M4" s="215"/>
      <c r="N4" s="213"/>
    </row>
    <row r="5" spans="2:20" x14ac:dyDescent="0.2">
      <c r="B5" s="348"/>
      <c r="C5" s="349"/>
      <c r="D5" s="350"/>
      <c r="E5" s="350"/>
      <c r="F5" s="399">
        <f>E5+D5</f>
        <v>0</v>
      </c>
      <c r="G5" s="214"/>
      <c r="I5" s="213"/>
      <c r="M5" s="215"/>
      <c r="N5" s="213"/>
    </row>
    <row r="6" spans="2:20" x14ac:dyDescent="0.2">
      <c r="B6" s="302"/>
      <c r="C6" s="297"/>
      <c r="D6" s="298"/>
      <c r="E6" s="298"/>
      <c r="F6" s="400">
        <f t="shared" ref="F6:F13" si="0">E6+D6</f>
        <v>0</v>
      </c>
      <c r="G6" s="214"/>
      <c r="I6" s="213"/>
      <c r="M6" s="215"/>
      <c r="N6" s="213"/>
    </row>
    <row r="7" spans="2:20" x14ac:dyDescent="0.2">
      <c r="B7" s="302"/>
      <c r="C7" s="297"/>
      <c r="D7" s="298"/>
      <c r="E7" s="298"/>
      <c r="F7" s="400">
        <f t="shared" si="0"/>
        <v>0</v>
      </c>
      <c r="G7" s="214"/>
      <c r="I7" s="213"/>
      <c r="M7" s="215"/>
      <c r="N7" s="213"/>
    </row>
    <row r="8" spans="2:20" x14ac:dyDescent="0.2">
      <c r="B8" s="302"/>
      <c r="C8" s="297"/>
      <c r="D8" s="298"/>
      <c r="E8" s="298"/>
      <c r="F8" s="400">
        <f t="shared" si="0"/>
        <v>0</v>
      </c>
      <c r="G8" s="214"/>
      <c r="I8" s="213"/>
      <c r="M8" s="215"/>
      <c r="N8" s="213"/>
    </row>
    <row r="9" spans="2:20" x14ac:dyDescent="0.2">
      <c r="B9" s="302"/>
      <c r="C9" s="297"/>
      <c r="D9" s="298"/>
      <c r="E9" s="298"/>
      <c r="F9" s="400">
        <f t="shared" si="0"/>
        <v>0</v>
      </c>
      <c r="G9" s="214"/>
      <c r="I9" s="213"/>
      <c r="M9" s="215"/>
      <c r="N9" s="213"/>
    </row>
    <row r="10" spans="2:20" x14ac:dyDescent="0.2">
      <c r="B10" s="302"/>
      <c r="C10" s="297"/>
      <c r="D10" s="298"/>
      <c r="E10" s="298"/>
      <c r="F10" s="400">
        <f t="shared" si="0"/>
        <v>0</v>
      </c>
      <c r="G10" s="214"/>
      <c r="I10" s="213"/>
      <c r="M10" s="215"/>
      <c r="N10" s="213"/>
    </row>
    <row r="11" spans="2:20" x14ac:dyDescent="0.2">
      <c r="B11" s="302"/>
      <c r="C11" s="297"/>
      <c r="D11" s="298"/>
      <c r="E11" s="298"/>
      <c r="F11" s="400">
        <f t="shared" si="0"/>
        <v>0</v>
      </c>
      <c r="G11" s="214"/>
      <c r="I11" s="213"/>
      <c r="M11" s="215"/>
      <c r="N11" s="213"/>
    </row>
    <row r="12" spans="2:20" x14ac:dyDescent="0.2">
      <c r="B12" s="302"/>
      <c r="C12" s="297"/>
      <c r="D12" s="298"/>
      <c r="E12" s="298"/>
      <c r="F12" s="400">
        <f t="shared" si="0"/>
        <v>0</v>
      </c>
      <c r="G12" s="214"/>
      <c r="I12" s="213"/>
      <c r="M12" s="215"/>
      <c r="N12" s="213"/>
    </row>
    <row r="13" spans="2:20" ht="13.5" thickBot="1" x14ac:dyDescent="0.25">
      <c r="B13" s="351"/>
      <c r="C13" s="300"/>
      <c r="D13" s="301"/>
      <c r="E13" s="301"/>
      <c r="F13" s="401">
        <f t="shared" si="0"/>
        <v>0</v>
      </c>
      <c r="G13" s="214"/>
      <c r="I13" s="213"/>
      <c r="M13" s="215"/>
      <c r="N13" s="213"/>
    </row>
    <row r="14" spans="2:20" ht="13.5" thickBot="1" x14ac:dyDescent="0.25"/>
    <row r="15" spans="2:20" ht="15.75" customHeight="1" thickBot="1" x14ac:dyDescent="0.25">
      <c r="B15" s="433" t="s">
        <v>267</v>
      </c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5"/>
      <c r="N15" s="210"/>
      <c r="O15" s="211"/>
      <c r="P15" s="211"/>
      <c r="Q15" s="211"/>
      <c r="R15" s="211"/>
      <c r="S15" s="211"/>
      <c r="T15" s="212"/>
    </row>
    <row r="16" spans="2:20" ht="51" customHeight="1" thickBot="1" x14ac:dyDescent="0.25">
      <c r="B16" s="259" t="s">
        <v>171</v>
      </c>
      <c r="C16" s="259" t="s">
        <v>172</v>
      </c>
      <c r="D16" s="259" t="s">
        <v>173</v>
      </c>
      <c r="E16" s="259" t="s">
        <v>174</v>
      </c>
      <c r="F16" s="259" t="s">
        <v>175</v>
      </c>
      <c r="G16" s="259" t="s">
        <v>176</v>
      </c>
      <c r="H16" s="259" t="s">
        <v>177</v>
      </c>
      <c r="I16" s="259" t="s">
        <v>178</v>
      </c>
      <c r="J16" s="259" t="s">
        <v>179</v>
      </c>
      <c r="K16" s="259" t="s">
        <v>180</v>
      </c>
      <c r="L16" s="259" t="s">
        <v>181</v>
      </c>
      <c r="M16" s="259" t="s">
        <v>182</v>
      </c>
      <c r="O16" s="214"/>
      <c r="P16" s="214"/>
      <c r="Q16" s="214"/>
      <c r="R16" s="214"/>
      <c r="S16" s="214"/>
      <c r="T16" s="214"/>
    </row>
    <row r="17" spans="2:14" s="214" customFormat="1" x14ac:dyDescent="0.2">
      <c r="B17" s="216">
        <v>1</v>
      </c>
      <c r="C17" s="217"/>
      <c r="D17" s="217"/>
      <c r="E17" s="216"/>
      <c r="F17" s="216"/>
      <c r="G17" s="217"/>
      <c r="H17" s="218"/>
      <c r="I17" s="219">
        <f>H17*E17*F17</f>
        <v>0</v>
      </c>
      <c r="J17" s="219"/>
      <c r="K17" s="219"/>
      <c r="L17" s="219">
        <f>F17*J17*K17</f>
        <v>0</v>
      </c>
      <c r="M17" s="219">
        <f>I17+L17</f>
        <v>0</v>
      </c>
      <c r="N17" s="215"/>
    </row>
    <row r="18" spans="2:14" s="214" customFormat="1" x14ac:dyDescent="0.2">
      <c r="B18" s="220">
        <v>1</v>
      </c>
      <c r="C18" s="220"/>
      <c r="D18" s="220"/>
      <c r="E18" s="220"/>
      <c r="F18" s="220"/>
      <c r="G18" s="220"/>
      <c r="H18" s="221"/>
      <c r="I18" s="219">
        <f>H18*E18*F18</f>
        <v>0</v>
      </c>
      <c r="J18" s="221"/>
      <c r="K18" s="221"/>
      <c r="L18" s="219">
        <f>F18*J18*K18</f>
        <v>0</v>
      </c>
      <c r="M18" s="219">
        <f>I18+L18</f>
        <v>0</v>
      </c>
      <c r="N18" s="215"/>
    </row>
    <row r="19" spans="2:14" s="214" customFormat="1" ht="13.5" thickBot="1" x14ac:dyDescent="0.25">
      <c r="B19" s="232">
        <v>1</v>
      </c>
      <c r="C19" s="232"/>
      <c r="D19" s="232"/>
      <c r="E19" s="232"/>
      <c r="F19" s="232"/>
      <c r="G19" s="232"/>
      <c r="H19" s="304"/>
      <c r="I19" s="305">
        <f>H19*E19*F19</f>
        <v>0</v>
      </c>
      <c r="J19" s="304"/>
      <c r="K19" s="304"/>
      <c r="L19" s="305">
        <f>F19*J19*K19</f>
        <v>0</v>
      </c>
      <c r="M19" s="219">
        <f>I19+L19</f>
        <v>0</v>
      </c>
      <c r="N19" s="215"/>
    </row>
    <row r="20" spans="2:14" s="231" customFormat="1" ht="13.5" thickBot="1" x14ac:dyDescent="0.25">
      <c r="B20" s="440" t="s">
        <v>209</v>
      </c>
      <c r="C20" s="441"/>
      <c r="D20" s="441"/>
      <c r="E20" s="441"/>
      <c r="F20" s="441"/>
      <c r="G20" s="441"/>
      <c r="H20" s="441"/>
      <c r="I20" s="441"/>
      <c r="J20" s="441"/>
      <c r="K20" s="441"/>
      <c r="L20" s="442"/>
      <c r="M20" s="229">
        <f>SUM(M17:M19)</f>
        <v>0</v>
      </c>
      <c r="N20" s="230"/>
    </row>
    <row r="21" spans="2:14" s="214" customFormat="1" x14ac:dyDescent="0.2">
      <c r="B21" s="228">
        <v>2</v>
      </c>
      <c r="C21" s="228"/>
      <c r="D21" s="228"/>
      <c r="E21" s="228"/>
      <c r="F21" s="228"/>
      <c r="G21" s="228"/>
      <c r="H21" s="222"/>
      <c r="I21" s="219">
        <f>H21*E21*F21</f>
        <v>0</v>
      </c>
      <c r="J21" s="222"/>
      <c r="K21" s="222"/>
      <c r="L21" s="219">
        <f>F21*J21*K21</f>
        <v>0</v>
      </c>
      <c r="M21" s="219">
        <f>I21+L21</f>
        <v>0</v>
      </c>
      <c r="N21" s="215"/>
    </row>
    <row r="22" spans="2:14" s="226" customFormat="1" x14ac:dyDescent="0.2">
      <c r="B22" s="223">
        <v>2</v>
      </c>
      <c r="C22" s="224"/>
      <c r="D22" s="224"/>
      <c r="E22" s="223"/>
      <c r="F22" s="223"/>
      <c r="G22" s="224"/>
      <c r="H22" s="218"/>
      <c r="I22" s="219">
        <f>H22*E22*F22</f>
        <v>0</v>
      </c>
      <c r="J22" s="219"/>
      <c r="K22" s="219"/>
      <c r="L22" s="219">
        <f>F22*J22*K22</f>
        <v>0</v>
      </c>
      <c r="M22" s="219">
        <f>I22+L22</f>
        <v>0</v>
      </c>
      <c r="N22" s="225"/>
    </row>
    <row r="23" spans="2:14" s="226" customFormat="1" ht="13.5" thickBot="1" x14ac:dyDescent="0.25">
      <c r="B23" s="223">
        <v>2</v>
      </c>
      <c r="C23" s="217"/>
      <c r="D23" s="224"/>
      <c r="E23" s="223"/>
      <c r="F23" s="223"/>
      <c r="G23" s="224"/>
      <c r="H23" s="218"/>
      <c r="I23" s="219">
        <f>H23*E23*F23</f>
        <v>0</v>
      </c>
      <c r="J23" s="219"/>
      <c r="K23" s="219"/>
      <c r="L23" s="219">
        <f>F23*J23*K23</f>
        <v>0</v>
      </c>
      <c r="M23" s="219">
        <f>I23+L23</f>
        <v>0</v>
      </c>
      <c r="N23" s="225"/>
    </row>
    <row r="24" spans="2:14" s="231" customFormat="1" ht="13.5" thickBot="1" x14ac:dyDescent="0.25">
      <c r="B24" s="440" t="s">
        <v>210</v>
      </c>
      <c r="C24" s="441"/>
      <c r="D24" s="441"/>
      <c r="E24" s="441"/>
      <c r="F24" s="441"/>
      <c r="G24" s="441"/>
      <c r="H24" s="441"/>
      <c r="I24" s="441"/>
      <c r="J24" s="441"/>
      <c r="K24" s="441"/>
      <c r="L24" s="442"/>
      <c r="M24" s="229">
        <f>SUM(M21:M23)</f>
        <v>0</v>
      </c>
      <c r="N24" s="230"/>
    </row>
    <row r="25" spans="2:14" s="226" customFormat="1" x14ac:dyDescent="0.2">
      <c r="B25" s="223">
        <v>3</v>
      </c>
      <c r="C25" s="224"/>
      <c r="D25" s="217"/>
      <c r="E25" s="223"/>
      <c r="F25" s="223"/>
      <c r="G25" s="224"/>
      <c r="H25" s="218"/>
      <c r="I25" s="219">
        <f>H25*E25*F25</f>
        <v>0</v>
      </c>
      <c r="J25" s="219"/>
      <c r="K25" s="219"/>
      <c r="L25" s="219">
        <f>F25*J25*K25</f>
        <v>0</v>
      </c>
      <c r="M25" s="219">
        <f>I25+L25</f>
        <v>0</v>
      </c>
      <c r="N25" s="225"/>
    </row>
    <row r="26" spans="2:14" s="214" customFormat="1" x14ac:dyDescent="0.2">
      <c r="B26" s="227">
        <v>3</v>
      </c>
      <c r="C26" s="227"/>
      <c r="D26" s="227"/>
      <c r="E26" s="227"/>
      <c r="F26" s="227"/>
      <c r="G26" s="220"/>
      <c r="H26" s="221"/>
      <c r="I26" s="219">
        <f>H26*E26*F26</f>
        <v>0</v>
      </c>
      <c r="J26" s="221"/>
      <c r="K26" s="221"/>
      <c r="L26" s="219">
        <f>F26*J26*K26</f>
        <v>0</v>
      </c>
      <c r="M26" s="219">
        <f>I26+L26</f>
        <v>0</v>
      </c>
      <c r="N26" s="215"/>
    </row>
    <row r="27" spans="2:14" s="214" customFormat="1" ht="13.5" thickBot="1" x14ac:dyDescent="0.25">
      <c r="B27" s="217">
        <v>3</v>
      </c>
      <c r="C27" s="217"/>
      <c r="D27" s="217"/>
      <c r="E27" s="217"/>
      <c r="F27" s="217"/>
      <c r="G27" s="217"/>
      <c r="H27" s="218"/>
      <c r="I27" s="219">
        <f>H27*E27*F27</f>
        <v>0</v>
      </c>
      <c r="J27" s="219"/>
      <c r="K27" s="219"/>
      <c r="L27" s="219">
        <f>F27*J27*K27</f>
        <v>0</v>
      </c>
      <c r="M27" s="219">
        <f>I27+L27</f>
        <v>0</v>
      </c>
      <c r="N27" s="215"/>
    </row>
    <row r="28" spans="2:14" s="231" customFormat="1" ht="13.5" thickBot="1" x14ac:dyDescent="0.25">
      <c r="B28" s="440" t="s">
        <v>212</v>
      </c>
      <c r="C28" s="441"/>
      <c r="D28" s="441"/>
      <c r="E28" s="441"/>
      <c r="F28" s="441"/>
      <c r="G28" s="441"/>
      <c r="H28" s="441"/>
      <c r="I28" s="441"/>
      <c r="J28" s="441"/>
      <c r="K28" s="441"/>
      <c r="L28" s="442"/>
      <c r="M28" s="229">
        <f>SUM(M25:M27)</f>
        <v>0</v>
      </c>
      <c r="N28" s="230"/>
    </row>
    <row r="29" spans="2:14" s="214" customFormat="1" x14ac:dyDescent="0.2">
      <c r="B29" s="217">
        <v>4</v>
      </c>
      <c r="C29" s="217"/>
      <c r="D29" s="217"/>
      <c r="E29" s="217"/>
      <c r="F29" s="217"/>
      <c r="G29" s="217"/>
      <c r="H29" s="218"/>
      <c r="I29" s="219">
        <f>H29*E29*F29</f>
        <v>0</v>
      </c>
      <c r="J29" s="218"/>
      <c r="K29" s="218"/>
      <c r="L29" s="219">
        <f>F29*J29*K29</f>
        <v>0</v>
      </c>
      <c r="M29" s="219">
        <f>I29+L29</f>
        <v>0</v>
      </c>
      <c r="N29" s="215"/>
    </row>
    <row r="30" spans="2:14" s="214" customFormat="1" x14ac:dyDescent="0.2">
      <c r="B30" s="217">
        <v>4</v>
      </c>
      <c r="C30" s="217"/>
      <c r="D30" s="217"/>
      <c r="E30" s="217"/>
      <c r="F30" s="217"/>
      <c r="G30" s="217"/>
      <c r="H30" s="218"/>
      <c r="I30" s="219">
        <f>H30*E30*F30</f>
        <v>0</v>
      </c>
      <c r="J30" s="218"/>
      <c r="K30" s="218"/>
      <c r="L30" s="219">
        <f>F30*J30*K30</f>
        <v>0</v>
      </c>
      <c r="M30" s="219">
        <f>I30+L30</f>
        <v>0</v>
      </c>
      <c r="N30" s="215"/>
    </row>
    <row r="31" spans="2:14" s="214" customFormat="1" ht="13.5" thickBot="1" x14ac:dyDescent="0.25">
      <c r="B31" s="220">
        <v>4</v>
      </c>
      <c r="C31" s="220"/>
      <c r="D31" s="220"/>
      <c r="E31" s="220"/>
      <c r="F31" s="220"/>
      <c r="G31" s="220"/>
      <c r="H31" s="221"/>
      <c r="I31" s="219">
        <f>H31*E31*F31</f>
        <v>0</v>
      </c>
      <c r="J31" s="221"/>
      <c r="K31" s="221"/>
      <c r="L31" s="219">
        <f>F31*J31*K31</f>
        <v>0</v>
      </c>
      <c r="M31" s="219">
        <f>I31+L31</f>
        <v>0</v>
      </c>
      <c r="N31" s="215"/>
    </row>
    <row r="32" spans="2:14" s="231" customFormat="1" ht="13.5" thickBot="1" x14ac:dyDescent="0.25">
      <c r="B32" s="440" t="s">
        <v>211</v>
      </c>
      <c r="C32" s="441"/>
      <c r="D32" s="441"/>
      <c r="E32" s="441"/>
      <c r="F32" s="441"/>
      <c r="G32" s="441"/>
      <c r="H32" s="441"/>
      <c r="I32" s="441"/>
      <c r="J32" s="441"/>
      <c r="K32" s="441"/>
      <c r="L32" s="442"/>
      <c r="M32" s="229">
        <f>SUM(M29:M31)</f>
        <v>0</v>
      </c>
      <c r="N32" s="230"/>
    </row>
    <row r="33" spans="2:14" s="214" customFormat="1" x14ac:dyDescent="0.2">
      <c r="B33" s="220">
        <v>5</v>
      </c>
      <c r="C33" s="220"/>
      <c r="D33" s="220"/>
      <c r="E33" s="220"/>
      <c r="F33" s="220"/>
      <c r="G33" s="220"/>
      <c r="H33" s="221"/>
      <c r="I33" s="219">
        <f>H33*E33*F33</f>
        <v>0</v>
      </c>
      <c r="J33" s="221"/>
      <c r="K33" s="221"/>
      <c r="L33" s="219">
        <f>F33*J33*K33</f>
        <v>0</v>
      </c>
      <c r="M33" s="219">
        <f>I33+L33</f>
        <v>0</v>
      </c>
      <c r="N33" s="215"/>
    </row>
    <row r="34" spans="2:14" s="214" customFormat="1" x14ac:dyDescent="0.2">
      <c r="B34" s="220">
        <v>5</v>
      </c>
      <c r="C34" s="220"/>
      <c r="D34" s="220"/>
      <c r="E34" s="220"/>
      <c r="F34" s="220"/>
      <c r="G34" s="220"/>
      <c r="H34" s="221"/>
      <c r="I34" s="219">
        <f>H34*E34*F34</f>
        <v>0</v>
      </c>
      <c r="J34" s="221"/>
      <c r="K34" s="221"/>
      <c r="L34" s="219">
        <f>F34*J34*K34</f>
        <v>0</v>
      </c>
      <c r="M34" s="219">
        <f>I34+L34</f>
        <v>0</v>
      </c>
      <c r="N34" s="215"/>
    </row>
    <row r="35" spans="2:14" s="214" customFormat="1" ht="13.5" thickBot="1" x14ac:dyDescent="0.25">
      <c r="B35" s="220">
        <v>5</v>
      </c>
      <c r="C35" s="220"/>
      <c r="D35" s="220"/>
      <c r="E35" s="220"/>
      <c r="F35" s="220"/>
      <c r="G35" s="220"/>
      <c r="H35" s="221"/>
      <c r="I35" s="219">
        <f>H35*E35*F35</f>
        <v>0</v>
      </c>
      <c r="J35" s="221"/>
      <c r="K35" s="221"/>
      <c r="L35" s="219">
        <f>F35*J35*K35</f>
        <v>0</v>
      </c>
      <c r="M35" s="219">
        <f>I35+L35</f>
        <v>0</v>
      </c>
      <c r="N35" s="215"/>
    </row>
    <row r="36" spans="2:14" s="231" customFormat="1" ht="13.5" thickBot="1" x14ac:dyDescent="0.25">
      <c r="B36" s="440" t="s">
        <v>213</v>
      </c>
      <c r="C36" s="441"/>
      <c r="D36" s="441"/>
      <c r="E36" s="441"/>
      <c r="F36" s="441"/>
      <c r="G36" s="441"/>
      <c r="H36" s="441"/>
      <c r="I36" s="441"/>
      <c r="J36" s="441"/>
      <c r="K36" s="441"/>
      <c r="L36" s="442"/>
      <c r="M36" s="229">
        <f>SUM(M33:M35)</f>
        <v>0</v>
      </c>
      <c r="N36" s="230"/>
    </row>
    <row r="37" spans="2:14" s="231" customFormat="1" ht="13.5" customHeight="1" thickBot="1" x14ac:dyDescent="0.25">
      <c r="B37" s="440" t="s">
        <v>214</v>
      </c>
      <c r="C37" s="441"/>
      <c r="D37" s="441"/>
      <c r="E37" s="441"/>
      <c r="F37" s="441"/>
      <c r="G37" s="441"/>
      <c r="H37" s="441"/>
      <c r="I37" s="441"/>
      <c r="J37" s="441"/>
      <c r="K37" s="441"/>
      <c r="L37" s="442"/>
      <c r="M37" s="229">
        <f>SUM(M20+M24+M28+M32+M36)</f>
        <v>0</v>
      </c>
      <c r="N37" s="230"/>
    </row>
    <row r="38" spans="2:14" s="214" customFormat="1" ht="13.5" thickBot="1" x14ac:dyDescent="0.25">
      <c r="N38" s="215"/>
    </row>
    <row r="39" spans="2:14" s="214" customFormat="1" ht="15.75" customHeight="1" thickBot="1" x14ac:dyDescent="0.25">
      <c r="B39" s="433" t="s">
        <v>268</v>
      </c>
      <c r="C39" s="434"/>
      <c r="D39" s="434"/>
      <c r="E39" s="434"/>
      <c r="F39" s="434"/>
      <c r="G39" s="434"/>
      <c r="H39" s="434"/>
      <c r="I39" s="434"/>
      <c r="J39" s="434"/>
      <c r="K39" s="434"/>
      <c r="L39" s="434"/>
      <c r="M39" s="435"/>
      <c r="N39" s="215"/>
    </row>
    <row r="40" spans="2:14" s="214" customFormat="1" ht="30" customHeight="1" thickBot="1" x14ac:dyDescent="0.25">
      <c r="B40" s="259" t="s">
        <v>171</v>
      </c>
      <c r="C40" s="259" t="s">
        <v>172</v>
      </c>
      <c r="D40" s="259" t="s">
        <v>173</v>
      </c>
      <c r="E40" s="259" t="s">
        <v>174</v>
      </c>
      <c r="F40" s="259" t="s">
        <v>175</v>
      </c>
      <c r="G40" s="259" t="s">
        <v>176</v>
      </c>
      <c r="H40" s="259" t="s">
        <v>177</v>
      </c>
      <c r="I40" s="259" t="s">
        <v>178</v>
      </c>
      <c r="J40" s="259" t="s">
        <v>179</v>
      </c>
      <c r="K40" s="259" t="s">
        <v>180</v>
      </c>
      <c r="L40" s="259" t="s">
        <v>181</v>
      </c>
      <c r="M40" s="259" t="s">
        <v>182</v>
      </c>
      <c r="N40" s="215"/>
    </row>
    <row r="41" spans="2:14" s="214" customFormat="1" x14ac:dyDescent="0.2">
      <c r="B41" s="216">
        <v>1</v>
      </c>
      <c r="C41" s="217"/>
      <c r="D41" s="217"/>
      <c r="E41" s="216"/>
      <c r="F41" s="216"/>
      <c r="G41" s="217"/>
      <c r="H41" s="218"/>
      <c r="I41" s="219">
        <f>H41*E41*F41</f>
        <v>0</v>
      </c>
      <c r="J41" s="219"/>
      <c r="K41" s="219"/>
      <c r="L41" s="219">
        <f>F41*J41*K41</f>
        <v>0</v>
      </c>
      <c r="M41" s="219">
        <f>I41+L41</f>
        <v>0</v>
      </c>
      <c r="N41" s="215"/>
    </row>
    <row r="42" spans="2:14" s="214" customFormat="1" x14ac:dyDescent="0.2">
      <c r="B42" s="220">
        <v>1</v>
      </c>
      <c r="C42" s="220"/>
      <c r="D42" s="220"/>
      <c r="E42" s="220"/>
      <c r="F42" s="220"/>
      <c r="G42" s="220"/>
      <c r="H42" s="221"/>
      <c r="I42" s="219">
        <f>H42*E42*F42</f>
        <v>0</v>
      </c>
      <c r="J42" s="221"/>
      <c r="K42" s="221"/>
      <c r="L42" s="219">
        <f>F42*J42*K42</f>
        <v>0</v>
      </c>
      <c r="M42" s="219">
        <f>I42+L42</f>
        <v>0</v>
      </c>
      <c r="N42" s="215"/>
    </row>
    <row r="43" spans="2:14" s="214" customFormat="1" ht="13.5" thickBot="1" x14ac:dyDescent="0.25">
      <c r="B43" s="232">
        <v>1</v>
      </c>
      <c r="C43" s="232"/>
      <c r="D43" s="232"/>
      <c r="E43" s="232"/>
      <c r="F43" s="232"/>
      <c r="G43" s="232"/>
      <c r="H43" s="304"/>
      <c r="I43" s="305">
        <f>H43*E43*F43</f>
        <v>0</v>
      </c>
      <c r="J43" s="304"/>
      <c r="K43" s="304"/>
      <c r="L43" s="305">
        <f>F43*J43*K43</f>
        <v>0</v>
      </c>
      <c r="M43" s="219">
        <f>I43+L43</f>
        <v>0</v>
      </c>
      <c r="N43" s="215"/>
    </row>
    <row r="44" spans="2:14" s="231" customFormat="1" ht="13.5" thickBot="1" x14ac:dyDescent="0.25">
      <c r="B44" s="440" t="s">
        <v>209</v>
      </c>
      <c r="C44" s="441"/>
      <c r="D44" s="441"/>
      <c r="E44" s="441"/>
      <c r="F44" s="441"/>
      <c r="G44" s="441"/>
      <c r="H44" s="441"/>
      <c r="I44" s="441"/>
      <c r="J44" s="441"/>
      <c r="K44" s="441"/>
      <c r="L44" s="442"/>
      <c r="M44" s="229">
        <f>SUM(M41:M43)</f>
        <v>0</v>
      </c>
      <c r="N44" s="230"/>
    </row>
    <row r="45" spans="2:14" s="214" customFormat="1" x14ac:dyDescent="0.2">
      <c r="B45" s="228">
        <v>2</v>
      </c>
      <c r="C45" s="228"/>
      <c r="D45" s="228"/>
      <c r="E45" s="228"/>
      <c r="F45" s="228"/>
      <c r="G45" s="228"/>
      <c r="H45" s="222"/>
      <c r="I45" s="219">
        <f>H45*E45*F45</f>
        <v>0</v>
      </c>
      <c r="J45" s="222"/>
      <c r="K45" s="222"/>
      <c r="L45" s="219">
        <f>F45*J45*K45</f>
        <v>0</v>
      </c>
      <c r="M45" s="219">
        <f>I45+L45</f>
        <v>0</v>
      </c>
      <c r="N45" s="215"/>
    </row>
    <row r="46" spans="2:14" s="226" customFormat="1" x14ac:dyDescent="0.2">
      <c r="B46" s="223">
        <v>2</v>
      </c>
      <c r="C46" s="224"/>
      <c r="D46" s="224"/>
      <c r="E46" s="223"/>
      <c r="F46" s="223"/>
      <c r="G46" s="224"/>
      <c r="H46" s="218"/>
      <c r="I46" s="219">
        <f>H46*E46*F46</f>
        <v>0</v>
      </c>
      <c r="J46" s="219"/>
      <c r="K46" s="219"/>
      <c r="L46" s="219">
        <f>F46*J46*K46</f>
        <v>0</v>
      </c>
      <c r="M46" s="219">
        <f>I46+L46</f>
        <v>0</v>
      </c>
      <c r="N46" s="225"/>
    </row>
    <row r="47" spans="2:14" s="226" customFormat="1" ht="13.5" thickBot="1" x14ac:dyDescent="0.25">
      <c r="B47" s="223">
        <v>2</v>
      </c>
      <c r="C47" s="217"/>
      <c r="D47" s="224"/>
      <c r="E47" s="223"/>
      <c r="F47" s="223"/>
      <c r="G47" s="224"/>
      <c r="H47" s="218"/>
      <c r="I47" s="219">
        <f>H47*E47*F47</f>
        <v>0</v>
      </c>
      <c r="J47" s="219"/>
      <c r="K47" s="219"/>
      <c r="L47" s="219">
        <f>F47*J47*K47</f>
        <v>0</v>
      </c>
      <c r="M47" s="219">
        <f>I47+L47</f>
        <v>0</v>
      </c>
      <c r="N47" s="225"/>
    </row>
    <row r="48" spans="2:14" s="231" customFormat="1" ht="13.5" thickBot="1" x14ac:dyDescent="0.25">
      <c r="B48" s="440" t="s">
        <v>210</v>
      </c>
      <c r="C48" s="441"/>
      <c r="D48" s="441"/>
      <c r="E48" s="441"/>
      <c r="F48" s="441"/>
      <c r="G48" s="441"/>
      <c r="H48" s="441"/>
      <c r="I48" s="441"/>
      <c r="J48" s="441"/>
      <c r="K48" s="441"/>
      <c r="L48" s="442"/>
      <c r="M48" s="229">
        <f>SUM(M45:M47)</f>
        <v>0</v>
      </c>
      <c r="N48" s="230"/>
    </row>
    <row r="49" spans="2:14" s="226" customFormat="1" x14ac:dyDescent="0.2">
      <c r="B49" s="223">
        <v>3</v>
      </c>
      <c r="C49" s="224"/>
      <c r="D49" s="217"/>
      <c r="E49" s="223"/>
      <c r="F49" s="223"/>
      <c r="G49" s="224"/>
      <c r="H49" s="218"/>
      <c r="I49" s="219">
        <f>H49*E49*F49</f>
        <v>0</v>
      </c>
      <c r="J49" s="219"/>
      <c r="K49" s="219"/>
      <c r="L49" s="219">
        <f>F49*J49*K49</f>
        <v>0</v>
      </c>
      <c r="M49" s="219">
        <f>I49+L49</f>
        <v>0</v>
      </c>
      <c r="N49" s="225"/>
    </row>
    <row r="50" spans="2:14" s="214" customFormat="1" x14ac:dyDescent="0.2">
      <c r="B50" s="227">
        <v>3</v>
      </c>
      <c r="C50" s="227"/>
      <c r="D50" s="227"/>
      <c r="E50" s="227"/>
      <c r="F50" s="227"/>
      <c r="G50" s="220"/>
      <c r="H50" s="221"/>
      <c r="I50" s="219">
        <f>H50*E50*F50</f>
        <v>0</v>
      </c>
      <c r="J50" s="221"/>
      <c r="K50" s="221"/>
      <c r="L50" s="219">
        <f>F50*J50*K50</f>
        <v>0</v>
      </c>
      <c r="M50" s="219">
        <f>I50+L50</f>
        <v>0</v>
      </c>
      <c r="N50" s="215"/>
    </row>
    <row r="51" spans="2:14" s="214" customFormat="1" ht="13.5" thickBot="1" x14ac:dyDescent="0.25">
      <c r="B51" s="217">
        <v>3</v>
      </c>
      <c r="C51" s="217"/>
      <c r="D51" s="217"/>
      <c r="E51" s="217"/>
      <c r="F51" s="217"/>
      <c r="G51" s="217"/>
      <c r="H51" s="218"/>
      <c r="I51" s="219">
        <f>H51*E51*F51</f>
        <v>0</v>
      </c>
      <c r="J51" s="219"/>
      <c r="K51" s="219"/>
      <c r="L51" s="219">
        <f>F51*J51*K51</f>
        <v>0</v>
      </c>
      <c r="M51" s="219">
        <f>I51+L51</f>
        <v>0</v>
      </c>
      <c r="N51" s="215"/>
    </row>
    <row r="52" spans="2:14" s="231" customFormat="1" ht="13.5" thickBot="1" x14ac:dyDescent="0.25">
      <c r="B52" s="440" t="s">
        <v>212</v>
      </c>
      <c r="C52" s="441"/>
      <c r="D52" s="441"/>
      <c r="E52" s="441"/>
      <c r="F52" s="441"/>
      <c r="G52" s="441"/>
      <c r="H52" s="441"/>
      <c r="I52" s="441"/>
      <c r="J52" s="441"/>
      <c r="K52" s="441"/>
      <c r="L52" s="442"/>
      <c r="M52" s="229">
        <f>SUM(M49:M51)</f>
        <v>0</v>
      </c>
      <c r="N52" s="230"/>
    </row>
    <row r="53" spans="2:14" s="214" customFormat="1" x14ac:dyDescent="0.2">
      <c r="B53" s="217">
        <v>4</v>
      </c>
      <c r="C53" s="217"/>
      <c r="D53" s="217"/>
      <c r="E53" s="217"/>
      <c r="F53" s="217"/>
      <c r="G53" s="217"/>
      <c r="H53" s="218"/>
      <c r="I53" s="219">
        <f>H53*E53*F53</f>
        <v>0</v>
      </c>
      <c r="J53" s="218"/>
      <c r="K53" s="218"/>
      <c r="L53" s="219">
        <f>F53*J53*K53</f>
        <v>0</v>
      </c>
      <c r="M53" s="219">
        <f>I53+L53</f>
        <v>0</v>
      </c>
      <c r="N53" s="215"/>
    </row>
    <row r="54" spans="2:14" s="214" customFormat="1" x14ac:dyDescent="0.2">
      <c r="B54" s="217">
        <v>4</v>
      </c>
      <c r="C54" s="217"/>
      <c r="D54" s="217"/>
      <c r="E54" s="217"/>
      <c r="F54" s="217"/>
      <c r="G54" s="217"/>
      <c r="H54" s="218"/>
      <c r="I54" s="219">
        <f>H54*E54*F54</f>
        <v>0</v>
      </c>
      <c r="J54" s="218"/>
      <c r="K54" s="218"/>
      <c r="L54" s="219">
        <f>F54*J54*K54</f>
        <v>0</v>
      </c>
      <c r="M54" s="219">
        <f>I54+L54</f>
        <v>0</v>
      </c>
      <c r="N54" s="215"/>
    </row>
    <row r="55" spans="2:14" s="214" customFormat="1" ht="13.5" thickBot="1" x14ac:dyDescent="0.25">
      <c r="B55" s="220">
        <v>4</v>
      </c>
      <c r="C55" s="220"/>
      <c r="D55" s="220"/>
      <c r="E55" s="220"/>
      <c r="F55" s="220"/>
      <c r="G55" s="220"/>
      <c r="H55" s="221"/>
      <c r="I55" s="219">
        <f>H55*E55*F55</f>
        <v>0</v>
      </c>
      <c r="J55" s="221"/>
      <c r="K55" s="221"/>
      <c r="L55" s="219">
        <f>F55*J55*K55</f>
        <v>0</v>
      </c>
      <c r="M55" s="219">
        <f>I55+L55</f>
        <v>0</v>
      </c>
      <c r="N55" s="215"/>
    </row>
    <row r="56" spans="2:14" s="231" customFormat="1" ht="13.5" thickBot="1" x14ac:dyDescent="0.25">
      <c r="B56" s="440" t="s">
        <v>211</v>
      </c>
      <c r="C56" s="441"/>
      <c r="D56" s="441"/>
      <c r="E56" s="441"/>
      <c r="F56" s="441"/>
      <c r="G56" s="441"/>
      <c r="H56" s="441"/>
      <c r="I56" s="441"/>
      <c r="J56" s="441"/>
      <c r="K56" s="441"/>
      <c r="L56" s="442"/>
      <c r="M56" s="229">
        <f>SUM(M53:M55)</f>
        <v>0</v>
      </c>
      <c r="N56" s="230"/>
    </row>
    <row r="57" spans="2:14" s="214" customFormat="1" x14ac:dyDescent="0.2">
      <c r="B57" s="220">
        <v>5</v>
      </c>
      <c r="C57" s="220"/>
      <c r="D57" s="220"/>
      <c r="E57" s="220"/>
      <c r="F57" s="220"/>
      <c r="G57" s="220"/>
      <c r="H57" s="221"/>
      <c r="I57" s="219">
        <f>H57*E57*F57</f>
        <v>0</v>
      </c>
      <c r="J57" s="221"/>
      <c r="K57" s="221"/>
      <c r="L57" s="219">
        <f>F57*J57*K57</f>
        <v>0</v>
      </c>
      <c r="M57" s="219">
        <f>I57+L57</f>
        <v>0</v>
      </c>
      <c r="N57" s="215"/>
    </row>
    <row r="58" spans="2:14" s="214" customFormat="1" x14ac:dyDescent="0.2">
      <c r="B58" s="220">
        <v>5</v>
      </c>
      <c r="C58" s="220"/>
      <c r="D58" s="220"/>
      <c r="E58" s="220"/>
      <c r="F58" s="220"/>
      <c r="G58" s="220"/>
      <c r="H58" s="221"/>
      <c r="I58" s="219">
        <f>H58*E58*F58</f>
        <v>0</v>
      </c>
      <c r="J58" s="221"/>
      <c r="K58" s="221"/>
      <c r="L58" s="219">
        <f>F58*J58*K58</f>
        <v>0</v>
      </c>
      <c r="M58" s="219">
        <f>I58+L58</f>
        <v>0</v>
      </c>
      <c r="N58" s="215"/>
    </row>
    <row r="59" spans="2:14" s="214" customFormat="1" ht="13.5" thickBot="1" x14ac:dyDescent="0.25">
      <c r="B59" s="220">
        <v>5</v>
      </c>
      <c r="C59" s="220"/>
      <c r="D59" s="220"/>
      <c r="E59" s="220"/>
      <c r="F59" s="220"/>
      <c r="G59" s="220"/>
      <c r="H59" s="221"/>
      <c r="I59" s="219">
        <f>H59*E59*F59</f>
        <v>0</v>
      </c>
      <c r="J59" s="221"/>
      <c r="K59" s="221"/>
      <c r="L59" s="219">
        <f>F59*J59*K59</f>
        <v>0</v>
      </c>
      <c r="M59" s="219">
        <f>I59+L59</f>
        <v>0</v>
      </c>
      <c r="N59" s="215"/>
    </row>
    <row r="60" spans="2:14" s="231" customFormat="1" ht="13.5" thickBot="1" x14ac:dyDescent="0.25">
      <c r="B60" s="440" t="s">
        <v>213</v>
      </c>
      <c r="C60" s="441"/>
      <c r="D60" s="441"/>
      <c r="E60" s="441"/>
      <c r="F60" s="441"/>
      <c r="G60" s="441"/>
      <c r="H60" s="441"/>
      <c r="I60" s="441"/>
      <c r="J60" s="441"/>
      <c r="K60" s="441"/>
      <c r="L60" s="442"/>
      <c r="M60" s="229">
        <f>SUM(M57:M59)</f>
        <v>0</v>
      </c>
      <c r="N60" s="230"/>
    </row>
    <row r="61" spans="2:14" s="231" customFormat="1" ht="13.5" customHeight="1" thickBot="1" x14ac:dyDescent="0.25">
      <c r="B61" s="440" t="s">
        <v>215</v>
      </c>
      <c r="C61" s="441"/>
      <c r="D61" s="441"/>
      <c r="E61" s="441"/>
      <c r="F61" s="441"/>
      <c r="G61" s="441"/>
      <c r="H61" s="441"/>
      <c r="I61" s="441"/>
      <c r="J61" s="441"/>
      <c r="K61" s="441"/>
      <c r="L61" s="442"/>
      <c r="M61" s="229">
        <f>SUM(M44+M48+M52+M56+M60)</f>
        <v>0</v>
      </c>
      <c r="N61" s="230"/>
    </row>
    <row r="62" spans="2:14" s="214" customFormat="1" x14ac:dyDescent="0.2">
      <c r="N62" s="215"/>
    </row>
    <row r="63" spans="2:14" s="226" customFormat="1" x14ac:dyDescent="0.2">
      <c r="N63" s="225"/>
    </row>
  </sheetData>
  <mergeCells count="19">
    <mergeCell ref="B15:M15"/>
    <mergeCell ref="B39:M39"/>
    <mergeCell ref="B56:L56"/>
    <mergeCell ref="B60:L60"/>
    <mergeCell ref="B20:L20"/>
    <mergeCell ref="B61:L61"/>
    <mergeCell ref="B24:L24"/>
    <mergeCell ref="B28:L28"/>
    <mergeCell ref="B32:L32"/>
    <mergeCell ref="B36:L36"/>
    <mergeCell ref="B44:L44"/>
    <mergeCell ref="B48:L48"/>
    <mergeCell ref="B37:L37"/>
    <mergeCell ref="B52:L52"/>
    <mergeCell ref="B2:C2"/>
    <mergeCell ref="B3:C3"/>
    <mergeCell ref="B1:F1"/>
    <mergeCell ref="D2:F2"/>
    <mergeCell ref="D3:F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top" error="Select from Drop-Down">
          <x14:formula1>
            <xm:f>'Formula Sheet'!$D$2:$D$245</xm:f>
          </x14:formula1>
          <xm:sqref>B5:B13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opLeftCell="A199" workbookViewId="0">
      <selection activeCell="K25" sqref="K25"/>
    </sheetView>
  </sheetViews>
  <sheetFormatPr defaultRowHeight="12.75" x14ac:dyDescent="0.2"/>
  <cols>
    <col min="4" max="4" width="22.85546875" customWidth="1"/>
  </cols>
  <sheetData>
    <row r="1" spans="1:4" x14ac:dyDescent="0.2">
      <c r="D1" s="322" t="s">
        <v>270</v>
      </c>
    </row>
    <row r="2" spans="1:4" x14ac:dyDescent="0.2">
      <c r="D2" s="322" t="s">
        <v>271</v>
      </c>
    </row>
    <row r="3" spans="1:4" x14ac:dyDescent="0.2">
      <c r="D3" s="322" t="s">
        <v>272</v>
      </c>
    </row>
    <row r="4" spans="1:4" x14ac:dyDescent="0.2">
      <c r="A4" s="162" t="s">
        <v>198</v>
      </c>
      <c r="D4" s="322" t="s">
        <v>273</v>
      </c>
    </row>
    <row r="5" spans="1:4" x14ac:dyDescent="0.2">
      <c r="A5" s="162" t="s">
        <v>199</v>
      </c>
      <c r="D5" s="322" t="s">
        <v>274</v>
      </c>
    </row>
    <row r="6" spans="1:4" x14ac:dyDescent="0.2">
      <c r="A6" s="162" t="s">
        <v>171</v>
      </c>
      <c r="D6" s="322" t="s">
        <v>275</v>
      </c>
    </row>
    <row r="7" spans="1:4" x14ac:dyDescent="0.2">
      <c r="A7" s="162" t="s">
        <v>200</v>
      </c>
      <c r="D7" s="322" t="s">
        <v>219</v>
      </c>
    </row>
    <row r="8" spans="1:4" x14ac:dyDescent="0.2">
      <c r="A8" s="162" t="s">
        <v>207</v>
      </c>
      <c r="D8" s="322" t="s">
        <v>276</v>
      </c>
    </row>
    <row r="9" spans="1:4" x14ac:dyDescent="0.2">
      <c r="A9" s="50" t="s">
        <v>208</v>
      </c>
      <c r="D9" s="322" t="s">
        <v>220</v>
      </c>
    </row>
    <row r="10" spans="1:4" x14ac:dyDescent="0.2">
      <c r="A10" s="162" t="s">
        <v>201</v>
      </c>
      <c r="D10" s="322" t="s">
        <v>277</v>
      </c>
    </row>
    <row r="11" spans="1:4" x14ac:dyDescent="0.2">
      <c r="A11" s="50" t="s">
        <v>478</v>
      </c>
      <c r="D11" s="322" t="s">
        <v>278</v>
      </c>
    </row>
    <row r="12" spans="1:4" x14ac:dyDescent="0.2">
      <c r="A12" s="50" t="s">
        <v>481</v>
      </c>
      <c r="D12" s="322" t="s">
        <v>279</v>
      </c>
    </row>
    <row r="13" spans="1:4" x14ac:dyDescent="0.2">
      <c r="D13" s="322" t="s">
        <v>280</v>
      </c>
    </row>
    <row r="14" spans="1:4" x14ac:dyDescent="0.2">
      <c r="D14" s="322" t="s">
        <v>221</v>
      </c>
    </row>
    <row r="15" spans="1:4" x14ac:dyDescent="0.2">
      <c r="D15" s="322" t="s">
        <v>281</v>
      </c>
    </row>
    <row r="16" spans="1:4" x14ac:dyDescent="0.2">
      <c r="D16" s="322" t="s">
        <v>282</v>
      </c>
    </row>
    <row r="17" spans="4:4" x14ac:dyDescent="0.2">
      <c r="D17" s="322" t="s">
        <v>283</v>
      </c>
    </row>
    <row r="18" spans="4:4" x14ac:dyDescent="0.2">
      <c r="D18" s="322" t="s">
        <v>284</v>
      </c>
    </row>
    <row r="19" spans="4:4" x14ac:dyDescent="0.2">
      <c r="D19" s="322" t="s">
        <v>222</v>
      </c>
    </row>
    <row r="20" spans="4:4" x14ac:dyDescent="0.2">
      <c r="D20" s="322" t="s">
        <v>285</v>
      </c>
    </row>
    <row r="21" spans="4:4" x14ac:dyDescent="0.2">
      <c r="D21" s="322" t="s">
        <v>223</v>
      </c>
    </row>
    <row r="22" spans="4:4" x14ac:dyDescent="0.2">
      <c r="D22" s="322" t="s">
        <v>286</v>
      </c>
    </row>
    <row r="23" spans="4:4" x14ac:dyDescent="0.2">
      <c r="D23" s="322" t="s">
        <v>287</v>
      </c>
    </row>
    <row r="24" spans="4:4" x14ac:dyDescent="0.2">
      <c r="D24" s="322" t="s">
        <v>288</v>
      </c>
    </row>
    <row r="25" spans="4:4" x14ac:dyDescent="0.2">
      <c r="D25" s="322" t="s">
        <v>289</v>
      </c>
    </row>
    <row r="26" spans="4:4" x14ac:dyDescent="0.2">
      <c r="D26" s="322" t="s">
        <v>224</v>
      </c>
    </row>
    <row r="27" spans="4:4" x14ac:dyDescent="0.2">
      <c r="D27" s="322" t="s">
        <v>225</v>
      </c>
    </row>
    <row r="28" spans="4:4" x14ac:dyDescent="0.2">
      <c r="D28" s="322" t="s">
        <v>290</v>
      </c>
    </row>
    <row r="29" spans="4:4" x14ac:dyDescent="0.2">
      <c r="D29" s="322" t="s">
        <v>291</v>
      </c>
    </row>
    <row r="30" spans="4:4" x14ac:dyDescent="0.2">
      <c r="D30" s="322" t="s">
        <v>292</v>
      </c>
    </row>
    <row r="31" spans="4:4" x14ac:dyDescent="0.2">
      <c r="D31" s="322" t="s">
        <v>293</v>
      </c>
    </row>
    <row r="32" spans="4:4" x14ac:dyDescent="0.2">
      <c r="D32" s="322" t="s">
        <v>294</v>
      </c>
    </row>
    <row r="33" spans="4:4" x14ac:dyDescent="0.2">
      <c r="D33" s="322" t="s">
        <v>295</v>
      </c>
    </row>
    <row r="34" spans="4:4" x14ac:dyDescent="0.2">
      <c r="D34" s="322" t="s">
        <v>296</v>
      </c>
    </row>
    <row r="35" spans="4:4" x14ac:dyDescent="0.2">
      <c r="D35" s="322" t="s">
        <v>297</v>
      </c>
    </row>
    <row r="36" spans="4:4" x14ac:dyDescent="0.2">
      <c r="D36" s="322" t="s">
        <v>298</v>
      </c>
    </row>
    <row r="37" spans="4:4" x14ac:dyDescent="0.2">
      <c r="D37" s="322" t="s">
        <v>299</v>
      </c>
    </row>
    <row r="38" spans="4:4" x14ac:dyDescent="0.2">
      <c r="D38" s="322" t="s">
        <v>300</v>
      </c>
    </row>
    <row r="39" spans="4:4" x14ac:dyDescent="0.2">
      <c r="D39" s="322" t="s">
        <v>301</v>
      </c>
    </row>
    <row r="40" spans="4:4" x14ac:dyDescent="0.2">
      <c r="D40" s="322" t="s">
        <v>302</v>
      </c>
    </row>
    <row r="41" spans="4:4" x14ac:dyDescent="0.2">
      <c r="D41" s="322" t="s">
        <v>303</v>
      </c>
    </row>
    <row r="42" spans="4:4" x14ac:dyDescent="0.2">
      <c r="D42" s="322" t="s">
        <v>226</v>
      </c>
    </row>
    <row r="43" spans="4:4" x14ac:dyDescent="0.2">
      <c r="D43" s="322" t="s">
        <v>304</v>
      </c>
    </row>
    <row r="44" spans="4:4" x14ac:dyDescent="0.2">
      <c r="D44" s="322" t="s">
        <v>305</v>
      </c>
    </row>
    <row r="45" spans="4:4" x14ac:dyDescent="0.2">
      <c r="D45" s="322" t="s">
        <v>306</v>
      </c>
    </row>
    <row r="46" spans="4:4" x14ac:dyDescent="0.2">
      <c r="D46" s="322" t="s">
        <v>307</v>
      </c>
    </row>
    <row r="47" spans="4:4" x14ac:dyDescent="0.2">
      <c r="D47" s="322" t="s">
        <v>227</v>
      </c>
    </row>
    <row r="48" spans="4:4" x14ac:dyDescent="0.2">
      <c r="D48" s="322" t="s">
        <v>308</v>
      </c>
    </row>
    <row r="49" spans="4:4" x14ac:dyDescent="0.2">
      <c r="D49" s="322" t="s">
        <v>309</v>
      </c>
    </row>
    <row r="50" spans="4:4" x14ac:dyDescent="0.2">
      <c r="D50" s="322" t="s">
        <v>310</v>
      </c>
    </row>
    <row r="51" spans="4:4" x14ac:dyDescent="0.2">
      <c r="D51" s="322" t="s">
        <v>311</v>
      </c>
    </row>
    <row r="52" spans="4:4" x14ac:dyDescent="0.2">
      <c r="D52" s="322" t="s">
        <v>312</v>
      </c>
    </row>
    <row r="53" spans="4:4" x14ac:dyDescent="0.2">
      <c r="D53" s="322" t="s">
        <v>313</v>
      </c>
    </row>
    <row r="54" spans="4:4" x14ac:dyDescent="0.2">
      <c r="D54" s="322" t="s">
        <v>314</v>
      </c>
    </row>
    <row r="55" spans="4:4" x14ac:dyDescent="0.2">
      <c r="D55" s="322" t="s">
        <v>315</v>
      </c>
    </row>
    <row r="56" spans="4:4" x14ac:dyDescent="0.2">
      <c r="D56" s="322" t="s">
        <v>316</v>
      </c>
    </row>
    <row r="57" spans="4:4" x14ac:dyDescent="0.2">
      <c r="D57" s="322" t="s">
        <v>317</v>
      </c>
    </row>
    <row r="58" spans="4:4" x14ac:dyDescent="0.2">
      <c r="D58" s="322" t="s">
        <v>318</v>
      </c>
    </row>
    <row r="59" spans="4:4" x14ac:dyDescent="0.2">
      <c r="D59" s="322" t="s">
        <v>319</v>
      </c>
    </row>
    <row r="60" spans="4:4" x14ac:dyDescent="0.2">
      <c r="D60" s="322" t="s">
        <v>320</v>
      </c>
    </row>
    <row r="61" spans="4:4" x14ac:dyDescent="0.2">
      <c r="D61" s="322" t="s">
        <v>321</v>
      </c>
    </row>
    <row r="62" spans="4:4" x14ac:dyDescent="0.2">
      <c r="D62" s="322" t="s">
        <v>228</v>
      </c>
    </row>
    <row r="63" spans="4:4" x14ac:dyDescent="0.2">
      <c r="D63" s="322" t="s">
        <v>322</v>
      </c>
    </row>
    <row r="64" spans="4:4" x14ac:dyDescent="0.2">
      <c r="D64" s="322" t="s">
        <v>323</v>
      </c>
    </row>
    <row r="65" spans="4:4" x14ac:dyDescent="0.2">
      <c r="D65" s="322" t="s">
        <v>324</v>
      </c>
    </row>
    <row r="66" spans="4:4" x14ac:dyDescent="0.2">
      <c r="D66" s="322" t="s">
        <v>325</v>
      </c>
    </row>
    <row r="67" spans="4:4" x14ac:dyDescent="0.2">
      <c r="D67" s="322" t="s">
        <v>326</v>
      </c>
    </row>
    <row r="68" spans="4:4" x14ac:dyDescent="0.2">
      <c r="D68" s="322" t="s">
        <v>327</v>
      </c>
    </row>
    <row r="69" spans="4:4" x14ac:dyDescent="0.2">
      <c r="D69" s="322" t="s">
        <v>328</v>
      </c>
    </row>
    <row r="70" spans="4:4" x14ac:dyDescent="0.2">
      <c r="D70" s="322" t="s">
        <v>329</v>
      </c>
    </row>
    <row r="71" spans="4:4" x14ac:dyDescent="0.2">
      <c r="D71" s="322" t="s">
        <v>330</v>
      </c>
    </row>
    <row r="72" spans="4:4" x14ac:dyDescent="0.2">
      <c r="D72" s="322" t="s">
        <v>229</v>
      </c>
    </row>
    <row r="73" spans="4:4" x14ac:dyDescent="0.2">
      <c r="D73" s="322" t="s">
        <v>331</v>
      </c>
    </row>
    <row r="74" spans="4:4" x14ac:dyDescent="0.2">
      <c r="D74" s="322" t="s">
        <v>332</v>
      </c>
    </row>
    <row r="75" spans="4:4" x14ac:dyDescent="0.2">
      <c r="D75" s="322" t="s">
        <v>333</v>
      </c>
    </row>
    <row r="76" spans="4:4" x14ac:dyDescent="0.2">
      <c r="D76" s="322" t="s">
        <v>230</v>
      </c>
    </row>
    <row r="77" spans="4:4" x14ac:dyDescent="0.2">
      <c r="D77" s="322" t="s">
        <v>231</v>
      </c>
    </row>
    <row r="78" spans="4:4" x14ac:dyDescent="0.2">
      <c r="D78" s="322" t="s">
        <v>334</v>
      </c>
    </row>
    <row r="79" spans="4:4" x14ac:dyDescent="0.2">
      <c r="D79" s="322" t="s">
        <v>335</v>
      </c>
    </row>
    <row r="80" spans="4:4" x14ac:dyDescent="0.2">
      <c r="D80" s="322" t="s">
        <v>336</v>
      </c>
    </row>
    <row r="81" spans="4:4" x14ac:dyDescent="0.2">
      <c r="D81" s="322" t="s">
        <v>337</v>
      </c>
    </row>
    <row r="82" spans="4:4" x14ac:dyDescent="0.2">
      <c r="D82" s="322" t="s">
        <v>338</v>
      </c>
    </row>
    <row r="83" spans="4:4" x14ac:dyDescent="0.2">
      <c r="D83" s="322" t="s">
        <v>339</v>
      </c>
    </row>
    <row r="84" spans="4:4" x14ac:dyDescent="0.2">
      <c r="D84" s="322" t="s">
        <v>232</v>
      </c>
    </row>
    <row r="85" spans="4:4" x14ac:dyDescent="0.2">
      <c r="D85" s="322" t="s">
        <v>340</v>
      </c>
    </row>
    <row r="86" spans="4:4" x14ac:dyDescent="0.2">
      <c r="D86" s="322" t="s">
        <v>341</v>
      </c>
    </row>
    <row r="87" spans="4:4" x14ac:dyDescent="0.2">
      <c r="D87" s="322" t="s">
        <v>233</v>
      </c>
    </row>
    <row r="88" spans="4:4" x14ac:dyDescent="0.2">
      <c r="D88" s="322" t="s">
        <v>342</v>
      </c>
    </row>
    <row r="89" spans="4:4" x14ac:dyDescent="0.2">
      <c r="D89" s="322" t="s">
        <v>343</v>
      </c>
    </row>
    <row r="90" spans="4:4" x14ac:dyDescent="0.2">
      <c r="D90" s="322" t="s">
        <v>344</v>
      </c>
    </row>
    <row r="91" spans="4:4" x14ac:dyDescent="0.2">
      <c r="D91" s="322" t="s">
        <v>345</v>
      </c>
    </row>
    <row r="92" spans="4:4" x14ac:dyDescent="0.2">
      <c r="D92" s="322" t="s">
        <v>346</v>
      </c>
    </row>
    <row r="93" spans="4:4" x14ac:dyDescent="0.2">
      <c r="D93" s="322" t="s">
        <v>347</v>
      </c>
    </row>
    <row r="94" spans="4:4" x14ac:dyDescent="0.2">
      <c r="D94" s="322" t="s">
        <v>348</v>
      </c>
    </row>
    <row r="95" spans="4:4" x14ac:dyDescent="0.2">
      <c r="D95" s="322" t="s">
        <v>349</v>
      </c>
    </row>
    <row r="96" spans="4:4" x14ac:dyDescent="0.2">
      <c r="D96" s="322" t="s">
        <v>350</v>
      </c>
    </row>
    <row r="97" spans="4:4" x14ac:dyDescent="0.2">
      <c r="D97" s="322" t="s">
        <v>351</v>
      </c>
    </row>
    <row r="98" spans="4:4" x14ac:dyDescent="0.2">
      <c r="D98" s="322" t="s">
        <v>352</v>
      </c>
    </row>
    <row r="99" spans="4:4" x14ac:dyDescent="0.2">
      <c r="D99" s="322" t="s">
        <v>234</v>
      </c>
    </row>
    <row r="100" spans="4:4" x14ac:dyDescent="0.2">
      <c r="D100" s="322" t="s">
        <v>353</v>
      </c>
    </row>
    <row r="101" spans="4:4" x14ac:dyDescent="0.2">
      <c r="D101" s="322" t="s">
        <v>354</v>
      </c>
    </row>
    <row r="102" spans="4:4" x14ac:dyDescent="0.2">
      <c r="D102" s="322" t="s">
        <v>355</v>
      </c>
    </row>
    <row r="103" spans="4:4" x14ac:dyDescent="0.2">
      <c r="D103" s="322" t="s">
        <v>356</v>
      </c>
    </row>
    <row r="104" spans="4:4" x14ac:dyDescent="0.2">
      <c r="D104" s="322" t="s">
        <v>357</v>
      </c>
    </row>
    <row r="105" spans="4:4" x14ac:dyDescent="0.2">
      <c r="D105" s="322" t="s">
        <v>358</v>
      </c>
    </row>
    <row r="106" spans="4:4" x14ac:dyDescent="0.2">
      <c r="D106" s="322" t="s">
        <v>359</v>
      </c>
    </row>
    <row r="107" spans="4:4" x14ac:dyDescent="0.2">
      <c r="D107" s="322" t="s">
        <v>360</v>
      </c>
    </row>
    <row r="108" spans="4:4" x14ac:dyDescent="0.2">
      <c r="D108" s="322" t="s">
        <v>361</v>
      </c>
    </row>
    <row r="109" spans="4:4" x14ac:dyDescent="0.2">
      <c r="D109" s="322" t="s">
        <v>362</v>
      </c>
    </row>
    <row r="110" spans="4:4" x14ac:dyDescent="0.2">
      <c r="D110" s="322" t="s">
        <v>363</v>
      </c>
    </row>
    <row r="111" spans="4:4" x14ac:dyDescent="0.2">
      <c r="D111" s="322" t="s">
        <v>364</v>
      </c>
    </row>
    <row r="112" spans="4:4" x14ac:dyDescent="0.2">
      <c r="D112" s="322" t="s">
        <v>365</v>
      </c>
    </row>
    <row r="113" spans="4:4" x14ac:dyDescent="0.2">
      <c r="D113" s="322" t="s">
        <v>366</v>
      </c>
    </row>
    <row r="114" spans="4:4" x14ac:dyDescent="0.2">
      <c r="D114" s="322" t="s">
        <v>367</v>
      </c>
    </row>
    <row r="115" spans="4:4" x14ac:dyDescent="0.2">
      <c r="D115" s="322" t="s">
        <v>368</v>
      </c>
    </row>
    <row r="116" spans="4:4" x14ac:dyDescent="0.2">
      <c r="D116" s="322" t="s">
        <v>369</v>
      </c>
    </row>
    <row r="117" spans="4:4" x14ac:dyDescent="0.2">
      <c r="D117" s="322" t="s">
        <v>370</v>
      </c>
    </row>
    <row r="118" spans="4:4" x14ac:dyDescent="0.2">
      <c r="D118" s="322" t="s">
        <v>371</v>
      </c>
    </row>
    <row r="119" spans="4:4" x14ac:dyDescent="0.2">
      <c r="D119" s="322" t="s">
        <v>372</v>
      </c>
    </row>
    <row r="120" spans="4:4" x14ac:dyDescent="0.2">
      <c r="D120" s="322" t="s">
        <v>373</v>
      </c>
    </row>
    <row r="121" spans="4:4" x14ac:dyDescent="0.2">
      <c r="D121" s="322" t="s">
        <v>374</v>
      </c>
    </row>
    <row r="122" spans="4:4" x14ac:dyDescent="0.2">
      <c r="D122" s="322" t="s">
        <v>375</v>
      </c>
    </row>
    <row r="123" spans="4:4" x14ac:dyDescent="0.2">
      <c r="D123" s="322" t="s">
        <v>376</v>
      </c>
    </row>
    <row r="124" spans="4:4" x14ac:dyDescent="0.2">
      <c r="D124" s="322" t="s">
        <v>377</v>
      </c>
    </row>
    <row r="125" spans="4:4" x14ac:dyDescent="0.2">
      <c r="D125" s="322" t="s">
        <v>378</v>
      </c>
    </row>
    <row r="126" spans="4:4" x14ac:dyDescent="0.2">
      <c r="D126" s="322" t="s">
        <v>379</v>
      </c>
    </row>
    <row r="127" spans="4:4" x14ac:dyDescent="0.2">
      <c r="D127" s="322" t="s">
        <v>235</v>
      </c>
    </row>
    <row r="128" spans="4:4" x14ac:dyDescent="0.2">
      <c r="D128" s="322" t="s">
        <v>380</v>
      </c>
    </row>
    <row r="129" spans="4:4" x14ac:dyDescent="0.2">
      <c r="D129" s="322" t="s">
        <v>236</v>
      </c>
    </row>
    <row r="130" spans="4:4" x14ac:dyDescent="0.2">
      <c r="D130" s="322" t="s">
        <v>381</v>
      </c>
    </row>
    <row r="131" spans="4:4" x14ac:dyDescent="0.2">
      <c r="D131" s="322" t="s">
        <v>382</v>
      </c>
    </row>
    <row r="132" spans="4:4" x14ac:dyDescent="0.2">
      <c r="D132" s="322" t="s">
        <v>383</v>
      </c>
    </row>
    <row r="133" spans="4:4" x14ac:dyDescent="0.2">
      <c r="D133" s="322" t="s">
        <v>384</v>
      </c>
    </row>
    <row r="134" spans="4:4" x14ac:dyDescent="0.2">
      <c r="D134" s="322" t="s">
        <v>385</v>
      </c>
    </row>
    <row r="135" spans="4:4" x14ac:dyDescent="0.2">
      <c r="D135" s="322" t="s">
        <v>237</v>
      </c>
    </row>
    <row r="136" spans="4:4" x14ac:dyDescent="0.2">
      <c r="D136" s="322" t="s">
        <v>386</v>
      </c>
    </row>
    <row r="137" spans="4:4" x14ac:dyDescent="0.2">
      <c r="D137" s="322" t="s">
        <v>238</v>
      </c>
    </row>
    <row r="138" spans="4:4" x14ac:dyDescent="0.2">
      <c r="D138" s="322" t="s">
        <v>387</v>
      </c>
    </row>
    <row r="139" spans="4:4" x14ac:dyDescent="0.2">
      <c r="D139" s="322" t="s">
        <v>239</v>
      </c>
    </row>
    <row r="140" spans="4:4" x14ac:dyDescent="0.2">
      <c r="D140" s="322" t="s">
        <v>388</v>
      </c>
    </row>
    <row r="141" spans="4:4" x14ac:dyDescent="0.2">
      <c r="D141" s="322" t="s">
        <v>240</v>
      </c>
    </row>
    <row r="142" spans="4:4" x14ac:dyDescent="0.2">
      <c r="D142" s="322" t="s">
        <v>389</v>
      </c>
    </row>
    <row r="143" spans="4:4" x14ac:dyDescent="0.2">
      <c r="D143" s="322" t="s">
        <v>390</v>
      </c>
    </row>
    <row r="144" spans="4:4" x14ac:dyDescent="0.2">
      <c r="D144" s="322" t="s">
        <v>391</v>
      </c>
    </row>
    <row r="145" spans="4:4" x14ac:dyDescent="0.2">
      <c r="D145" s="322" t="s">
        <v>392</v>
      </c>
    </row>
    <row r="146" spans="4:4" x14ac:dyDescent="0.2">
      <c r="D146" s="322" t="s">
        <v>241</v>
      </c>
    </row>
    <row r="147" spans="4:4" x14ac:dyDescent="0.2">
      <c r="D147" s="322" t="s">
        <v>393</v>
      </c>
    </row>
    <row r="148" spans="4:4" x14ac:dyDescent="0.2">
      <c r="D148" s="322" t="s">
        <v>242</v>
      </c>
    </row>
    <row r="149" spans="4:4" x14ac:dyDescent="0.2">
      <c r="D149" s="322" t="s">
        <v>394</v>
      </c>
    </row>
    <row r="150" spans="4:4" x14ac:dyDescent="0.2">
      <c r="D150" s="322" t="s">
        <v>395</v>
      </c>
    </row>
    <row r="151" spans="4:4" x14ac:dyDescent="0.2">
      <c r="D151" s="322" t="s">
        <v>396</v>
      </c>
    </row>
    <row r="152" spans="4:4" x14ac:dyDescent="0.2">
      <c r="D152" s="322" t="s">
        <v>397</v>
      </c>
    </row>
    <row r="153" spans="4:4" x14ac:dyDescent="0.2">
      <c r="D153" s="322" t="s">
        <v>243</v>
      </c>
    </row>
    <row r="154" spans="4:4" x14ac:dyDescent="0.2">
      <c r="D154" s="322" t="s">
        <v>398</v>
      </c>
    </row>
    <row r="155" spans="4:4" x14ac:dyDescent="0.2">
      <c r="D155" s="322" t="s">
        <v>399</v>
      </c>
    </row>
    <row r="156" spans="4:4" x14ac:dyDescent="0.2">
      <c r="D156" s="322" t="s">
        <v>400</v>
      </c>
    </row>
    <row r="157" spans="4:4" x14ac:dyDescent="0.2">
      <c r="D157" s="322" t="s">
        <v>244</v>
      </c>
    </row>
    <row r="158" spans="4:4" x14ac:dyDescent="0.2">
      <c r="D158" s="322" t="s">
        <v>401</v>
      </c>
    </row>
    <row r="159" spans="4:4" x14ac:dyDescent="0.2">
      <c r="D159" s="322" t="s">
        <v>402</v>
      </c>
    </row>
    <row r="160" spans="4:4" x14ac:dyDescent="0.2">
      <c r="D160" s="322" t="s">
        <v>403</v>
      </c>
    </row>
    <row r="161" spans="4:4" x14ac:dyDescent="0.2">
      <c r="D161" s="322" t="s">
        <v>404</v>
      </c>
    </row>
    <row r="162" spans="4:4" x14ac:dyDescent="0.2">
      <c r="D162" s="322" t="s">
        <v>245</v>
      </c>
    </row>
    <row r="163" spans="4:4" x14ac:dyDescent="0.2">
      <c r="D163" s="322" t="s">
        <v>405</v>
      </c>
    </row>
    <row r="164" spans="4:4" x14ac:dyDescent="0.2">
      <c r="D164" s="322" t="s">
        <v>406</v>
      </c>
    </row>
    <row r="165" spans="4:4" x14ac:dyDescent="0.2">
      <c r="D165" s="322" t="s">
        <v>407</v>
      </c>
    </row>
    <row r="166" spans="4:4" x14ac:dyDescent="0.2">
      <c r="D166" s="322" t="s">
        <v>408</v>
      </c>
    </row>
    <row r="167" spans="4:4" x14ac:dyDescent="0.2">
      <c r="D167" s="322" t="s">
        <v>409</v>
      </c>
    </row>
    <row r="168" spans="4:4" x14ac:dyDescent="0.2">
      <c r="D168" s="322" t="s">
        <v>410</v>
      </c>
    </row>
    <row r="169" spans="4:4" x14ac:dyDescent="0.2">
      <c r="D169" s="322" t="s">
        <v>411</v>
      </c>
    </row>
    <row r="170" spans="4:4" x14ac:dyDescent="0.2">
      <c r="D170" s="322" t="s">
        <v>412</v>
      </c>
    </row>
    <row r="171" spans="4:4" x14ac:dyDescent="0.2">
      <c r="D171" s="322" t="s">
        <v>413</v>
      </c>
    </row>
    <row r="172" spans="4:4" x14ac:dyDescent="0.2">
      <c r="D172" s="322" t="s">
        <v>414</v>
      </c>
    </row>
    <row r="173" spans="4:4" x14ac:dyDescent="0.2">
      <c r="D173" s="322" t="s">
        <v>415</v>
      </c>
    </row>
    <row r="174" spans="4:4" x14ac:dyDescent="0.2">
      <c r="D174" s="322" t="s">
        <v>416</v>
      </c>
    </row>
    <row r="175" spans="4:4" x14ac:dyDescent="0.2">
      <c r="D175" s="322" t="s">
        <v>417</v>
      </c>
    </row>
    <row r="176" spans="4:4" x14ac:dyDescent="0.2">
      <c r="D176" s="322" t="s">
        <v>418</v>
      </c>
    </row>
    <row r="177" spans="4:4" x14ac:dyDescent="0.2">
      <c r="D177" s="322" t="s">
        <v>419</v>
      </c>
    </row>
    <row r="178" spans="4:4" x14ac:dyDescent="0.2">
      <c r="D178" s="322" t="s">
        <v>420</v>
      </c>
    </row>
    <row r="179" spans="4:4" x14ac:dyDescent="0.2">
      <c r="D179" s="322" t="s">
        <v>421</v>
      </c>
    </row>
    <row r="180" spans="4:4" x14ac:dyDescent="0.2">
      <c r="D180" s="322" t="s">
        <v>246</v>
      </c>
    </row>
    <row r="181" spans="4:4" x14ac:dyDescent="0.2">
      <c r="D181" s="322" t="s">
        <v>422</v>
      </c>
    </row>
    <row r="182" spans="4:4" x14ac:dyDescent="0.2">
      <c r="D182" s="322" t="s">
        <v>423</v>
      </c>
    </row>
    <row r="183" spans="4:4" x14ac:dyDescent="0.2">
      <c r="D183" s="322" t="s">
        <v>424</v>
      </c>
    </row>
    <row r="184" spans="4:4" x14ac:dyDescent="0.2">
      <c r="D184" s="322" t="s">
        <v>247</v>
      </c>
    </row>
    <row r="185" spans="4:4" x14ac:dyDescent="0.2">
      <c r="D185" s="322" t="s">
        <v>425</v>
      </c>
    </row>
    <row r="186" spans="4:4" x14ac:dyDescent="0.2">
      <c r="D186" s="322" t="s">
        <v>248</v>
      </c>
    </row>
    <row r="187" spans="4:4" x14ac:dyDescent="0.2">
      <c r="D187" s="322" t="s">
        <v>426</v>
      </c>
    </row>
    <row r="188" spans="4:4" x14ac:dyDescent="0.2">
      <c r="D188" s="322" t="s">
        <v>427</v>
      </c>
    </row>
    <row r="189" spans="4:4" x14ac:dyDescent="0.2">
      <c r="D189" s="322" t="s">
        <v>249</v>
      </c>
    </row>
    <row r="190" spans="4:4" x14ac:dyDescent="0.2">
      <c r="D190" s="322" t="s">
        <v>250</v>
      </c>
    </row>
    <row r="191" spans="4:4" x14ac:dyDescent="0.2">
      <c r="D191" s="322" t="s">
        <v>428</v>
      </c>
    </row>
    <row r="192" spans="4:4" x14ac:dyDescent="0.2">
      <c r="D192" s="322" t="s">
        <v>429</v>
      </c>
    </row>
    <row r="193" spans="4:4" x14ac:dyDescent="0.2">
      <c r="D193" s="322" t="s">
        <v>430</v>
      </c>
    </row>
    <row r="194" spans="4:4" x14ac:dyDescent="0.2">
      <c r="D194" s="322" t="s">
        <v>431</v>
      </c>
    </row>
    <row r="195" spans="4:4" x14ac:dyDescent="0.2">
      <c r="D195" s="322" t="s">
        <v>251</v>
      </c>
    </row>
    <row r="196" spans="4:4" x14ac:dyDescent="0.2">
      <c r="D196" s="322" t="s">
        <v>432</v>
      </c>
    </row>
    <row r="197" spans="4:4" x14ac:dyDescent="0.2">
      <c r="D197" s="322" t="s">
        <v>252</v>
      </c>
    </row>
    <row r="198" spans="4:4" x14ac:dyDescent="0.2">
      <c r="D198" s="322" t="s">
        <v>433</v>
      </c>
    </row>
    <row r="199" spans="4:4" x14ac:dyDescent="0.2">
      <c r="D199" s="322" t="s">
        <v>434</v>
      </c>
    </row>
    <row r="200" spans="4:4" x14ac:dyDescent="0.2">
      <c r="D200" s="322" t="s">
        <v>253</v>
      </c>
    </row>
    <row r="201" spans="4:4" x14ac:dyDescent="0.2">
      <c r="D201" s="322" t="s">
        <v>435</v>
      </c>
    </row>
    <row r="202" spans="4:4" x14ac:dyDescent="0.2">
      <c r="D202" s="322" t="s">
        <v>436</v>
      </c>
    </row>
    <row r="203" spans="4:4" x14ac:dyDescent="0.2">
      <c r="D203" s="322" t="s">
        <v>437</v>
      </c>
    </row>
    <row r="204" spans="4:4" x14ac:dyDescent="0.2">
      <c r="D204" s="322" t="s">
        <v>438</v>
      </c>
    </row>
    <row r="205" spans="4:4" x14ac:dyDescent="0.2">
      <c r="D205" s="322" t="s">
        <v>439</v>
      </c>
    </row>
    <row r="206" spans="4:4" x14ac:dyDescent="0.2">
      <c r="D206" s="322" t="s">
        <v>440</v>
      </c>
    </row>
    <row r="207" spans="4:4" x14ac:dyDescent="0.2">
      <c r="D207" s="322" t="s">
        <v>441</v>
      </c>
    </row>
    <row r="208" spans="4:4" x14ac:dyDescent="0.2">
      <c r="D208" s="322" t="s">
        <v>442</v>
      </c>
    </row>
    <row r="209" spans="4:4" x14ac:dyDescent="0.2">
      <c r="D209" s="322" t="s">
        <v>443</v>
      </c>
    </row>
    <row r="210" spans="4:4" x14ac:dyDescent="0.2">
      <c r="D210" s="322" t="s">
        <v>444</v>
      </c>
    </row>
    <row r="211" spans="4:4" x14ac:dyDescent="0.2">
      <c r="D211" s="322" t="s">
        <v>445</v>
      </c>
    </row>
    <row r="212" spans="4:4" x14ac:dyDescent="0.2">
      <c r="D212" s="322" t="s">
        <v>446</v>
      </c>
    </row>
    <row r="213" spans="4:4" x14ac:dyDescent="0.2">
      <c r="D213" s="322" t="s">
        <v>447</v>
      </c>
    </row>
    <row r="214" spans="4:4" x14ac:dyDescent="0.2">
      <c r="D214" s="322" t="s">
        <v>448</v>
      </c>
    </row>
    <row r="215" spans="4:4" x14ac:dyDescent="0.2">
      <c r="D215" s="322" t="s">
        <v>449</v>
      </c>
    </row>
    <row r="216" spans="4:4" x14ac:dyDescent="0.2">
      <c r="D216" s="322" t="s">
        <v>450</v>
      </c>
    </row>
    <row r="217" spans="4:4" x14ac:dyDescent="0.2">
      <c r="D217" s="322" t="s">
        <v>451</v>
      </c>
    </row>
    <row r="218" spans="4:4" x14ac:dyDescent="0.2">
      <c r="D218" s="322" t="s">
        <v>452</v>
      </c>
    </row>
    <row r="219" spans="4:4" x14ac:dyDescent="0.2">
      <c r="D219" s="322" t="s">
        <v>453</v>
      </c>
    </row>
    <row r="220" spans="4:4" x14ac:dyDescent="0.2">
      <c r="D220" s="322" t="s">
        <v>454</v>
      </c>
    </row>
    <row r="221" spans="4:4" x14ac:dyDescent="0.2">
      <c r="D221" s="322" t="s">
        <v>455</v>
      </c>
    </row>
    <row r="222" spans="4:4" x14ac:dyDescent="0.2">
      <c r="D222" s="322" t="s">
        <v>456</v>
      </c>
    </row>
    <row r="223" spans="4:4" x14ac:dyDescent="0.2">
      <c r="D223" s="322" t="s">
        <v>457</v>
      </c>
    </row>
    <row r="224" spans="4:4" x14ac:dyDescent="0.2">
      <c r="D224" s="322" t="s">
        <v>458</v>
      </c>
    </row>
    <row r="225" spans="4:4" x14ac:dyDescent="0.2">
      <c r="D225" s="322" t="s">
        <v>459</v>
      </c>
    </row>
    <row r="226" spans="4:4" x14ac:dyDescent="0.2">
      <c r="D226" s="322" t="s">
        <v>254</v>
      </c>
    </row>
    <row r="227" spans="4:4" x14ac:dyDescent="0.2">
      <c r="D227" s="322" t="s">
        <v>460</v>
      </c>
    </row>
    <row r="228" spans="4:4" x14ac:dyDescent="0.2">
      <c r="D228" s="322" t="s">
        <v>461</v>
      </c>
    </row>
    <row r="229" spans="4:4" x14ac:dyDescent="0.2">
      <c r="D229" s="322" t="s">
        <v>462</v>
      </c>
    </row>
    <row r="230" spans="4:4" x14ac:dyDescent="0.2">
      <c r="D230" s="322" t="s">
        <v>463</v>
      </c>
    </row>
    <row r="231" spans="4:4" x14ac:dyDescent="0.2">
      <c r="D231" s="322" t="s">
        <v>464</v>
      </c>
    </row>
    <row r="232" spans="4:4" x14ac:dyDescent="0.2">
      <c r="D232" s="322" t="s">
        <v>465</v>
      </c>
    </row>
    <row r="233" spans="4:4" x14ac:dyDescent="0.2">
      <c r="D233" s="322" t="s">
        <v>466</v>
      </c>
    </row>
    <row r="234" spans="4:4" x14ac:dyDescent="0.2">
      <c r="D234" s="322" t="s">
        <v>467</v>
      </c>
    </row>
    <row r="235" spans="4:4" x14ac:dyDescent="0.2">
      <c r="D235" s="322" t="s">
        <v>468</v>
      </c>
    </row>
    <row r="236" spans="4:4" x14ac:dyDescent="0.2">
      <c r="D236" s="322" t="s">
        <v>469</v>
      </c>
    </row>
    <row r="237" spans="4:4" x14ac:dyDescent="0.2">
      <c r="D237" s="322" t="s">
        <v>470</v>
      </c>
    </row>
    <row r="238" spans="4:4" x14ac:dyDescent="0.2">
      <c r="D238" s="322" t="s">
        <v>255</v>
      </c>
    </row>
    <row r="239" spans="4:4" x14ac:dyDescent="0.2">
      <c r="D239" s="322" t="s">
        <v>471</v>
      </c>
    </row>
    <row r="240" spans="4:4" x14ac:dyDescent="0.2">
      <c r="D240" s="322" t="s">
        <v>472</v>
      </c>
    </row>
    <row r="241" spans="4:4" x14ac:dyDescent="0.2">
      <c r="D241" s="322" t="s">
        <v>473</v>
      </c>
    </row>
    <row r="242" spans="4:4" x14ac:dyDescent="0.2">
      <c r="D242" s="322" t="s">
        <v>474</v>
      </c>
    </row>
    <row r="243" spans="4:4" x14ac:dyDescent="0.2">
      <c r="D243" s="322" t="s">
        <v>475</v>
      </c>
    </row>
    <row r="244" spans="4:4" x14ac:dyDescent="0.2">
      <c r="D244" s="322" t="s">
        <v>476</v>
      </c>
    </row>
    <row r="245" spans="4:4" x14ac:dyDescent="0.2">
      <c r="D245" s="32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Summary</vt:lpstr>
      <vt:lpstr>Detail</vt:lpstr>
      <vt:lpstr>Travel Table</vt:lpstr>
      <vt:lpstr>Formula Sheet</vt:lpstr>
      <vt:lpstr>Detail!Print_Area</vt:lpstr>
      <vt:lpstr>Summary!Print_Area</vt:lpstr>
      <vt:lpstr>Detail!Print_Titles</vt:lpstr>
      <vt:lpstr>Unit</vt:lpstr>
    </vt:vector>
  </TitlesOfParts>
  <Company>Mercy Corps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OTrigo</cp:lastModifiedBy>
  <cp:lastPrinted>2013-12-17T21:04:14Z</cp:lastPrinted>
  <dcterms:created xsi:type="dcterms:W3CDTF">2003-10-27T04:56:22Z</dcterms:created>
  <dcterms:modified xsi:type="dcterms:W3CDTF">2018-07-31T17:51:25Z</dcterms:modified>
</cp:coreProperties>
</file>