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3"/>
  <workbookPr defaultThemeVersion="124226"/>
  <mc:AlternateContent xmlns:mc="http://schemas.openxmlformats.org/markup-compatibility/2006">
    <mc:Choice Requires="x15">
      <x15ac:absPath xmlns:x15ac="http://schemas.microsoft.com/office/spreadsheetml/2010/11/ac" url="https://usdos-my.sharepoint.com/personal/gabidullinari_state_gov/Documents/"/>
    </mc:Choice>
  </mc:AlternateContent>
  <xr:revisionPtr revIDLastSave="8" documentId="8_{D14C428D-C94E-40DC-8D17-4BB330A2E961}" xr6:coauthVersionLast="47" xr6:coauthVersionMax="47" xr10:uidLastSave="{D38624F9-4ADA-4DBA-8F90-477D49C1EF66}"/>
  <bookViews>
    <workbookView xWindow="-120" yWindow="-120" windowWidth="29040" windowHeight="15840" xr2:uid="{00000000-000D-0000-FFFF-FFFF00000000}"/>
  </bookViews>
  <sheets>
    <sheet name="Sheet5" sheetId="6" r:id="rId1"/>
    <sheet name="Sheet3" sheetId="3" state="hidden" r:id="rId2"/>
    <sheet name="Sheet4" sheetId="4" state="hidden"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2" i="6" l="1"/>
  <c r="G24" i="6"/>
  <c r="F20" i="6"/>
  <c r="H20" i="6" s="1"/>
  <c r="G15" i="6"/>
  <c r="F30" i="6"/>
  <c r="F74" i="6" s="1"/>
  <c r="F54" i="6"/>
  <c r="H54" i="6" s="1"/>
  <c r="F53" i="6"/>
  <c r="H53" i="6" s="1"/>
  <c r="F43" i="6"/>
  <c r="H43" i="6" s="1"/>
  <c r="F42" i="6"/>
  <c r="H42" i="6" s="1"/>
  <c r="F44" i="6"/>
  <c r="H44" i="6" s="1"/>
  <c r="F36" i="6"/>
  <c r="H36" i="6" s="1"/>
  <c r="F35" i="6"/>
  <c r="H35" i="6" s="1"/>
  <c r="G30" i="6"/>
  <c r="F23" i="6"/>
  <c r="H23" i="6" s="1"/>
  <c r="E22" i="6"/>
  <c r="F22" i="6" s="1"/>
  <c r="H22" i="6" s="1"/>
  <c r="E21" i="6"/>
  <c r="F21" i="6" s="1"/>
  <c r="H21" i="6" s="1"/>
  <c r="F6" i="6"/>
  <c r="H6" i="6" s="1"/>
  <c r="C5" i="6"/>
  <c r="F5" i="6" s="1"/>
  <c r="G76" i="6"/>
  <c r="G75" i="6"/>
  <c r="G74" i="6"/>
  <c r="G73" i="6"/>
  <c r="G55" i="6"/>
  <c r="G78" i="6" s="1"/>
  <c r="G7" i="6"/>
  <c r="G71" i="6" s="1"/>
  <c r="H24" i="6" l="1"/>
  <c r="F24" i="6"/>
  <c r="F73" i="6" s="1"/>
  <c r="H73" i="6" s="1"/>
  <c r="F45" i="6"/>
  <c r="F76" i="6" s="1"/>
  <c r="F37" i="6"/>
  <c r="F75" i="6" s="1"/>
  <c r="H45" i="6"/>
  <c r="H37" i="6"/>
  <c r="H75" i="6"/>
  <c r="H74" i="6"/>
  <c r="F55" i="6"/>
  <c r="F7" i="6"/>
  <c r="F71" i="6" s="1"/>
  <c r="H71" i="6" s="1"/>
  <c r="H5" i="6"/>
  <c r="H7" i="6" s="1"/>
  <c r="H30" i="6"/>
  <c r="G72" i="6"/>
  <c r="G79" i="6" s="1"/>
  <c r="G81" i="6" s="1"/>
  <c r="F78" i="6" l="1"/>
  <c r="H78" i="6" s="1"/>
  <c r="H55" i="6"/>
  <c r="C14" i="6"/>
  <c r="F14" i="6" s="1"/>
  <c r="H14" i="6" s="1"/>
  <c r="C13" i="6"/>
  <c r="F13" i="6" s="1"/>
  <c r="H13" i="6" s="1"/>
  <c r="C12" i="6"/>
  <c r="F12" i="6" s="1"/>
  <c r="G59" i="6"/>
  <c r="H76" i="6"/>
  <c r="F15" i="6" l="1"/>
  <c r="F59" i="6" s="1"/>
  <c r="H12" i="6"/>
  <c r="H15" i="6" s="1"/>
  <c r="G66" i="6"/>
  <c r="H59" i="6"/>
  <c r="D63" i="6" l="1"/>
  <c r="F66" i="6"/>
  <c r="H66" i="6" s="1"/>
  <c r="H72" i="6"/>
  <c r="F80" i="6" l="1"/>
  <c r="H80" i="6" s="1"/>
  <c r="F79" i="6"/>
  <c r="F81" i="6" l="1"/>
  <c r="H79" i="6"/>
  <c r="H81" i="6" s="1"/>
</calcChain>
</file>

<file path=xl/sharedStrings.xml><?xml version="1.0" encoding="utf-8"?>
<sst xmlns="http://schemas.openxmlformats.org/spreadsheetml/2006/main" count="139" uniqueCount="100">
  <si>
    <t>Instructions: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</si>
  <si>
    <t>Organization Name, Period of Performance</t>
  </si>
  <si>
    <r>
      <t xml:space="preserve">1. Personnel 
</t>
    </r>
    <r>
      <rPr>
        <i/>
        <sz val="12"/>
        <color indexed="8"/>
        <rFont val="Calibri"/>
        <family val="2"/>
        <scheme val="minor"/>
      </rPr>
      <t xml:space="preserve">(Description: An employee of the organization whose work is tied to the proposed project. Please indicate the full monthly or yearly salary, pro rate amount based on % of time to be  devoted to the project, and your or another organization's input (if any). </t>
    </r>
  </si>
  <si>
    <t>Position</t>
  </si>
  <si>
    <t>Name of Employee</t>
  </si>
  <si>
    <t>Annual Salary/ Rate</t>
  </si>
  <si>
    <t>Level of Effort (%)</t>
  </si>
  <si>
    <t>Amount requested
 (Salary x LOE)</t>
  </si>
  <si>
    <t>Non-Federal Match or Cost Share</t>
  </si>
  <si>
    <t xml:space="preserve">Total cost
</t>
  </si>
  <si>
    <t>Ex: Program Director</t>
  </si>
  <si>
    <t>John Doe</t>
  </si>
  <si>
    <t>Ex: Project Coordinator</t>
  </si>
  <si>
    <t>TBD</t>
  </si>
  <si>
    <t>1.a Personnel Sub-Total</t>
  </si>
  <si>
    <r>
      <rPr>
        <b/>
        <i/>
        <sz val="12"/>
        <rFont val="Calibri"/>
        <family val="2"/>
        <scheme val="minor"/>
      </rPr>
      <t>Narrative Justification</t>
    </r>
    <r>
      <rPr>
        <i/>
        <sz val="12"/>
        <rFont val="Calibri"/>
        <family val="2"/>
        <scheme val="minor"/>
      </rPr>
      <t xml:space="preserve">  Enter a description of the Personnel funds requested and how their use will support the purpose and goals of your proposal.  Be sure to describe the role, responsibilities, and unique qualification of each position.
SF-424a Note: Enter the total cost of 1.a in Section B Column 1 line 6a of the form.
</t>
    </r>
  </si>
  <si>
    <r>
      <t xml:space="preserve">2. Fringe Benefits 
</t>
    </r>
    <r>
      <rPr>
        <i/>
        <sz val="12"/>
        <color indexed="8"/>
        <rFont val="Calibri"/>
        <family val="2"/>
        <scheme val="minor"/>
      </rPr>
      <t>(Description: May include contributions for social security, employee insurance, pension plans, etc.  Only those benefits not included in an organizations indirect cost rate agreement (i.e., NICRA) may be shown as direct costs)</t>
    </r>
  </si>
  <si>
    <t>Item Description</t>
  </si>
  <si>
    <t>Wage</t>
  </si>
  <si>
    <t>Rate</t>
  </si>
  <si>
    <t>Amount requested
(Wage x Rate)</t>
  </si>
  <si>
    <t>Ex: FICA</t>
  </si>
  <si>
    <t>Ex: Workers Compensation</t>
  </si>
  <si>
    <t>Ex: Health Benefits</t>
  </si>
  <si>
    <t>2.a Fringe Benefits Sub-Total</t>
  </si>
  <si>
    <r>
      <rPr>
        <b/>
        <i/>
        <sz val="12"/>
        <rFont val="Calibri"/>
        <family val="2"/>
        <scheme val="minor"/>
      </rPr>
      <t xml:space="preserve">Narrative Justification: </t>
    </r>
    <r>
      <rPr>
        <i/>
        <sz val="12"/>
        <rFont val="Calibri"/>
        <family val="2"/>
        <scheme val="minor"/>
      </rPr>
      <t xml:space="preserve"> Enter a description of the Fringe funds requested, how the rate was determined, and how their use will support the purpose and goals of this proposal.
SF-424a Note: Enter the total cost of 2.a in Section B Column 1 line 6b of the form.
</t>
    </r>
  </si>
  <si>
    <r>
      <t xml:space="preserve">3. Travel                                                                                                                                                                                                                                                                                                                                                                                                       </t>
    </r>
    <r>
      <rPr>
        <i/>
        <sz val="12"/>
        <rFont val="Calibri"/>
        <family val="2"/>
        <scheme val="minor"/>
      </rPr>
      <t>(Description: Estimate the costs of travel and per diem for this program, for program staff, consultants or speakers, and participants/beneficiaries. If the program involves international travel, include a brief statement of justification for that travel. Must follow U.S. Government regulations. The lowest available commercial fares for coach or equivalent accommodations must be used.  Local travel policies prevail.)</t>
    </r>
  </si>
  <si>
    <t>Purpose of Travel</t>
  </si>
  <si>
    <t>Unit of Measure</t>
  </si>
  <si>
    <t>Cost Per Unit/Rate</t>
  </si>
  <si>
    <t>Number of Units</t>
  </si>
  <si>
    <r>
      <t xml:space="preserve">Amount requested (Federal share) 
</t>
    </r>
    <r>
      <rPr>
        <b/>
        <sz val="12"/>
        <color indexed="8"/>
        <rFont val="Calibri"/>
        <family val="2"/>
        <scheme val="minor"/>
      </rPr>
      <t>(Cost Per Unit x No. of Units)</t>
    </r>
  </si>
  <si>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</si>
  <si>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</si>
  <si>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</si>
  <si>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</si>
  <si>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</si>
  <si>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</si>
  <si>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</si>
  <si>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</si>
  <si>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3.a Travel Sub-Total</t>
  </si>
  <si>
    <r>
      <t xml:space="preserve">Narrative Justification:
</t>
    </r>
    <r>
      <rPr>
        <i/>
        <sz val="12"/>
        <color indexed="8"/>
        <rFont val="Calibri"/>
        <family val="2"/>
        <scheme val="minor"/>
      </rPr>
      <t>Describe the Purpose of Travel and how costs were determined.
SF-424a Note: Enter the total cost of 3.a in Section B Column 1 line 6c of the form.</t>
    </r>
  </si>
  <si>
    <r>
      <t xml:space="preserve">4. Equipment                                                                                                                                                                                                                                                                                                                                        </t>
    </r>
    <r>
      <rPr>
        <i/>
        <sz val="12"/>
        <rFont val="Calibri"/>
        <family val="2"/>
        <scheme val="minor"/>
      </rPr>
      <t xml:space="preserve">                                    (Description: Permanent equipment is defined as non-expendable personal property having a useful life of more than one year and an acquisition cost of $5,000 or more.)</t>
    </r>
  </si>
  <si>
    <t>Category</t>
  </si>
  <si>
    <t>None</t>
  </si>
  <si>
    <t>4.a Equipment Sub-Total</t>
  </si>
  <si>
    <r>
      <t xml:space="preserve">Narrative Justification:
</t>
    </r>
    <r>
      <rPr>
        <i/>
        <sz val="12"/>
        <color indexed="8"/>
        <rFont val="Calibri"/>
        <family val="2"/>
        <scheme val="minor"/>
      </rPr>
      <t xml:space="preserve">Enter a description of the Equipment and how its purchase will support the purpose and goals of this proposal.
SF-424a Note: Enter the total cost of 4.a in Section B Column 1 line 6d of the form. </t>
    </r>
  </si>
  <si>
    <r>
      <t xml:space="preserve">5. Supplies                                                                                                                                                                                                                                                                                                                                                                                  </t>
    </r>
    <r>
      <rPr>
        <i/>
        <sz val="12"/>
        <color rgb="FF000000"/>
        <rFont val="Calibri"/>
        <family val="2"/>
        <scheme val="minor"/>
      </rPr>
      <t>(Description: List and describe all the items and materials, including any computer devices, that are needed for the program. Materials costing less than $5,000 per unit and often having one-time use.)</t>
    </r>
  </si>
  <si>
    <t>Cost Per Unit</t>
  </si>
  <si>
    <t>Ex: General Office Supplies</t>
  </si>
  <si>
    <t>month</t>
  </si>
  <si>
    <t>Ex: Laptop</t>
  </si>
  <si>
    <t>5.a Supplies Sub-Total</t>
  </si>
  <si>
    <r>
      <t xml:space="preserve">Narrative Justification: </t>
    </r>
    <r>
      <rPr>
        <i/>
        <sz val="12"/>
        <color rgb="FF000000"/>
        <rFont val="Calibri"/>
        <family val="2"/>
        <scheme val="minor"/>
      </rPr>
      <t xml:space="preserve">Enter a description of the Supplies match provided and how their purchase will support the purpose and goals of this proposal.  Be sure to describe how your matching funds will help sustain and enhance your federal budget request.
SF-424a Note: Enter the total cost of 4.a in Section B Column 1 line 6d of the form. </t>
    </r>
  </si>
  <si>
    <r>
      <t xml:space="preserve">6. Contractual                                                                                                                                                                                                                                                                                                                                                                               </t>
    </r>
    <r>
      <rPr>
        <i/>
        <sz val="12"/>
        <color rgb="FF000000"/>
        <rFont val="Calibri"/>
        <family val="2"/>
        <scheme val="minor"/>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</si>
  <si>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Consultant - Ex: Jane Smith/Leadership Training Expert</t>
  </si>
  <si>
    <t>Consultant - Ex: TBD/Monitoring and Evaluation Expert</t>
  </si>
  <si>
    <t xml:space="preserve">Contract - Ex. Sub-Award to Jordanian NGO (budget and terms TBD) </t>
  </si>
  <si>
    <t>award agreement</t>
  </si>
  <si>
    <t>6.a Contractual Sub-Total</t>
  </si>
  <si>
    <r>
      <t xml:space="preserve">Narrative Justification: </t>
    </r>
    <r>
      <rPr>
        <i/>
        <sz val="12"/>
        <color rgb="FF000000"/>
        <rFont val="Calibri"/>
        <family val="2"/>
        <scheme val="minor"/>
      </rPr>
      <t xml:space="preserve"> 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t>
    </r>
  </si>
  <si>
    <t>7.  Construction: Not Allowable</t>
  </si>
  <si>
    <t>SF-424a Note: Leave this section blank in Section B Column 1 &amp; 2 line 6g of the form</t>
  </si>
  <si>
    <r>
      <t xml:space="preserve">8. Other Direct Costs
</t>
    </r>
    <r>
      <rPr>
        <i/>
        <sz val="12"/>
        <color indexed="8"/>
        <rFont val="Calibri"/>
        <family val="2"/>
        <scheme val="minor"/>
      </rPr>
      <t>Describe other costs directly associated with the project, which do not fit in the other categories. For example, shipping costs for materials and equipment or applicable taxes. All “Other” or “Miscellaneous” expenses must be itemized and explained.</t>
    </r>
  </si>
  <si>
    <r>
      <t xml:space="preserve">Amount requested (Federal share)
</t>
    </r>
    <r>
      <rPr>
        <b/>
        <sz val="12"/>
        <color indexed="8"/>
        <rFont val="Calibri"/>
        <family val="2"/>
        <scheme val="minor"/>
      </rPr>
      <t>(Cost Per Unit x No. of Units)</t>
    </r>
  </si>
  <si>
    <t>Ex: Office Telephone</t>
  </si>
  <si>
    <t>Ex: Amman hotel conference room rental for training</t>
  </si>
  <si>
    <t>8.a Other Direct Costs Sub-Total</t>
  </si>
  <si>
    <r>
      <rPr>
        <b/>
        <i/>
        <sz val="12"/>
        <color rgb="FF000000"/>
        <rFont val="Calibri"/>
        <family val="2"/>
        <scheme val="minor"/>
      </rPr>
      <t>Narrative Justification:</t>
    </r>
    <r>
      <rPr>
        <i/>
        <sz val="12"/>
        <color indexed="8"/>
        <rFont val="Calibri"/>
        <family val="2"/>
        <scheme val="minor"/>
      </rPr>
      <t xml:space="preserve">
Explain the need for each item and how their use will support the purpose and goals of this proposal.  Be sure to break down costs into cost/unit and explain the use of each item requested. 
SF-424a Note: Enter the total cost of 8.a in Section B Column 1 line 6h of the form.</t>
    </r>
  </si>
  <si>
    <t xml:space="preserve">Amount Requested </t>
  </si>
  <si>
    <t>Cost-Share</t>
  </si>
  <si>
    <t>Total Direct Costs</t>
  </si>
  <si>
    <t xml:space="preserve">9. Total Direct Costs </t>
  </si>
  <si>
    <r>
      <t xml:space="preserve">10. Indirect Costs 
</t>
    </r>
    <r>
      <rPr>
        <i/>
        <sz val="12"/>
        <color rgb="FF000000"/>
        <rFont val="Calibri"/>
        <family val="2"/>
        <scheme val="minor"/>
      </rPr>
      <t xml:space="preserve">Description: These are costs that cannot be linked directly to the project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10% of the modified total direct costs as defined in 2 CFR 200.68.  </t>
    </r>
  </si>
  <si>
    <t>Type</t>
  </si>
  <si>
    <t>Rate%</t>
  </si>
  <si>
    <t xml:space="preserve">Applicable To </t>
  </si>
  <si>
    <r>
      <rPr>
        <b/>
        <sz val="12"/>
        <color rgb="FF000000"/>
        <rFont val="Calibri"/>
      </rPr>
      <t xml:space="preserve">Total Indirect Costs                                                                                                                                                                                </t>
    </r>
    <r>
      <rPr>
        <i/>
        <sz val="12"/>
        <color rgb="FF000000"/>
        <rFont val="Calibri"/>
      </rPr>
      <t>(Federal Share of Total Direct Costs x indirect cost rate)</t>
    </r>
  </si>
  <si>
    <t>Ex. Predetermined, fixed, or provisional (NICRA)</t>
  </si>
  <si>
    <t xml:space="preserve">All Programs </t>
  </si>
  <si>
    <t>Ex. 10% de minimis rate</t>
  </si>
  <si>
    <t>Modified Total Direct Costs (MTDC)</t>
  </si>
  <si>
    <t>11. Total Costs (Sum of the Total Direct and Indirect Costs)</t>
  </si>
  <si>
    <t>BUDGET SUMMARY</t>
  </si>
  <si>
    <t>Budget Categories</t>
  </si>
  <si>
    <t>Federal Request (Cost)</t>
  </si>
  <si>
    <t>Official Cost Share Only</t>
  </si>
  <si>
    <t>Total</t>
  </si>
  <si>
    <t>1. Personnel</t>
  </si>
  <si>
    <t>2. Fringe Benefits</t>
  </si>
  <si>
    <t>3. Travel</t>
  </si>
  <si>
    <t>4. Equipment</t>
  </si>
  <si>
    <t>5. Supplies</t>
  </si>
  <si>
    <t>6. Contractual</t>
  </si>
  <si>
    <t>7. Construction</t>
  </si>
  <si>
    <t>not allowed</t>
  </si>
  <si>
    <t>8. Other Direct Costs</t>
  </si>
  <si>
    <t>9. Total Direct Costs (lines 1-8)</t>
  </si>
  <si>
    <t>10. Indirect Costs (reflect provisional, pre-determined rate and allocation base)</t>
  </si>
  <si>
    <t>11. Total Costs (lines 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</si>
</sst>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 numFmtId="166" formatCode="_(&quot;$&quot;* #,##0_);_(&quot;$&quot;* \(#,##0\);_(&quot;$&quot;* &quot;-&quot;??_);_(@_)"/>
  </numFmts>
  <fonts count="30">
    <font>
      <sz val="11"/>
      <color theme="1"/>
      <name val="Calibri"/>
      <family val="2"/>
      <scheme val="minor"/>
    </font>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b/>
      <sz val="16"/>
      <name val="Calibri"/>
      <family val="2"/>
      <scheme val="minor"/>
    </font>
    <font>
      <b/>
      <sz val="12"/>
      <color indexed="8"/>
      <name val="Calibri"/>
      <family val="2"/>
      <scheme val="minor"/>
    </font>
    <font>
      <i/>
      <sz val="12"/>
      <color indexed="8"/>
      <name val="Calibri"/>
      <family val="2"/>
      <scheme val="minor"/>
    </font>
    <font>
      <sz val="12"/>
      <color theme="1" tint="0.34998626667073579"/>
      <name val="Calibri"/>
      <family val="2"/>
      <scheme val="minor"/>
    </font>
    <font>
      <b/>
      <i/>
      <sz val="12"/>
      <color indexed="8"/>
      <name val="Calibri"/>
      <family val="2"/>
      <scheme val="minor"/>
    </font>
    <font>
      <i/>
      <sz val="12"/>
      <name val="Calibri"/>
      <family val="2"/>
      <scheme val="minor"/>
    </font>
    <font>
      <b/>
      <i/>
      <sz val="12"/>
      <name val="Calibri"/>
      <family val="2"/>
      <scheme val="minor"/>
    </font>
    <font>
      <b/>
      <sz val="12"/>
      <color theme="1" tint="0.34998626667073579"/>
      <name val="Calibri"/>
      <family val="2"/>
      <scheme val="minor"/>
    </font>
    <font>
      <b/>
      <sz val="12"/>
      <name val="Calibri"/>
      <family val="2"/>
      <scheme val="minor"/>
    </font>
    <font>
      <sz val="11"/>
      <name val="Calibri"/>
      <family val="2"/>
      <scheme val="minor"/>
    </font>
    <font>
      <sz val="12"/>
      <name val="Calibri"/>
      <family val="2"/>
      <scheme val="minor"/>
    </font>
    <font>
      <i/>
      <sz val="12"/>
      <color rgb="FF000000"/>
      <name val="Calibri"/>
      <family val="2"/>
      <scheme val="minor"/>
    </font>
    <font>
      <b/>
      <i/>
      <sz val="12"/>
      <color rgb="FF000000"/>
      <name val="Calibri"/>
      <family val="2"/>
      <scheme val="minor"/>
    </font>
    <font>
      <i/>
      <sz val="12"/>
      <color theme="1" tint="0.34998626667073579"/>
      <name val="Calibri"/>
      <family val="2"/>
      <scheme val="minor"/>
    </font>
    <font>
      <sz val="12"/>
      <color indexed="8"/>
      <name val="Calibri"/>
      <family val="2"/>
      <scheme val="minor"/>
    </font>
    <font>
      <b/>
      <sz val="14"/>
      <color indexed="8"/>
      <name val="Calibri"/>
      <family val="2"/>
      <scheme val="minor"/>
    </font>
    <font>
      <b/>
      <sz val="14"/>
      <name val="Calibri"/>
      <family val="2"/>
      <scheme val="minor"/>
    </font>
    <font>
      <b/>
      <i/>
      <sz val="12"/>
      <color theme="1" tint="0.34998626667073579"/>
      <name val="Calibri"/>
      <family val="2"/>
      <scheme val="minor"/>
    </font>
    <font>
      <sz val="11"/>
      <color theme="1" tint="0.34998626667073579"/>
      <name val="Calibri"/>
      <family val="2"/>
      <scheme val="minor"/>
    </font>
    <font>
      <b/>
      <sz val="13"/>
      <name val="Calibri"/>
      <family val="2"/>
      <scheme val="minor"/>
    </font>
    <font>
      <sz val="13"/>
      <color theme="1"/>
      <name val="Calibri"/>
      <family val="2"/>
      <scheme val="minor"/>
    </font>
    <font>
      <b/>
      <sz val="13"/>
      <color theme="1"/>
      <name val="Calibri"/>
      <family val="2"/>
      <scheme val="minor"/>
    </font>
    <font>
      <sz val="13"/>
      <name val="Calibri"/>
      <family val="2"/>
      <scheme val="minor"/>
    </font>
    <font>
      <b/>
      <sz val="12"/>
      <color rgb="FF000000"/>
      <name val="Calibri"/>
    </font>
    <font>
      <i/>
      <sz val="12"/>
      <color rgb="FF000000"/>
      <name val="Calibri"/>
    </font>
  </fonts>
  <fills count="7">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EB"/>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auto="1"/>
      </left>
      <right/>
      <top/>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indexed="64"/>
      </bottom>
      <diagonal/>
    </border>
    <border>
      <left style="thin">
        <color auto="1"/>
      </left>
      <right style="medium">
        <color auto="1"/>
      </right>
      <top/>
      <bottom/>
      <diagonal/>
    </border>
    <border>
      <left style="medium">
        <color auto="1"/>
      </left>
      <right style="thin">
        <color auto="1"/>
      </right>
      <top/>
      <bottom/>
      <diagonal/>
    </border>
    <border>
      <left style="thin">
        <color indexed="64"/>
      </left>
      <right style="thin">
        <color indexed="64"/>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32">
    <xf numFmtId="0" fontId="0" fillId="0" borderId="0" xfId="0"/>
    <xf numFmtId="0" fontId="0" fillId="0" borderId="0" xfId="0" applyAlignment="1">
      <alignment wrapText="1"/>
    </xf>
    <xf numFmtId="0" fontId="2" fillId="0" borderId="0" xfId="0" applyFont="1"/>
    <xf numFmtId="44" fontId="6" fillId="0" borderId="1" xfId="1" applyFont="1" applyFill="1" applyBorder="1" applyAlignment="1">
      <alignment horizontal="center" vertical="top" wrapText="1"/>
    </xf>
    <xf numFmtId="10" fontId="6" fillId="0" borderId="19" xfId="2" applyNumberFormat="1" applyFont="1" applyFill="1" applyBorder="1" applyAlignment="1">
      <alignment horizontal="center" vertical="top" wrapText="1"/>
    </xf>
    <xf numFmtId="0" fontId="4" fillId="0" borderId="11" xfId="0" applyFont="1" applyBorder="1" applyAlignment="1">
      <alignment horizontal="center" vertical="top" wrapText="1"/>
    </xf>
    <xf numFmtId="0" fontId="3" fillId="0" borderId="0" xfId="0" applyFont="1" applyAlignment="1">
      <alignment horizontal="center"/>
    </xf>
    <xf numFmtId="0" fontId="8" fillId="0" borderId="1" xfId="0" applyFont="1" applyBorder="1" applyAlignment="1">
      <alignment vertical="top" wrapText="1"/>
    </xf>
    <xf numFmtId="5" fontId="8" fillId="0" borderId="1" xfId="1" applyNumberFormat="1" applyFont="1" applyFill="1" applyBorder="1" applyAlignment="1">
      <alignment vertical="top" wrapText="1"/>
    </xf>
    <xf numFmtId="5" fontId="8" fillId="0" borderId="11" xfId="0" applyNumberFormat="1" applyFont="1" applyBorder="1" applyAlignment="1">
      <alignment vertical="top" wrapText="1"/>
    </xf>
    <xf numFmtId="44" fontId="8" fillId="0" borderId="19" xfId="1" applyFont="1" applyFill="1" applyBorder="1" applyAlignment="1">
      <alignment horizontal="center" vertical="top" wrapText="1"/>
    </xf>
    <xf numFmtId="44" fontId="8" fillId="0" borderId="11" xfId="1" applyFont="1" applyFill="1" applyBorder="1" applyAlignment="1">
      <alignment vertical="top" wrapText="1"/>
    </xf>
    <xf numFmtId="0" fontId="14" fillId="0" borderId="0" xfId="0" applyFont="1"/>
    <xf numFmtId="0" fontId="8" fillId="0" borderId="1" xfId="1" applyNumberFormat="1" applyFont="1" applyFill="1" applyBorder="1" applyAlignment="1">
      <alignment vertical="top" wrapText="1"/>
    </xf>
    <xf numFmtId="0" fontId="8" fillId="0" borderId="10" xfId="0" applyFont="1" applyBorder="1" applyAlignment="1">
      <alignment vertical="top" wrapText="1"/>
    </xf>
    <xf numFmtId="0" fontId="3" fillId="0" borderId="0" xfId="0" applyFont="1"/>
    <xf numFmtId="44" fontId="6" fillId="0" borderId="1" xfId="1" applyFont="1" applyFill="1" applyBorder="1" applyAlignment="1">
      <alignment horizontal="center" vertical="center" wrapText="1"/>
    </xf>
    <xf numFmtId="0" fontId="4" fillId="0" borderId="11" xfId="0" applyFont="1" applyBorder="1" applyAlignment="1">
      <alignment horizontal="center" vertical="center" wrapText="1"/>
    </xf>
    <xf numFmtId="0" fontId="8" fillId="0" borderId="10"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 xfId="1" applyNumberFormat="1" applyFont="1" applyFill="1" applyBorder="1" applyAlignment="1">
      <alignment horizontal="center" vertical="center" wrapText="1"/>
    </xf>
    <xf numFmtId="7" fontId="15" fillId="0" borderId="1" xfId="0" applyNumberFormat="1" applyFont="1" applyBorder="1" applyAlignment="1">
      <alignment horizontal="right" vertical="center" wrapText="1"/>
    </xf>
    <xf numFmtId="0" fontId="15" fillId="0" borderId="1" xfId="2" applyNumberFormat="1" applyFont="1" applyFill="1" applyBorder="1" applyAlignment="1">
      <alignment horizontal="right" vertical="center" wrapText="1"/>
    </xf>
    <xf numFmtId="44" fontId="6" fillId="0" borderId="10" xfId="1" applyFont="1" applyFill="1" applyBorder="1" applyAlignment="1">
      <alignment horizontal="center" vertical="center" wrapText="1"/>
    </xf>
    <xf numFmtId="0" fontId="8" fillId="0" borderId="10" xfId="0" applyFont="1" applyBorder="1" applyAlignment="1">
      <alignment wrapText="1"/>
    </xf>
    <xf numFmtId="0" fontId="10" fillId="0" borderId="1" xfId="2" applyNumberFormat="1" applyFont="1" applyFill="1" applyBorder="1" applyAlignment="1">
      <alignment horizontal="center" vertical="top" wrapText="1"/>
    </xf>
    <xf numFmtId="0" fontId="0" fillId="0" borderId="17" xfId="0" applyBorder="1" applyAlignment="1">
      <alignment horizontal="center"/>
    </xf>
    <xf numFmtId="164" fontId="8" fillId="0" borderId="1" xfId="0" applyNumberFormat="1" applyFont="1" applyBorder="1" applyAlignment="1">
      <alignment horizontal="right" vertical="top" wrapText="1"/>
    </xf>
    <xf numFmtId="164" fontId="8" fillId="0" borderId="1" xfId="1" applyNumberFormat="1" applyFont="1" applyBorder="1" applyAlignment="1"/>
    <xf numFmtId="0" fontId="0" fillId="0" borderId="0" xfId="0" applyAlignment="1">
      <alignment horizontal="center"/>
    </xf>
    <xf numFmtId="44" fontId="6" fillId="0" borderId="10" xfId="1" applyFont="1" applyFill="1" applyBorder="1" applyAlignment="1">
      <alignment horizontal="center" vertical="top" wrapText="1"/>
    </xf>
    <xf numFmtId="0" fontId="8" fillId="0" borderId="10" xfId="0" applyFont="1" applyBorder="1" applyAlignment="1">
      <alignment horizontal="left" vertical="center" wrapText="1"/>
    </xf>
    <xf numFmtId="0" fontId="8" fillId="0" borderId="1" xfId="0" applyFont="1" applyBorder="1" applyAlignment="1">
      <alignment horizontal="center" vertical="center" wrapText="1"/>
    </xf>
    <xf numFmtId="6" fontId="8" fillId="0" borderId="1" xfId="1" applyNumberFormat="1" applyFont="1" applyFill="1" applyBorder="1" applyAlignment="1">
      <alignment horizontal="center" vertical="center" wrapText="1"/>
    </xf>
    <xf numFmtId="0" fontId="6" fillId="2" borderId="31" xfId="0" applyFont="1" applyFill="1" applyBorder="1" applyAlignment="1">
      <alignment horizontal="left" vertical="center" wrapText="1"/>
    </xf>
    <xf numFmtId="44" fontId="20" fillId="2" borderId="33" xfId="0" applyNumberFormat="1" applyFont="1" applyFill="1" applyBorder="1" applyAlignment="1">
      <alignment horizontal="left" vertical="center" wrapText="1"/>
    </xf>
    <xf numFmtId="44" fontId="20" fillId="2" borderId="34" xfId="0" applyNumberFormat="1" applyFont="1" applyFill="1" applyBorder="1" applyAlignment="1">
      <alignment horizontal="left" vertical="center" wrapText="1"/>
    </xf>
    <xf numFmtId="0" fontId="9" fillId="0" borderId="21" xfId="0" applyFont="1" applyBorder="1" applyAlignment="1">
      <alignment horizontal="left" vertical="top" wrapText="1" indent="5"/>
    </xf>
    <xf numFmtId="5" fontId="9" fillId="0" borderId="21" xfId="0" applyNumberFormat="1" applyFont="1" applyBorder="1" applyAlignment="1">
      <alignment horizontal="left" vertical="top" wrapText="1" indent="5"/>
    </xf>
    <xf numFmtId="5" fontId="9" fillId="0" borderId="21" xfId="0" applyNumberFormat="1" applyFont="1" applyBorder="1" applyAlignment="1">
      <alignment vertical="top" wrapText="1"/>
    </xf>
    <xf numFmtId="0" fontId="6" fillId="2" borderId="31" xfId="0" applyFont="1" applyFill="1" applyBorder="1" applyAlignment="1">
      <alignment horizontal="left" vertical="top" wrapText="1"/>
    </xf>
    <xf numFmtId="0" fontId="6" fillId="2" borderId="32" xfId="0" applyFont="1" applyFill="1" applyBorder="1" applyAlignment="1">
      <alignment horizontal="left" vertical="top" wrapText="1"/>
    </xf>
    <xf numFmtId="0" fontId="14" fillId="0" borderId="0" xfId="0" applyFont="1" applyAlignment="1">
      <alignment horizontal="left" wrapText="1"/>
    </xf>
    <xf numFmtId="0" fontId="14" fillId="0" borderId="0" xfId="0" applyFont="1" applyAlignment="1">
      <alignment wrapText="1"/>
    </xf>
    <xf numFmtId="44" fontId="14" fillId="0" borderId="0" xfId="1" applyFont="1" applyAlignment="1">
      <alignment wrapText="1"/>
    </xf>
    <xf numFmtId="10" fontId="14" fillId="0" borderId="0" xfId="2" applyNumberFormat="1" applyFont="1" applyAlignment="1">
      <alignment wrapText="1"/>
    </xf>
    <xf numFmtId="0" fontId="21" fillId="0" borderId="0" xfId="0" applyFont="1"/>
    <xf numFmtId="0" fontId="15" fillId="0" borderId="0" xfId="0" applyFont="1"/>
    <xf numFmtId="44" fontId="15" fillId="0" borderId="0" xfId="1" applyFont="1"/>
    <xf numFmtId="10" fontId="15" fillId="0" borderId="0" xfId="2" applyNumberFormat="1" applyFont="1"/>
    <xf numFmtId="44" fontId="2" fillId="0" borderId="0" xfId="0" applyNumberFormat="1" applyFont="1"/>
    <xf numFmtId="44" fontId="2" fillId="0" borderId="0" xfId="1" applyFont="1"/>
    <xf numFmtId="10" fontId="2" fillId="0" borderId="0" xfId="2" applyNumberFormat="1" applyFont="1"/>
    <xf numFmtId="44" fontId="0" fillId="0" borderId="0" xfId="1" applyFont="1"/>
    <xf numFmtId="10" fontId="0" fillId="0" borderId="0" xfId="2" applyNumberFormat="1" applyFont="1"/>
    <xf numFmtId="0" fontId="9" fillId="0" borderId="35" xfId="0" applyFont="1" applyBorder="1" applyAlignment="1">
      <alignment horizontal="left" vertical="top" wrapText="1" indent="5"/>
    </xf>
    <xf numFmtId="5" fontId="9" fillId="0" borderId="35" xfId="0" applyNumberFormat="1" applyFont="1" applyBorder="1" applyAlignment="1">
      <alignment vertical="top" wrapText="1"/>
    </xf>
    <xf numFmtId="44" fontId="12" fillId="0" borderId="1" xfId="1" applyFont="1" applyFill="1" applyBorder="1" applyAlignment="1">
      <alignment vertical="top" wrapText="1"/>
    </xf>
    <xf numFmtId="5" fontId="8" fillId="0" borderId="1" xfId="0" applyNumberFormat="1" applyFont="1" applyBorder="1" applyAlignment="1">
      <alignment vertical="top" wrapText="1"/>
    </xf>
    <xf numFmtId="165" fontId="12" fillId="0" borderId="1" xfId="2" applyNumberFormat="1" applyFont="1" applyFill="1" applyBorder="1" applyAlignment="1">
      <alignment horizontal="center" vertical="top" wrapText="1"/>
    </xf>
    <xf numFmtId="0" fontId="4" fillId="0" borderId="1" xfId="0" applyFont="1" applyBorder="1" applyAlignment="1">
      <alignment horizontal="center" vertical="top" wrapText="1"/>
    </xf>
    <xf numFmtId="5" fontId="8" fillId="0" borderId="29" xfId="0" applyNumberFormat="1" applyFont="1" applyBorder="1" applyAlignment="1">
      <alignment vertical="top" wrapText="1"/>
    </xf>
    <xf numFmtId="165" fontId="8" fillId="0" borderId="29" xfId="1" applyNumberFormat="1" applyFont="1" applyFill="1" applyBorder="1" applyAlignment="1">
      <alignment horizontal="center" vertical="top" wrapText="1"/>
    </xf>
    <xf numFmtId="44" fontId="12" fillId="0" borderId="29" xfId="1" applyFont="1" applyFill="1" applyBorder="1" applyAlignment="1">
      <alignment vertical="top" wrapText="1"/>
    </xf>
    <xf numFmtId="44" fontId="6" fillId="0" borderId="1" xfId="1" applyFont="1" applyFill="1" applyBorder="1" applyAlignment="1">
      <alignment vertical="top" wrapText="1"/>
    </xf>
    <xf numFmtId="44" fontId="6" fillId="0" borderId="19" xfId="1" applyFont="1" applyFill="1" applyBorder="1" applyAlignment="1">
      <alignment vertical="top" wrapText="1"/>
    </xf>
    <xf numFmtId="0" fontId="0" fillId="0" borderId="26" xfId="0" applyBorder="1"/>
    <xf numFmtId="5" fontId="8" fillId="0" borderId="30" xfId="0" applyNumberFormat="1" applyFont="1" applyBorder="1" applyAlignment="1">
      <alignment vertical="top" wrapText="1"/>
    </xf>
    <xf numFmtId="44" fontId="8" fillId="0" borderId="3" xfId="1" applyFont="1" applyFill="1" applyBorder="1" applyAlignment="1">
      <alignment horizontal="center" vertical="top" wrapText="1"/>
    </xf>
    <xf numFmtId="44" fontId="8" fillId="0" borderId="30" xfId="1" applyFont="1" applyFill="1" applyBorder="1" applyAlignment="1">
      <alignment vertical="top" wrapText="1"/>
    </xf>
    <xf numFmtId="166" fontId="8" fillId="0" borderId="11" xfId="0" applyNumberFormat="1" applyFont="1" applyBorder="1" applyAlignment="1">
      <alignment horizontal="left" vertical="center" wrapText="1" indent="1"/>
    </xf>
    <xf numFmtId="166" fontId="12" fillId="0" borderId="11" xfId="0" applyNumberFormat="1" applyFont="1" applyBorder="1" applyAlignment="1">
      <alignment horizontal="right" vertical="top" wrapText="1"/>
    </xf>
    <xf numFmtId="0" fontId="0" fillId="0" borderId="35" xfId="0" applyBorder="1" applyAlignment="1">
      <alignment horizontal="center"/>
    </xf>
    <xf numFmtId="0" fontId="0" fillId="0" borderId="35" xfId="0" applyBorder="1"/>
    <xf numFmtId="0" fontId="3" fillId="0" borderId="35" xfId="0" applyFont="1" applyBorder="1" applyAlignment="1">
      <alignment horizontal="center"/>
    </xf>
    <xf numFmtId="0" fontId="7" fillId="0" borderId="21" xfId="0" applyFont="1" applyBorder="1" applyAlignment="1">
      <alignment horizontal="center" vertical="top" wrapText="1"/>
    </xf>
    <xf numFmtId="0" fontId="23" fillId="0" borderId="26" xfId="0" applyFont="1" applyBorder="1"/>
    <xf numFmtId="44" fontId="6" fillId="0" borderId="1" xfId="0" applyNumberFormat="1" applyFont="1" applyBorder="1" applyAlignment="1">
      <alignment vertical="top" wrapText="1"/>
    </xf>
    <xf numFmtId="44" fontId="9" fillId="0" borderId="1" xfId="1" applyFont="1" applyFill="1" applyBorder="1" applyAlignment="1">
      <alignment horizontal="right" vertical="top" wrapText="1"/>
    </xf>
    <xf numFmtId="0" fontId="4" fillId="0" borderId="1" xfId="0" applyFont="1" applyBorder="1" applyAlignment="1">
      <alignment horizontal="center" vertical="center" wrapText="1"/>
    </xf>
    <xf numFmtId="0" fontId="4" fillId="0" borderId="24" xfId="0" applyFont="1" applyBorder="1" applyAlignment="1">
      <alignment horizontal="center" vertical="center" wrapText="1"/>
    </xf>
    <xf numFmtId="44" fontId="15" fillId="0" borderId="24" xfId="0" applyNumberFormat="1" applyFont="1" applyBorder="1" applyAlignment="1">
      <alignment horizontal="right" vertical="center" wrapText="1"/>
    </xf>
    <xf numFmtId="44" fontId="9" fillId="0" borderId="24" xfId="1" applyFont="1" applyFill="1" applyBorder="1" applyAlignment="1">
      <alignment horizontal="right" vertical="top" wrapText="1"/>
    </xf>
    <xf numFmtId="44" fontId="15" fillId="0" borderId="1" xfId="2" applyNumberFormat="1" applyFont="1" applyFill="1" applyBorder="1" applyAlignment="1">
      <alignment horizontal="right" vertical="center" wrapText="1"/>
    </xf>
    <xf numFmtId="44" fontId="6" fillId="0" borderId="1" xfId="1" applyFont="1" applyFill="1" applyBorder="1" applyAlignment="1">
      <alignment horizontal="right" vertical="top" wrapText="1"/>
    </xf>
    <xf numFmtId="164" fontId="8" fillId="0" borderId="1" xfId="0" applyNumberFormat="1" applyFont="1" applyBorder="1" applyAlignment="1">
      <alignment wrapText="1"/>
    </xf>
    <xf numFmtId="164" fontId="8" fillId="0" borderId="1" xfId="1" applyNumberFormat="1" applyFont="1" applyFill="1" applyBorder="1" applyAlignment="1">
      <alignment vertical="center" wrapText="1"/>
    </xf>
    <xf numFmtId="44" fontId="8" fillId="0" borderId="1" xfId="1" applyFont="1" applyFill="1" applyBorder="1" applyAlignment="1">
      <alignment vertical="center" wrapText="1"/>
    </xf>
    <xf numFmtId="44" fontId="8" fillId="0" borderId="24" xfId="1" applyFont="1" applyFill="1" applyBorder="1" applyAlignment="1">
      <alignment vertical="center" wrapText="1"/>
    </xf>
    <xf numFmtId="44" fontId="6" fillId="0" borderId="24" xfId="1" applyFont="1" applyFill="1" applyBorder="1" applyAlignment="1">
      <alignment horizontal="right" vertical="top" wrapText="1"/>
    </xf>
    <xf numFmtId="44" fontId="9" fillId="0" borderId="19" xfId="1" applyFont="1" applyFill="1" applyBorder="1" applyAlignment="1">
      <alignment horizontal="right" vertical="top" wrapText="1"/>
    </xf>
    <xf numFmtId="0" fontId="3" fillId="0" borderId="26" xfId="0" applyFont="1" applyBorder="1"/>
    <xf numFmtId="5" fontId="6" fillId="0" borderId="19" xfId="0" applyNumberFormat="1" applyFont="1" applyBorder="1" applyAlignment="1">
      <alignment vertical="top" wrapText="1"/>
    </xf>
    <xf numFmtId="0" fontId="6" fillId="2" borderId="29" xfId="0" applyFont="1" applyFill="1" applyBorder="1" applyAlignment="1">
      <alignment horizontal="left" vertical="top" wrapText="1"/>
    </xf>
    <xf numFmtId="0" fontId="6" fillId="2" borderId="20" xfId="0" applyFont="1" applyFill="1" applyBorder="1" applyAlignment="1">
      <alignment horizontal="left" vertical="top" wrapText="1"/>
    </xf>
    <xf numFmtId="0" fontId="8" fillId="0" borderId="1" xfId="1" applyNumberFormat="1" applyFont="1" applyFill="1" applyBorder="1" applyAlignment="1">
      <alignment vertical="center" wrapText="1"/>
    </xf>
    <xf numFmtId="0" fontId="8" fillId="0" borderId="28" xfId="0" applyFont="1" applyBorder="1" applyAlignment="1">
      <alignment vertical="center" wrapText="1"/>
    </xf>
    <xf numFmtId="0" fontId="8" fillId="0" borderId="29" xfId="0" applyFont="1" applyBorder="1" applyAlignment="1">
      <alignment vertical="center" wrapText="1"/>
    </xf>
    <xf numFmtId="44" fontId="8" fillId="0" borderId="29" xfId="1" applyFont="1" applyFill="1" applyBorder="1" applyAlignment="1">
      <alignment vertical="center" wrapText="1"/>
    </xf>
    <xf numFmtId="0" fontId="8" fillId="0" borderId="10" xfId="0" applyFont="1" applyBorder="1" applyAlignment="1">
      <alignment vertical="center" wrapText="1"/>
    </xf>
    <xf numFmtId="5" fontId="8" fillId="0" borderId="1" xfId="0" applyNumberFormat="1" applyFont="1" applyBorder="1" applyAlignment="1">
      <alignment vertical="center" wrapText="1"/>
    </xf>
    <xf numFmtId="44" fontId="8" fillId="0" borderId="11" xfId="0" applyNumberFormat="1" applyFont="1" applyBorder="1" applyAlignment="1">
      <alignment vertical="center" wrapText="1"/>
    </xf>
    <xf numFmtId="0" fontId="8" fillId="0" borderId="29" xfId="1" applyNumberFormat="1" applyFont="1" applyFill="1" applyBorder="1" applyAlignment="1">
      <alignment vertical="center" wrapText="1"/>
    </xf>
    <xf numFmtId="0" fontId="8" fillId="0" borderId="29" xfId="2" applyNumberFormat="1" applyFont="1" applyFill="1" applyBorder="1" applyAlignment="1">
      <alignment vertical="center" wrapText="1"/>
    </xf>
    <xf numFmtId="5" fontId="8" fillId="0" borderId="29" xfId="0" applyNumberFormat="1" applyFont="1" applyBorder="1" applyAlignment="1">
      <alignment vertical="center" wrapText="1"/>
    </xf>
    <xf numFmtId="44" fontId="8" fillId="0" borderId="30" xfId="0" applyNumberFormat="1" applyFont="1" applyBorder="1" applyAlignment="1">
      <alignment vertical="center" wrapText="1"/>
    </xf>
    <xf numFmtId="44" fontId="8" fillId="0" borderId="1" xfId="1" applyFont="1" applyBorder="1" applyAlignment="1">
      <alignment vertical="center"/>
    </xf>
    <xf numFmtId="5" fontId="18" fillId="0" borderId="1" xfId="0" applyNumberFormat="1" applyFont="1" applyBorder="1" applyAlignment="1">
      <alignment vertical="center" wrapText="1"/>
    </xf>
    <xf numFmtId="0" fontId="8" fillId="0" borderId="1" xfId="0" applyFont="1" applyBorder="1" applyAlignment="1">
      <alignment vertical="center"/>
    </xf>
    <xf numFmtId="10" fontId="6" fillId="0" borderId="1" xfId="2" applyNumberFormat="1" applyFont="1" applyFill="1" applyBorder="1" applyAlignment="1">
      <alignment vertical="center" wrapText="1"/>
    </xf>
    <xf numFmtId="166" fontId="8" fillId="0" borderId="11" xfId="0" applyNumberFormat="1" applyFont="1" applyBorder="1" applyAlignment="1">
      <alignment vertical="center" wrapText="1"/>
    </xf>
    <xf numFmtId="0" fontId="10" fillId="0" borderId="1" xfId="2" applyNumberFormat="1" applyFont="1" applyFill="1" applyBorder="1" applyAlignment="1">
      <alignment vertical="center" wrapText="1"/>
    </xf>
    <xf numFmtId="166" fontId="9" fillId="0" borderId="1" xfId="0" applyNumberFormat="1" applyFont="1" applyBorder="1" applyAlignment="1">
      <alignment horizontal="right" vertical="top" wrapText="1"/>
    </xf>
    <xf numFmtId="166" fontId="9" fillId="0" borderId="5" xfId="0" applyNumberFormat="1" applyFont="1" applyBorder="1" applyAlignment="1">
      <alignment horizontal="right" vertical="top" wrapText="1"/>
    </xf>
    <xf numFmtId="0" fontId="0" fillId="2" borderId="35" xfId="0" applyFill="1" applyBorder="1" applyAlignment="1">
      <alignment horizontal="center"/>
    </xf>
    <xf numFmtId="0" fontId="0" fillId="0" borderId="6" xfId="0" applyBorder="1" applyAlignment="1">
      <alignment horizontal="center"/>
    </xf>
    <xf numFmtId="44" fontId="20" fillId="2" borderId="41" xfId="0" applyNumberFormat="1" applyFont="1" applyFill="1" applyBorder="1" applyAlignment="1">
      <alignment horizontal="left" vertical="center" wrapText="1"/>
    </xf>
    <xf numFmtId="44" fontId="20" fillId="2" borderId="42" xfId="0" applyNumberFormat="1" applyFont="1" applyFill="1" applyBorder="1" applyAlignment="1">
      <alignment horizontal="left" vertical="center" wrapText="1"/>
    </xf>
    <xf numFmtId="0" fontId="6" fillId="2" borderId="40" xfId="0" applyFont="1" applyFill="1" applyBorder="1" applyAlignment="1">
      <alignment horizontal="left" vertical="center" wrapText="1"/>
    </xf>
    <xf numFmtId="0" fontId="0" fillId="2" borderId="43" xfId="0" applyFill="1" applyBorder="1" applyAlignment="1">
      <alignment horizontal="center"/>
    </xf>
    <xf numFmtId="0" fontId="0" fillId="2" borderId="21" xfId="0" applyFill="1" applyBorder="1" applyAlignment="1">
      <alignment horizontal="center"/>
    </xf>
    <xf numFmtId="0" fontId="4" fillId="2" borderId="32" xfId="0" applyFont="1" applyFill="1" applyBorder="1" applyAlignment="1">
      <alignment horizontal="center"/>
    </xf>
    <xf numFmtId="0" fontId="4" fillId="2" borderId="34" xfId="0" applyFont="1" applyFill="1" applyBorder="1" applyAlignment="1">
      <alignment horizontal="center"/>
    </xf>
    <xf numFmtId="0" fontId="18" fillId="3" borderId="29" xfId="0" applyFont="1" applyFill="1" applyBorder="1" applyAlignment="1">
      <alignment vertical="center" wrapText="1"/>
    </xf>
    <xf numFmtId="10" fontId="8" fillId="3" borderId="4" xfId="2" applyNumberFormat="1" applyFont="1" applyFill="1" applyBorder="1" applyAlignment="1">
      <alignment horizontal="center" vertical="center" wrapText="1"/>
    </xf>
    <xf numFmtId="0" fontId="8" fillId="3" borderId="29" xfId="0" applyFont="1" applyFill="1" applyBorder="1" applyAlignment="1">
      <alignment horizontal="center" vertical="center" wrapText="1"/>
    </xf>
    <xf numFmtId="0" fontId="18" fillId="3" borderId="1" xfId="0" applyFont="1" applyFill="1" applyBorder="1" applyAlignment="1">
      <alignment vertical="center" wrapText="1"/>
    </xf>
    <xf numFmtId="0" fontId="8" fillId="3" borderId="19" xfId="0" applyFont="1" applyFill="1" applyBorder="1" applyAlignment="1">
      <alignment horizontal="center" vertical="center" wrapText="1"/>
    </xf>
    <xf numFmtId="9" fontId="8" fillId="3" borderId="1" xfId="2" applyFont="1" applyFill="1" applyBorder="1" applyAlignment="1">
      <alignment horizontal="center" vertical="center" wrapText="1"/>
    </xf>
    <xf numFmtId="0" fontId="24" fillId="0" borderId="1" xfId="0" applyFont="1" applyBorder="1" applyAlignment="1">
      <alignment vertical="center" wrapText="1"/>
    </xf>
    <xf numFmtId="0" fontId="26" fillId="0" borderId="1" xfId="0" applyFont="1" applyBorder="1" applyAlignment="1">
      <alignment vertical="center" wrapText="1"/>
    </xf>
    <xf numFmtId="0" fontId="26" fillId="5" borderId="1" xfId="0" applyFont="1" applyFill="1" applyBorder="1" applyAlignment="1">
      <alignment vertical="center" wrapText="1"/>
    </xf>
    <xf numFmtId="10" fontId="24" fillId="6" borderId="1" xfId="2" applyNumberFormat="1" applyFont="1" applyFill="1" applyBorder="1" applyAlignment="1">
      <alignment vertical="center" wrapText="1"/>
    </xf>
    <xf numFmtId="0" fontId="25" fillId="0" borderId="1" xfId="0" applyFont="1" applyBorder="1" applyAlignment="1">
      <alignment vertical="center" wrapText="1"/>
    </xf>
    <xf numFmtId="44" fontId="27" fillId="0" borderId="1" xfId="1" applyFont="1" applyFill="1" applyBorder="1" applyAlignment="1">
      <alignment vertical="center"/>
    </xf>
    <xf numFmtId="44" fontId="27" fillId="5" borderId="1" xfId="1" applyFont="1" applyFill="1" applyBorder="1" applyAlignment="1">
      <alignment vertical="center"/>
    </xf>
    <xf numFmtId="44" fontId="27" fillId="6" borderId="1" xfId="1" applyFont="1" applyFill="1" applyBorder="1" applyAlignment="1">
      <alignment vertical="center"/>
    </xf>
    <xf numFmtId="44" fontId="27" fillId="0" borderId="1" xfId="1" applyFont="1" applyFill="1" applyBorder="1" applyAlignment="1">
      <alignment horizontal="right" vertical="center"/>
    </xf>
    <xf numFmtId="44" fontId="27" fillId="5" borderId="1" xfId="1" applyFont="1" applyFill="1" applyBorder="1" applyAlignment="1">
      <alignment horizontal="right" vertical="center"/>
    </xf>
    <xf numFmtId="44" fontId="27" fillId="6" borderId="1" xfId="1" applyFont="1" applyFill="1" applyBorder="1" applyAlignment="1">
      <alignment horizontal="right" vertical="center"/>
    </xf>
    <xf numFmtId="165" fontId="27" fillId="6" borderId="1" xfId="1" applyNumberFormat="1" applyFont="1" applyFill="1" applyBorder="1" applyAlignment="1">
      <alignment vertical="center"/>
    </xf>
    <xf numFmtId="44" fontId="24" fillId="0" borderId="1" xfId="1" applyFont="1" applyFill="1" applyBorder="1" applyAlignment="1">
      <alignment vertical="center"/>
    </xf>
    <xf numFmtId="44" fontId="24" fillId="5" borderId="1" xfId="1" applyFont="1" applyFill="1" applyBorder="1" applyAlignment="1">
      <alignment vertical="center"/>
    </xf>
    <xf numFmtId="44" fontId="24" fillId="6" borderId="1" xfId="1" applyFont="1" applyFill="1" applyBorder="1" applyAlignment="1">
      <alignment vertical="center"/>
    </xf>
    <xf numFmtId="166" fontId="9" fillId="0" borderId="1" xfId="1" applyNumberFormat="1" applyFont="1" applyFill="1" applyBorder="1" applyAlignment="1">
      <alignment horizontal="right" vertical="top" wrapText="1"/>
    </xf>
    <xf numFmtId="10" fontId="6" fillId="0" borderId="1" xfId="2" applyNumberFormat="1" applyFont="1" applyFill="1" applyBorder="1" applyAlignment="1">
      <alignment horizontal="center" vertical="top" wrapText="1"/>
    </xf>
    <xf numFmtId="0" fontId="9" fillId="0" borderId="1" xfId="0" applyFont="1" applyBorder="1" applyAlignment="1">
      <alignment horizontal="right" vertical="top" wrapText="1"/>
    </xf>
    <xf numFmtId="10" fontId="6" fillId="0" borderId="1" xfId="2" applyNumberFormat="1" applyFont="1" applyFill="1" applyBorder="1" applyAlignment="1">
      <alignment horizontal="center" vertical="center" wrapText="1"/>
    </xf>
    <xf numFmtId="0" fontId="7" fillId="0" borderId="35" xfId="0" applyFont="1" applyBorder="1" applyAlignment="1">
      <alignment horizontal="center" vertical="top" wrapText="1"/>
    </xf>
    <xf numFmtId="0" fontId="8" fillId="0" borderId="1" xfId="2" applyNumberFormat="1" applyFont="1" applyFill="1" applyBorder="1" applyAlignment="1">
      <alignment vertical="center" wrapText="1"/>
    </xf>
    <xf numFmtId="0" fontId="9" fillId="0" borderId="5" xfId="0" applyFont="1" applyBorder="1" applyAlignment="1">
      <alignment horizontal="right" vertical="top" wrapText="1"/>
    </xf>
    <xf numFmtId="0" fontId="8" fillId="0" borderId="10" xfId="0" applyFont="1" applyBorder="1" applyAlignment="1">
      <alignment horizontal="left" vertical="top" wrapText="1" indent="1"/>
    </xf>
    <xf numFmtId="0" fontId="6" fillId="0" borderId="10" xfId="0" applyFont="1" applyBorder="1" applyAlignment="1">
      <alignment horizontal="center" vertical="top" wrapText="1"/>
    </xf>
    <xf numFmtId="0" fontId="6" fillId="0" borderId="1" xfId="0" applyFont="1" applyBorder="1" applyAlignment="1">
      <alignment horizontal="center"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27" xfId="0" applyFont="1" applyFill="1" applyBorder="1" applyAlignment="1">
      <alignment horizontal="left" vertical="top" wrapText="1"/>
    </xf>
    <xf numFmtId="0" fontId="6" fillId="2" borderId="9" xfId="0" applyFont="1" applyFill="1" applyBorder="1" applyAlignment="1">
      <alignment horizontal="left" vertical="top" wrapText="1"/>
    </xf>
    <xf numFmtId="44" fontId="19" fillId="0" borderId="22" xfId="1" applyFont="1" applyFill="1" applyBorder="1" applyAlignment="1">
      <alignment horizontal="left" vertical="center" wrapText="1"/>
    </xf>
    <xf numFmtId="44" fontId="19" fillId="0" borderId="23" xfId="1" applyFont="1" applyFill="1" applyBorder="1" applyAlignment="1">
      <alignment horizontal="left" vertical="center" wrapText="1"/>
    </xf>
    <xf numFmtId="44" fontId="19" fillId="0" borderId="24" xfId="1" applyFont="1" applyFill="1" applyBorder="1" applyAlignment="1">
      <alignment horizontal="left" vertical="center" wrapText="1"/>
    </xf>
    <xf numFmtId="6" fontId="27" fillId="4" borderId="1" xfId="0" applyNumberFormat="1" applyFont="1" applyFill="1" applyBorder="1" applyAlignment="1">
      <alignment vertical="center"/>
    </xf>
    <xf numFmtId="0" fontId="25" fillId="4" borderId="1" xfId="0" applyFont="1" applyFill="1" applyBorder="1" applyAlignment="1">
      <alignment vertical="center"/>
    </xf>
    <xf numFmtId="6" fontId="27" fillId="4" borderId="1" xfId="1" applyNumberFormat="1" applyFont="1" applyFill="1" applyBorder="1" applyAlignment="1">
      <alignment vertical="center"/>
    </xf>
    <xf numFmtId="44" fontId="27" fillId="4" borderId="1" xfId="0" applyNumberFormat="1" applyFont="1" applyFill="1" applyBorder="1" applyAlignment="1">
      <alignment vertical="center"/>
    </xf>
    <xf numFmtId="44" fontId="27" fillId="4" borderId="1" xfId="1" applyFont="1" applyFill="1" applyBorder="1" applyAlignment="1">
      <alignment vertical="center"/>
    </xf>
    <xf numFmtId="44" fontId="25" fillId="4" borderId="1" xfId="1" applyFont="1" applyFill="1" applyBorder="1" applyAlignment="1">
      <alignment vertical="center"/>
    </xf>
    <xf numFmtId="165" fontId="27" fillId="4" borderId="1" xfId="1" applyNumberFormat="1" applyFont="1" applyFill="1" applyBorder="1" applyAlignment="1">
      <alignment vertical="center"/>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24" fillId="4" borderId="1" xfId="0" applyFont="1" applyFill="1" applyBorder="1" applyAlignment="1">
      <alignment vertical="center" wrapText="1"/>
    </xf>
    <xf numFmtId="44" fontId="24" fillId="4" borderId="1" xfId="1" applyFont="1" applyFill="1" applyBorder="1" applyAlignment="1">
      <alignment vertical="center" wrapText="1"/>
    </xf>
    <xf numFmtId="44" fontId="22" fillId="3" borderId="19" xfId="0" applyNumberFormat="1" applyFont="1" applyFill="1" applyBorder="1" applyAlignment="1">
      <alignment horizontal="center" vertical="center" wrapText="1"/>
    </xf>
    <xf numFmtId="44" fontId="22" fillId="3" borderId="23" xfId="0" applyNumberFormat="1" applyFont="1" applyFill="1" applyBorder="1" applyAlignment="1">
      <alignment horizontal="center" vertical="center" wrapText="1"/>
    </xf>
    <xf numFmtId="0" fontId="5" fillId="2" borderId="43"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44" xfId="0" applyFont="1" applyFill="1" applyBorder="1" applyAlignment="1">
      <alignment horizontal="center" vertical="center"/>
    </xf>
    <xf numFmtId="0" fontId="0" fillId="0" borderId="2" xfId="0" applyBorder="1" applyAlignment="1">
      <alignment horizontal="left" vertical="top" wrapText="1"/>
    </xf>
    <xf numFmtId="0" fontId="8" fillId="0" borderId="10" xfId="0" applyFont="1" applyBorder="1" applyAlignment="1">
      <alignment horizontal="left" vertical="top" wrapText="1" indent="1"/>
    </xf>
    <xf numFmtId="0" fontId="8" fillId="0" borderId="1" xfId="0" applyFont="1" applyBorder="1" applyAlignment="1">
      <alignment horizontal="left" vertical="top" wrapText="1" indent="1"/>
    </xf>
    <xf numFmtId="10" fontId="8" fillId="0" borderId="1" xfId="2" applyNumberFormat="1" applyFont="1" applyFill="1" applyBorder="1" applyAlignment="1">
      <alignment horizontal="center" vertical="top" wrapText="1"/>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left" vertical="top" wrapText="1"/>
    </xf>
    <xf numFmtId="0" fontId="10" fillId="0" borderId="36" xfId="0" applyFont="1" applyBorder="1" applyAlignment="1">
      <alignment horizontal="left" vertical="top" wrapText="1"/>
    </xf>
    <xf numFmtId="0" fontId="0" fillId="0" borderId="21" xfId="0" applyBorder="1" applyAlignment="1">
      <alignment horizontal="center"/>
    </xf>
    <xf numFmtId="0" fontId="6" fillId="0" borderId="10" xfId="0" applyFont="1" applyBorder="1" applyAlignment="1">
      <alignment horizontal="center" vertical="top" wrapText="1"/>
    </xf>
    <xf numFmtId="0" fontId="6" fillId="0" borderId="1" xfId="0" applyFont="1" applyBorder="1" applyAlignment="1">
      <alignment horizontal="center" vertical="top" wrapText="1"/>
    </xf>
    <xf numFmtId="10" fontId="6" fillId="0" borderId="1" xfId="2" applyNumberFormat="1" applyFont="1" applyFill="1" applyBorder="1" applyAlignment="1">
      <alignment horizontal="center" vertical="top" wrapText="1"/>
    </xf>
    <xf numFmtId="0" fontId="8" fillId="0" borderId="1" xfId="2" applyNumberFormat="1" applyFont="1" applyFill="1" applyBorder="1" applyAlignment="1">
      <alignment vertical="center" wrapText="1"/>
    </xf>
    <xf numFmtId="0" fontId="6" fillId="2" borderId="13"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15" xfId="0" applyFont="1" applyFill="1" applyBorder="1" applyAlignment="1">
      <alignment horizontal="left" vertical="top" wrapText="1"/>
    </xf>
    <xf numFmtId="10" fontId="27" fillId="4" borderId="1" xfId="1" applyNumberFormat="1" applyFont="1" applyFill="1" applyBorder="1" applyAlignment="1">
      <alignment vertical="center"/>
    </xf>
    <xf numFmtId="165" fontId="27" fillId="4" borderId="1" xfId="0" applyNumberFormat="1" applyFont="1" applyFill="1" applyBorder="1" applyAlignment="1">
      <alignment vertical="center"/>
    </xf>
    <xf numFmtId="165" fontId="25" fillId="4" borderId="1" xfId="0" applyNumberFormat="1" applyFont="1" applyFill="1" applyBorder="1" applyAlignment="1">
      <alignment vertical="center"/>
    </xf>
    <xf numFmtId="44" fontId="22" fillId="3" borderId="29" xfId="0" applyNumberFormat="1" applyFont="1" applyFill="1" applyBorder="1" applyAlignment="1">
      <alignment horizontal="center" vertical="center" wrapText="1"/>
    </xf>
    <xf numFmtId="0" fontId="22" fillId="3" borderId="29" xfId="0" applyFont="1" applyFill="1" applyBorder="1" applyAlignment="1">
      <alignment horizontal="center" vertical="center" wrapText="1"/>
    </xf>
    <xf numFmtId="0" fontId="22" fillId="3" borderId="30" xfId="0" applyFont="1" applyFill="1" applyBorder="1" applyAlignment="1">
      <alignment horizontal="center" vertical="center" wrapText="1"/>
    </xf>
    <xf numFmtId="0" fontId="9" fillId="0" borderId="10" xfId="0" applyFont="1" applyBorder="1" applyAlignment="1">
      <alignment horizontal="right" vertical="top" wrapText="1"/>
    </xf>
    <xf numFmtId="0" fontId="9" fillId="0" borderId="1" xfId="0" applyFont="1" applyBorder="1" applyAlignment="1">
      <alignment horizontal="right" vertical="top" wrapText="1"/>
    </xf>
    <xf numFmtId="0" fontId="9" fillId="0" borderId="12" xfId="0" applyFont="1" applyBorder="1" applyAlignment="1">
      <alignment horizontal="right" vertical="top" wrapText="1"/>
    </xf>
    <xf numFmtId="0" fontId="9" fillId="0" borderId="2" xfId="0" applyFont="1" applyBorder="1" applyAlignment="1">
      <alignment horizontal="right" vertical="top" wrapText="1"/>
    </xf>
    <xf numFmtId="0" fontId="9" fillId="0" borderId="5" xfId="0" applyFont="1" applyBorder="1" applyAlignment="1">
      <alignment horizontal="righ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1" fontId="8" fillId="0" borderId="1" xfId="2" applyNumberFormat="1" applyFont="1" applyFill="1" applyBorder="1" applyAlignment="1">
      <alignment horizontal="center" vertical="center" wrapText="1"/>
    </xf>
    <xf numFmtId="10" fontId="6" fillId="0" borderId="1" xfId="2" applyNumberFormat="1" applyFont="1" applyFill="1" applyBorder="1" applyAlignment="1">
      <alignment horizontal="center" vertical="center" wrapText="1"/>
    </xf>
    <xf numFmtId="0" fontId="8" fillId="0" borderId="1" xfId="2" applyNumberFormat="1" applyFont="1" applyFill="1" applyBorder="1" applyAlignment="1">
      <alignment horizontal="center" vertical="center"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27" xfId="0" applyFont="1" applyFill="1" applyBorder="1" applyAlignment="1">
      <alignment horizontal="left" vertical="top" wrapText="1"/>
    </xf>
    <xf numFmtId="0" fontId="13" fillId="2" borderId="9" xfId="0" applyFont="1" applyFill="1" applyBorder="1" applyAlignment="1">
      <alignment horizontal="left" vertical="top" wrapText="1"/>
    </xf>
    <xf numFmtId="0" fontId="9" fillId="0" borderId="39" xfId="0" applyFont="1" applyBorder="1" applyAlignment="1">
      <alignment horizontal="left" vertical="top" wrapText="1"/>
    </xf>
    <xf numFmtId="0" fontId="0" fillId="0" borderId="40" xfId="0" applyBorder="1" applyAlignment="1"/>
    <xf numFmtId="0" fontId="0" fillId="0" borderId="41" xfId="0" applyBorder="1" applyAlignment="1"/>
    <xf numFmtId="0" fontId="0" fillId="0" borderId="42" xfId="0" applyBorder="1" applyAlignment="1"/>
    <xf numFmtId="0" fontId="7" fillId="0" borderId="35" xfId="0" applyFont="1" applyBorder="1" applyAlignment="1">
      <alignment horizontal="center" vertical="top" wrapText="1"/>
    </xf>
    <xf numFmtId="0" fontId="8" fillId="0" borderId="28" xfId="0" applyFont="1" applyBorder="1" applyAlignment="1">
      <alignment horizontal="left" vertical="top" wrapText="1" indent="1"/>
    </xf>
    <xf numFmtId="0" fontId="8" fillId="0" borderId="29" xfId="0" applyFont="1" applyBorder="1" applyAlignment="1">
      <alignment horizontal="left" vertical="top" wrapText="1" indent="1"/>
    </xf>
    <xf numFmtId="10" fontId="8" fillId="0" borderId="29" xfId="2" applyNumberFormat="1" applyFont="1" applyFill="1" applyBorder="1" applyAlignment="1">
      <alignment horizontal="center" vertical="top"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6" fillId="2" borderId="1" xfId="0" applyFont="1" applyFill="1" applyBorder="1" applyAlignment="1">
      <alignment horizontal="left" vertical="top"/>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28" fillId="2" borderId="19" xfId="0" applyFont="1" applyFill="1" applyBorder="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B3FF-AB13-440D-A79D-936C6D76BADE}">
  <dimension ref="A1:J82"/>
  <sheetViews>
    <sheetView tabSelected="1" zoomScale="70" zoomScaleNormal="70" workbookViewId="0">
      <selection activeCell="J8" sqref="J8"/>
    </sheetView>
  </sheetViews>
  <sheetFormatPr defaultColWidth="9.140625" defaultRowHeight="15"/>
  <cols>
    <col min="1" max="1" width="39.28515625" customWidth="1"/>
    <col min="2" max="2" width="44.28515625" customWidth="1"/>
    <col min="3" max="3" width="23.28515625" style="53" customWidth="1"/>
    <col min="4" max="4" width="11" style="54" customWidth="1"/>
    <col min="5" max="5" width="18.7109375" customWidth="1"/>
    <col min="6" max="6" width="29.140625" customWidth="1"/>
    <col min="7" max="7" width="23.7109375" customWidth="1"/>
    <col min="8" max="8" width="30.140625" style="53" customWidth="1"/>
    <col min="9" max="9" width="27.42578125" customWidth="1"/>
  </cols>
  <sheetData>
    <row r="1" spans="1:9" s="1" customFormat="1" ht="68.25" customHeight="1">
      <c r="A1" s="178" t="s">
        <v>0</v>
      </c>
      <c r="B1" s="178"/>
      <c r="C1" s="178"/>
      <c r="D1" s="178"/>
      <c r="E1" s="178"/>
      <c r="F1" s="178"/>
      <c r="G1" s="178"/>
      <c r="H1" s="178"/>
    </row>
    <row r="2" spans="1:9" s="2" customFormat="1" ht="42" customHeight="1" thickBot="1">
      <c r="A2" s="225" t="s">
        <v>1</v>
      </c>
      <c r="B2" s="226"/>
      <c r="C2" s="226"/>
      <c r="D2" s="226"/>
      <c r="E2" s="226"/>
      <c r="F2" s="226"/>
      <c r="G2" s="226"/>
      <c r="H2" s="227"/>
    </row>
    <row r="3" spans="1:9" ht="53.25" customHeight="1">
      <c r="A3" s="154" t="s">
        <v>2</v>
      </c>
      <c r="B3" s="155"/>
      <c r="C3" s="155"/>
      <c r="D3" s="155"/>
      <c r="E3" s="155"/>
      <c r="F3" s="156"/>
      <c r="G3" s="156"/>
      <c r="H3" s="157"/>
    </row>
    <row r="4" spans="1:9" s="6" customFormat="1" ht="47.25" customHeight="1">
      <c r="A4" s="152" t="s">
        <v>3</v>
      </c>
      <c r="B4" s="153" t="s">
        <v>4</v>
      </c>
      <c r="C4" s="3" t="s">
        <v>5</v>
      </c>
      <c r="D4" s="189" t="s">
        <v>6</v>
      </c>
      <c r="E4" s="189"/>
      <c r="F4" s="4" t="s">
        <v>7</v>
      </c>
      <c r="G4" s="4" t="s">
        <v>8</v>
      </c>
      <c r="H4" s="5" t="s">
        <v>9</v>
      </c>
    </row>
    <row r="5" spans="1:9" ht="33" customHeight="1">
      <c r="A5" s="151" t="s">
        <v>10</v>
      </c>
      <c r="B5" s="7" t="s">
        <v>11</v>
      </c>
      <c r="C5" s="8">
        <f>164890</f>
        <v>164890</v>
      </c>
      <c r="D5" s="181">
        <v>0.1</v>
      </c>
      <c r="E5" s="181"/>
      <c r="F5" s="9">
        <f>C5*D5</f>
        <v>16489</v>
      </c>
      <c r="G5" s="10"/>
      <c r="H5" s="11">
        <f>F5+G5</f>
        <v>16489</v>
      </c>
    </row>
    <row r="6" spans="1:9" ht="33" customHeight="1">
      <c r="A6" s="151" t="s">
        <v>12</v>
      </c>
      <c r="B6" s="7" t="s">
        <v>13</v>
      </c>
      <c r="C6" s="8">
        <v>46276</v>
      </c>
      <c r="D6" s="181">
        <v>1</v>
      </c>
      <c r="E6" s="181"/>
      <c r="F6" s="67">
        <f>C6*D6</f>
        <v>46276</v>
      </c>
      <c r="G6" s="68"/>
      <c r="H6" s="69">
        <f>F6</f>
        <v>46276</v>
      </c>
    </row>
    <row r="7" spans="1:9" ht="24" customHeight="1">
      <c r="A7" s="201" t="s">
        <v>14</v>
      </c>
      <c r="B7" s="201"/>
      <c r="C7" s="201"/>
      <c r="D7" s="201"/>
      <c r="E7" s="201"/>
      <c r="F7" s="64">
        <f>SUM(F5:F6)</f>
        <v>62765</v>
      </c>
      <c r="G7" s="64">
        <f>SUM(G5:G5)</f>
        <v>0</v>
      </c>
      <c r="H7" s="65">
        <f>SUM(H5:H6)</f>
        <v>62765</v>
      </c>
      <c r="I7" s="66"/>
    </row>
    <row r="8" spans="1:9" ht="76.5" customHeight="1" thickBot="1">
      <c r="A8" s="182" t="s">
        <v>15</v>
      </c>
      <c r="B8" s="183"/>
      <c r="C8" s="183"/>
      <c r="D8" s="183"/>
      <c r="E8" s="183"/>
      <c r="F8" s="184"/>
      <c r="G8" s="184"/>
      <c r="H8" s="185"/>
    </row>
    <row r="9" spans="1:9" ht="22.5" customHeight="1" thickBot="1">
      <c r="A9" s="186"/>
      <c r="B9" s="186"/>
      <c r="C9" s="186"/>
      <c r="D9" s="186"/>
      <c r="E9" s="186"/>
      <c r="F9" s="186"/>
      <c r="G9" s="186"/>
      <c r="H9" s="186"/>
    </row>
    <row r="10" spans="1:9" ht="53.25" customHeight="1">
      <c r="A10" s="154" t="s">
        <v>16</v>
      </c>
      <c r="B10" s="155"/>
      <c r="C10" s="155"/>
      <c r="D10" s="155"/>
      <c r="E10" s="155"/>
      <c r="F10" s="156"/>
      <c r="G10" s="156"/>
      <c r="H10" s="157"/>
    </row>
    <row r="11" spans="1:9" s="6" customFormat="1" ht="36.75" customHeight="1">
      <c r="A11" s="187" t="s">
        <v>17</v>
      </c>
      <c r="B11" s="188"/>
      <c r="C11" s="3" t="s">
        <v>18</v>
      </c>
      <c r="D11" s="189" t="s">
        <v>19</v>
      </c>
      <c r="E11" s="189"/>
      <c r="F11" s="4" t="s">
        <v>20</v>
      </c>
      <c r="G11" s="4" t="s">
        <v>8</v>
      </c>
      <c r="H11" s="5" t="s">
        <v>9</v>
      </c>
    </row>
    <row r="12" spans="1:9" s="6" customFormat="1" ht="48" customHeight="1">
      <c r="A12" s="179" t="s">
        <v>21</v>
      </c>
      <c r="B12" s="180"/>
      <c r="C12" s="57">
        <f>(F7)</f>
        <v>62765</v>
      </c>
      <c r="D12" s="181">
        <v>7.6499999999999999E-2</v>
      </c>
      <c r="E12" s="181"/>
      <c r="F12" s="58">
        <f>C12*D12</f>
        <v>4801.5225</v>
      </c>
      <c r="G12" s="59"/>
      <c r="H12" s="9">
        <f>SUM(F12:G12)</f>
        <v>4801.5225</v>
      </c>
    </row>
    <row r="13" spans="1:9" s="6" customFormat="1" ht="48" customHeight="1">
      <c r="A13" s="179" t="s">
        <v>22</v>
      </c>
      <c r="B13" s="180"/>
      <c r="C13" s="57">
        <f>(F7)</f>
        <v>62765</v>
      </c>
      <c r="D13" s="181">
        <v>2.5000000000000001E-2</v>
      </c>
      <c r="E13" s="181"/>
      <c r="F13" s="58">
        <f>C13*D13</f>
        <v>1569.125</v>
      </c>
      <c r="G13" s="59"/>
      <c r="H13" s="9">
        <f t="shared" ref="H13:H14" si="0">SUM(F13:G13)</f>
        <v>1569.125</v>
      </c>
    </row>
    <row r="14" spans="1:9" ht="32.25" customHeight="1">
      <c r="A14" s="222" t="s">
        <v>23</v>
      </c>
      <c r="B14" s="223"/>
      <c r="C14" s="63">
        <f>(F7)</f>
        <v>62765</v>
      </c>
      <c r="D14" s="224">
        <v>2.5000000000000001E-2</v>
      </c>
      <c r="E14" s="224"/>
      <c r="F14" s="61">
        <f>C14*D14</f>
        <v>1569.125</v>
      </c>
      <c r="G14" s="62"/>
      <c r="H14" s="67">
        <f t="shared" si="0"/>
        <v>1569.125</v>
      </c>
    </row>
    <row r="15" spans="1:9" ht="24" customHeight="1">
      <c r="A15" s="201" t="s">
        <v>24</v>
      </c>
      <c r="B15" s="201"/>
      <c r="C15" s="201"/>
      <c r="D15" s="201"/>
      <c r="E15" s="201"/>
      <c r="F15" s="77">
        <f>SUM(F12:F14)</f>
        <v>7939.7725</v>
      </c>
      <c r="G15" s="77">
        <f>SUM(G12:G14)</f>
        <v>0</v>
      </c>
      <c r="H15" s="92">
        <f>SUM(H12:H14)</f>
        <v>7939.7725</v>
      </c>
      <c r="I15" s="66"/>
    </row>
    <row r="16" spans="1:9" ht="42.75" customHeight="1" thickBot="1">
      <c r="A16" s="211" t="s">
        <v>25</v>
      </c>
      <c r="B16" s="212"/>
      <c r="C16" s="212"/>
      <c r="D16" s="212"/>
      <c r="E16" s="212"/>
      <c r="F16" s="184"/>
      <c r="G16" s="184"/>
      <c r="H16" s="185"/>
    </row>
    <row r="17" spans="1:10" ht="21" customHeight="1" thickBot="1">
      <c r="A17" s="186"/>
      <c r="B17" s="186"/>
      <c r="C17" s="186"/>
      <c r="D17" s="186"/>
      <c r="E17" s="186"/>
      <c r="F17" s="186"/>
      <c r="G17" s="186"/>
      <c r="H17" s="186"/>
    </row>
    <row r="18" spans="1:10" ht="48" customHeight="1">
      <c r="A18" s="213" t="s">
        <v>26</v>
      </c>
      <c r="B18" s="214"/>
      <c r="C18" s="214"/>
      <c r="D18" s="214"/>
      <c r="E18" s="214"/>
      <c r="F18" s="215"/>
      <c r="G18" s="215"/>
      <c r="H18" s="216"/>
    </row>
    <row r="19" spans="1:10" s="6" customFormat="1" ht="67.150000000000006" customHeight="1">
      <c r="A19" s="152" t="s">
        <v>27</v>
      </c>
      <c r="B19" s="3" t="s">
        <v>17</v>
      </c>
      <c r="C19" s="3" t="s">
        <v>28</v>
      </c>
      <c r="D19" s="3" t="s">
        <v>29</v>
      </c>
      <c r="E19" s="145" t="s">
        <v>30</v>
      </c>
      <c r="F19" s="60" t="s">
        <v>31</v>
      </c>
      <c r="G19" s="145" t="s">
        <v>8</v>
      </c>
      <c r="H19" s="5" t="s">
        <v>9</v>
      </c>
    </row>
    <row r="20" spans="1:10" s="12" customFormat="1" ht="56.25" customHeight="1">
      <c r="A20" s="99" t="s">
        <v>32</v>
      </c>
      <c r="B20" s="95" t="s">
        <v>33</v>
      </c>
      <c r="C20" s="95" t="s">
        <v>34</v>
      </c>
      <c r="D20" s="87">
        <v>500</v>
      </c>
      <c r="E20" s="149">
        <v>20</v>
      </c>
      <c r="F20" s="100">
        <f>D20*E20</f>
        <v>10000</v>
      </c>
      <c r="G20" s="149"/>
      <c r="H20" s="101">
        <f t="shared" ref="H20" si="1">F20+G20</f>
        <v>10000</v>
      </c>
    </row>
    <row r="21" spans="1:10" s="12" customFormat="1" ht="56.25" customHeight="1">
      <c r="A21" s="99"/>
      <c r="B21" s="95" t="s">
        <v>35</v>
      </c>
      <c r="C21" s="95" t="s">
        <v>36</v>
      </c>
      <c r="D21" s="87">
        <v>183</v>
      </c>
      <c r="E21" s="149">
        <f>20*3</f>
        <v>60</v>
      </c>
      <c r="F21" s="100">
        <f>D21*E21</f>
        <v>10980</v>
      </c>
      <c r="G21" s="149"/>
      <c r="H21" s="101">
        <f>F21</f>
        <v>10980</v>
      </c>
    </row>
    <row r="22" spans="1:10" s="12" customFormat="1" ht="56.25" customHeight="1">
      <c r="A22" s="99"/>
      <c r="B22" s="95" t="s">
        <v>37</v>
      </c>
      <c r="C22" s="95" t="s">
        <v>36</v>
      </c>
      <c r="D22" s="87">
        <v>127</v>
      </c>
      <c r="E22" s="149">
        <f>20*3</f>
        <v>60</v>
      </c>
      <c r="F22" s="100">
        <f>D22*E22</f>
        <v>7620</v>
      </c>
      <c r="G22" s="149"/>
      <c r="H22" s="101">
        <f>F22</f>
        <v>7620</v>
      </c>
    </row>
    <row r="23" spans="1:10" s="12" customFormat="1" ht="56.25" customHeight="1">
      <c r="A23" s="96" t="s">
        <v>38</v>
      </c>
      <c r="B23" s="97" t="s">
        <v>39</v>
      </c>
      <c r="C23" s="102" t="s">
        <v>36</v>
      </c>
      <c r="D23" s="98">
        <v>500</v>
      </c>
      <c r="E23" s="103">
        <v>3</v>
      </c>
      <c r="F23" s="104">
        <f>D23*E23</f>
        <v>1500</v>
      </c>
      <c r="G23" s="103"/>
      <c r="H23" s="105">
        <f>F23</f>
        <v>1500</v>
      </c>
    </row>
    <row r="24" spans="1:10" s="15" customFormat="1" ht="18.75" customHeight="1">
      <c r="A24" s="201" t="s">
        <v>40</v>
      </c>
      <c r="B24" s="201"/>
      <c r="C24" s="201"/>
      <c r="D24" s="201"/>
      <c r="E24" s="201"/>
      <c r="F24" s="112">
        <f>SUM(F20:F23)</f>
        <v>30100</v>
      </c>
      <c r="G24" s="78">
        <f>SUM(G20:G23)</f>
        <v>0</v>
      </c>
      <c r="H24" s="90">
        <f>SUM(H20:H23)</f>
        <v>30100</v>
      </c>
      <c r="I24" s="91"/>
      <c r="J24"/>
    </row>
    <row r="25" spans="1:10" ht="69.75" customHeight="1" thickBot="1">
      <c r="A25" s="217" t="s">
        <v>41</v>
      </c>
      <c r="B25" s="218"/>
      <c r="C25" s="218"/>
      <c r="D25" s="218"/>
      <c r="E25" s="218"/>
      <c r="F25" s="219"/>
      <c r="G25" s="219"/>
      <c r="H25" s="220"/>
    </row>
    <row r="26" spans="1:10" ht="33" customHeight="1" thickBot="1">
      <c r="A26" s="221"/>
      <c r="B26" s="221"/>
      <c r="C26" s="221"/>
      <c r="D26" s="221"/>
      <c r="E26" s="221"/>
      <c r="F26" s="221"/>
      <c r="G26" s="221"/>
      <c r="H26" s="221"/>
    </row>
    <row r="27" spans="1:10" ht="37.5" customHeight="1">
      <c r="A27" s="213" t="s">
        <v>42</v>
      </c>
      <c r="B27" s="214"/>
      <c r="C27" s="214"/>
      <c r="D27" s="214"/>
      <c r="E27" s="214"/>
      <c r="F27" s="215"/>
      <c r="G27" s="215"/>
      <c r="H27" s="216"/>
    </row>
    <row r="28" spans="1:10" ht="67.150000000000006" customHeight="1">
      <c r="A28" s="16" t="s">
        <v>17</v>
      </c>
      <c r="B28" s="16" t="s">
        <v>43</v>
      </c>
      <c r="C28" s="16" t="s">
        <v>28</v>
      </c>
      <c r="D28" s="16" t="s">
        <v>29</v>
      </c>
      <c r="E28" s="147" t="s">
        <v>30</v>
      </c>
      <c r="F28" s="79" t="s">
        <v>31</v>
      </c>
      <c r="G28" s="147" t="s">
        <v>8</v>
      </c>
      <c r="H28" s="80" t="s">
        <v>9</v>
      </c>
    </row>
    <row r="29" spans="1:10" ht="70.150000000000006" customHeight="1">
      <c r="A29" s="18" t="s">
        <v>44</v>
      </c>
      <c r="B29" s="19"/>
      <c r="C29" s="20"/>
      <c r="D29" s="21"/>
      <c r="E29" s="22"/>
      <c r="F29" s="83"/>
      <c r="G29" s="22"/>
      <c r="H29" s="81"/>
    </row>
    <row r="30" spans="1:10" ht="33" customHeight="1">
      <c r="A30" s="200" t="s">
        <v>45</v>
      </c>
      <c r="B30" s="201"/>
      <c r="C30" s="201"/>
      <c r="D30" s="201"/>
      <c r="E30" s="201"/>
      <c r="F30" s="84">
        <f>SUM(F29)</f>
        <v>0</v>
      </c>
      <c r="G30" s="84">
        <f>SUM(G29:G29)</f>
        <v>0</v>
      </c>
      <c r="H30" s="82">
        <f>SUM(H29:H29)</f>
        <v>0</v>
      </c>
    </row>
    <row r="31" spans="1:10" ht="64.150000000000006" customHeight="1" thickBot="1">
      <c r="A31" s="205" t="s">
        <v>46</v>
      </c>
      <c r="B31" s="206"/>
      <c r="C31" s="206"/>
      <c r="D31" s="206"/>
      <c r="E31" s="206"/>
      <c r="F31" s="206"/>
      <c r="G31" s="206"/>
      <c r="H31" s="207"/>
    </row>
    <row r="32" spans="1:10" s="6" customFormat="1" ht="28.9" customHeight="1" thickBot="1">
      <c r="A32" s="75"/>
      <c r="B32" s="148"/>
      <c r="C32" s="148"/>
      <c r="D32" s="148"/>
      <c r="E32" s="148"/>
      <c r="F32" s="74"/>
    </row>
    <row r="33" spans="1:8" s="12" customFormat="1" ht="39.75" customHeight="1">
      <c r="A33" s="154" t="s">
        <v>47</v>
      </c>
      <c r="B33" s="155"/>
      <c r="C33" s="155"/>
      <c r="D33" s="155"/>
      <c r="E33" s="155"/>
      <c r="F33" s="156"/>
      <c r="G33" s="156"/>
      <c r="H33" s="157"/>
    </row>
    <row r="34" spans="1:8" ht="63">
      <c r="A34" s="23" t="s">
        <v>17</v>
      </c>
      <c r="B34" s="147" t="s">
        <v>28</v>
      </c>
      <c r="C34" s="147" t="s">
        <v>48</v>
      </c>
      <c r="D34" s="209" t="s">
        <v>30</v>
      </c>
      <c r="E34" s="209"/>
      <c r="F34" s="79" t="s">
        <v>31</v>
      </c>
      <c r="G34" s="147" t="s">
        <v>8</v>
      </c>
      <c r="H34" s="17" t="s">
        <v>9</v>
      </c>
    </row>
    <row r="35" spans="1:8" ht="29.25" customHeight="1">
      <c r="A35" s="99" t="s">
        <v>49</v>
      </c>
      <c r="B35" s="108" t="s">
        <v>50</v>
      </c>
      <c r="C35" s="106">
        <v>50</v>
      </c>
      <c r="D35" s="190">
        <v>12</v>
      </c>
      <c r="E35" s="190"/>
      <c r="F35" s="107">
        <f>C35*D35</f>
        <v>600</v>
      </c>
      <c r="G35" s="109"/>
      <c r="H35" s="110">
        <f>SUM(F35:G35)</f>
        <v>600</v>
      </c>
    </row>
    <row r="36" spans="1:8" ht="39.75" customHeight="1">
      <c r="A36" s="99" t="s">
        <v>51</v>
      </c>
      <c r="B36" s="108">
        <v>1</v>
      </c>
      <c r="C36" s="106">
        <v>900</v>
      </c>
      <c r="D36" s="190">
        <v>1</v>
      </c>
      <c r="E36" s="190"/>
      <c r="F36" s="107">
        <f>C36*D36</f>
        <v>900</v>
      </c>
      <c r="G36" s="111"/>
      <c r="H36" s="110">
        <f>SUM(F36:G36)</f>
        <v>900</v>
      </c>
    </row>
    <row r="37" spans="1:8" ht="21" customHeight="1">
      <c r="A37" s="202" t="s">
        <v>52</v>
      </c>
      <c r="B37" s="203"/>
      <c r="C37" s="203"/>
      <c r="D37" s="203"/>
      <c r="E37" s="204"/>
      <c r="F37" s="113">
        <f>SUM(F35:F36)</f>
        <v>1500</v>
      </c>
      <c r="G37" s="150"/>
      <c r="H37" s="71">
        <f>SUM(H35:H36)</f>
        <v>1500</v>
      </c>
    </row>
    <row r="38" spans="1:8" ht="37.15" customHeight="1" thickBot="1">
      <c r="A38" s="205" t="s">
        <v>53</v>
      </c>
      <c r="B38" s="206"/>
      <c r="C38" s="206"/>
      <c r="D38" s="206"/>
      <c r="E38" s="206"/>
      <c r="F38" s="206"/>
      <c r="G38" s="206"/>
      <c r="H38" s="207"/>
    </row>
    <row r="39" spans="1:8" ht="25.15" customHeight="1" thickBot="1">
      <c r="A39" s="72"/>
      <c r="B39" s="72"/>
      <c r="C39" s="72"/>
      <c r="D39" s="72"/>
      <c r="E39" s="72"/>
      <c r="G39" s="73"/>
      <c r="H39" s="73"/>
    </row>
    <row r="40" spans="1:8" s="12" customFormat="1" ht="54.75" customHeight="1">
      <c r="A40" s="154" t="s">
        <v>54</v>
      </c>
      <c r="B40" s="155"/>
      <c r="C40" s="155"/>
      <c r="D40" s="155"/>
      <c r="E40" s="155"/>
      <c r="F40" s="156"/>
      <c r="G40" s="156"/>
      <c r="H40" s="157"/>
    </row>
    <row r="41" spans="1:8" ht="63">
      <c r="A41" s="23" t="s">
        <v>17</v>
      </c>
      <c r="B41" s="147" t="s">
        <v>28</v>
      </c>
      <c r="C41" s="147" t="s">
        <v>48</v>
      </c>
      <c r="D41" s="209" t="s">
        <v>30</v>
      </c>
      <c r="E41" s="209"/>
      <c r="F41" s="79" t="s">
        <v>31</v>
      </c>
      <c r="G41" s="147" t="s">
        <v>8</v>
      </c>
      <c r="H41" s="17" t="s">
        <v>9</v>
      </c>
    </row>
    <row r="42" spans="1:8" ht="39" customHeight="1">
      <c r="A42" s="14" t="s">
        <v>55</v>
      </c>
      <c r="B42" s="7" t="s">
        <v>36</v>
      </c>
      <c r="C42" s="27">
        <v>350</v>
      </c>
      <c r="D42" s="210">
        <v>12</v>
      </c>
      <c r="E42" s="210"/>
      <c r="F42" s="27">
        <f>C42*D42</f>
        <v>4200</v>
      </c>
      <c r="G42" s="147"/>
      <c r="H42" s="70">
        <f>SUM(F42:G42)</f>
        <v>4200</v>
      </c>
    </row>
    <row r="43" spans="1:8" ht="39" customHeight="1">
      <c r="A43" s="14" t="s">
        <v>56</v>
      </c>
      <c r="B43" s="13" t="s">
        <v>36</v>
      </c>
      <c r="C43" s="27">
        <v>275</v>
      </c>
      <c r="D43" s="210">
        <v>12</v>
      </c>
      <c r="E43" s="210"/>
      <c r="F43" s="27">
        <f>C43*D43</f>
        <v>3300</v>
      </c>
      <c r="G43" s="147"/>
      <c r="H43" s="70">
        <f t="shared" ref="H43:H44" si="2">SUM(F43:G43)</f>
        <v>3300</v>
      </c>
    </row>
    <row r="44" spans="1:8" ht="39.75" customHeight="1">
      <c r="A44" s="24" t="s">
        <v>57</v>
      </c>
      <c r="B44" s="13" t="s">
        <v>58</v>
      </c>
      <c r="C44" s="28">
        <v>10000</v>
      </c>
      <c r="D44" s="210">
        <v>1</v>
      </c>
      <c r="E44" s="210"/>
      <c r="F44" s="85">
        <f>C44*D44</f>
        <v>10000</v>
      </c>
      <c r="G44" s="25"/>
      <c r="H44" s="70">
        <f t="shared" si="2"/>
        <v>10000</v>
      </c>
    </row>
    <row r="45" spans="1:8" ht="21" customHeight="1">
      <c r="A45" s="202" t="s">
        <v>59</v>
      </c>
      <c r="B45" s="203"/>
      <c r="C45" s="203"/>
      <c r="D45" s="203"/>
      <c r="E45" s="204"/>
      <c r="F45" s="112">
        <f>SUM(F42:F44)</f>
        <v>17500</v>
      </c>
      <c r="G45" s="146"/>
      <c r="H45" s="71">
        <f>SUM(H42:H44)</f>
        <v>17500</v>
      </c>
    </row>
    <row r="46" spans="1:8" ht="51" customHeight="1" thickBot="1">
      <c r="A46" s="205" t="s">
        <v>60</v>
      </c>
      <c r="B46" s="206"/>
      <c r="C46" s="206"/>
      <c r="D46" s="206"/>
      <c r="E46" s="206"/>
      <c r="F46" s="206"/>
      <c r="G46" s="206"/>
      <c r="H46" s="207"/>
    </row>
    <row r="47" spans="1:8" ht="25.15" customHeight="1" thickBot="1">
      <c r="A47" s="72"/>
      <c r="B47" s="72"/>
      <c r="C47" s="72"/>
      <c r="D47" s="72"/>
      <c r="E47" s="72"/>
      <c r="H47" s="73"/>
    </row>
    <row r="48" spans="1:8" s="12" customFormat="1" ht="31.5" customHeight="1">
      <c r="A48" s="154" t="s">
        <v>61</v>
      </c>
      <c r="B48" s="155"/>
      <c r="C48" s="155"/>
      <c r="D48" s="155"/>
      <c r="E48" s="155"/>
      <c r="F48" s="156"/>
      <c r="G48" s="156"/>
      <c r="H48" s="157"/>
    </row>
    <row r="49" spans="1:9" ht="15.75">
      <c r="A49" s="158" t="s">
        <v>62</v>
      </c>
      <c r="B49" s="159"/>
      <c r="C49" s="159"/>
      <c r="D49" s="159"/>
      <c r="E49" s="159"/>
      <c r="F49" s="159"/>
      <c r="G49" s="159"/>
      <c r="H49" s="160"/>
    </row>
    <row r="50" spans="1:9" ht="25.15" customHeight="1" thickBot="1">
      <c r="A50" s="29"/>
      <c r="B50" s="29"/>
      <c r="C50" s="29"/>
      <c r="D50" s="29"/>
      <c r="E50" s="29"/>
      <c r="H50"/>
    </row>
    <row r="51" spans="1:9" ht="57.75" customHeight="1">
      <c r="A51" s="191" t="s">
        <v>63</v>
      </c>
      <c r="B51" s="192"/>
      <c r="C51" s="192"/>
      <c r="D51" s="192"/>
      <c r="E51" s="192"/>
      <c r="F51" s="192"/>
      <c r="G51" s="192"/>
      <c r="H51" s="193"/>
    </row>
    <row r="52" spans="1:9" ht="48" customHeight="1">
      <c r="A52" s="30" t="s">
        <v>17</v>
      </c>
      <c r="B52" s="145" t="s">
        <v>28</v>
      </c>
      <c r="C52" s="145" t="s">
        <v>48</v>
      </c>
      <c r="D52" s="189" t="s">
        <v>30</v>
      </c>
      <c r="E52" s="189"/>
      <c r="F52" s="79" t="s">
        <v>64</v>
      </c>
      <c r="G52" s="147" t="s">
        <v>8</v>
      </c>
      <c r="H52" s="80" t="s">
        <v>9</v>
      </c>
    </row>
    <row r="53" spans="1:9" ht="36.75" customHeight="1">
      <c r="A53" s="31" t="s">
        <v>65</v>
      </c>
      <c r="B53" s="32" t="s">
        <v>50</v>
      </c>
      <c r="C53" s="33">
        <v>100</v>
      </c>
      <c r="D53" s="208">
        <v>12</v>
      </c>
      <c r="E53" s="208"/>
      <c r="F53" s="86">
        <f>C53*D53</f>
        <v>1200</v>
      </c>
      <c r="G53" s="87"/>
      <c r="H53" s="88">
        <f>F53</f>
        <v>1200</v>
      </c>
    </row>
    <row r="54" spans="1:9" ht="36.75" customHeight="1">
      <c r="A54" s="31" t="s">
        <v>66</v>
      </c>
      <c r="B54" s="32" t="s">
        <v>36</v>
      </c>
      <c r="C54" s="33">
        <v>800</v>
      </c>
      <c r="D54" s="208">
        <v>3</v>
      </c>
      <c r="E54" s="208"/>
      <c r="F54" s="86">
        <f>C54*D54</f>
        <v>2400</v>
      </c>
      <c r="G54" s="87"/>
      <c r="H54" s="88">
        <f t="shared" ref="H54" si="3">F54+G54</f>
        <v>2400</v>
      </c>
    </row>
    <row r="55" spans="1:9" ht="15.75" customHeight="1">
      <c r="A55" s="200" t="s">
        <v>67</v>
      </c>
      <c r="B55" s="201"/>
      <c r="C55" s="201"/>
      <c r="D55" s="201"/>
      <c r="E55" s="201"/>
      <c r="F55" s="144">
        <f>SUM(F53:F54)</f>
        <v>3600</v>
      </c>
      <c r="G55" s="84">
        <f>SUM(G53:G54)</f>
        <v>0</v>
      </c>
      <c r="H55" s="89">
        <f>F55</f>
        <v>3600</v>
      </c>
    </row>
    <row r="56" spans="1:9" ht="75.75" customHeight="1">
      <c r="A56" s="168" t="s">
        <v>68</v>
      </c>
      <c r="B56" s="169"/>
      <c r="C56" s="169"/>
      <c r="D56" s="169"/>
      <c r="E56" s="169"/>
      <c r="F56" s="169"/>
      <c r="G56" s="169"/>
      <c r="H56" s="170"/>
    </row>
    <row r="57" spans="1:9" ht="25.5" customHeight="1" thickBot="1">
      <c r="A57" s="26"/>
      <c r="B57" s="115"/>
      <c r="C57" s="115"/>
      <c r="D57" s="115"/>
      <c r="E57" s="115"/>
      <c r="F57" s="115"/>
      <c r="G57" s="115"/>
      <c r="H57" s="115"/>
    </row>
    <row r="58" spans="1:9" ht="25.5" customHeight="1" thickBot="1">
      <c r="A58" s="114"/>
      <c r="B58" s="119"/>
      <c r="C58" s="120"/>
      <c r="D58" s="120"/>
      <c r="E58" s="120"/>
      <c r="F58" s="121" t="s">
        <v>69</v>
      </c>
      <c r="G58" s="121" t="s">
        <v>70</v>
      </c>
      <c r="H58" s="122" t="s">
        <v>71</v>
      </c>
    </row>
    <row r="59" spans="1:9" ht="64.5" customHeight="1" thickBot="1">
      <c r="A59" s="34" t="s">
        <v>72</v>
      </c>
      <c r="B59" s="118"/>
      <c r="C59" s="118"/>
      <c r="D59" s="118"/>
      <c r="E59" s="118"/>
      <c r="F59" s="116">
        <f>SUM(F55,F45,F37,F30,F24,F15,F7)</f>
        <v>123404.77249999999</v>
      </c>
      <c r="G59" s="116">
        <f>G7+G15+G24+G30+G37+G55</f>
        <v>0</v>
      </c>
      <c r="H59" s="117">
        <f>SUM(H55,H45,H37,H30,H24,H15,H7)</f>
        <v>123404.77249999999</v>
      </c>
    </row>
    <row r="60" spans="1:9" ht="16.5" thickBot="1">
      <c r="A60" s="37"/>
      <c r="B60" s="38"/>
      <c r="C60" s="37"/>
      <c r="D60" s="37"/>
      <c r="E60" s="37"/>
      <c r="F60" s="37"/>
      <c r="G60" s="37"/>
      <c r="H60" s="39"/>
    </row>
    <row r="61" spans="1:9" ht="69" customHeight="1">
      <c r="A61" s="191" t="s">
        <v>73</v>
      </c>
      <c r="B61" s="192"/>
      <c r="C61" s="192"/>
      <c r="D61" s="192"/>
      <c r="E61" s="192"/>
      <c r="F61" s="192"/>
      <c r="G61" s="192"/>
      <c r="H61" s="193"/>
    </row>
    <row r="62" spans="1:9" ht="39.75" customHeight="1">
      <c r="A62" s="93" t="s">
        <v>74</v>
      </c>
      <c r="B62" s="94" t="s">
        <v>75</v>
      </c>
      <c r="C62" s="228" t="s">
        <v>76</v>
      </c>
      <c r="D62" s="231" t="s">
        <v>77</v>
      </c>
      <c r="E62" s="229"/>
      <c r="F62" s="229"/>
      <c r="G62" s="229"/>
      <c r="H62" s="230"/>
    </row>
    <row r="63" spans="1:9" ht="39.4" customHeight="1">
      <c r="A63" s="123" t="s">
        <v>78</v>
      </c>
      <c r="B63" s="124">
        <v>0.13750000000000001</v>
      </c>
      <c r="C63" s="125" t="s">
        <v>79</v>
      </c>
      <c r="D63" s="197">
        <f>(F59*B63)</f>
        <v>16968.156218749999</v>
      </c>
      <c r="E63" s="198"/>
      <c r="F63" s="198"/>
      <c r="G63" s="198"/>
      <c r="H63" s="199"/>
      <c r="I63" s="76"/>
    </row>
    <row r="64" spans="1:9" ht="39.4" customHeight="1">
      <c r="A64" s="126" t="s">
        <v>80</v>
      </c>
      <c r="B64" s="128">
        <v>0.1</v>
      </c>
      <c r="C64" s="127" t="s">
        <v>81</v>
      </c>
      <c r="D64" s="173"/>
      <c r="E64" s="174"/>
      <c r="F64" s="174"/>
      <c r="G64" s="174"/>
      <c r="H64" s="174"/>
      <c r="I64" s="76"/>
    </row>
    <row r="65" spans="1:9" ht="15.75" customHeight="1" thickBot="1">
      <c r="A65" s="55"/>
      <c r="B65" s="55"/>
      <c r="C65" s="55"/>
      <c r="D65" s="55"/>
      <c r="E65" s="55"/>
      <c r="F65" s="55"/>
      <c r="G65" s="55"/>
      <c r="H65" s="56"/>
    </row>
    <row r="66" spans="1:9" ht="44.25" customHeight="1" thickBot="1">
      <c r="A66" s="40" t="s">
        <v>82</v>
      </c>
      <c r="B66" s="41"/>
      <c r="C66" s="41"/>
      <c r="D66" s="41"/>
      <c r="E66" s="41"/>
      <c r="F66" s="35">
        <f>SUM(F59,D63)</f>
        <v>140372.92871874999</v>
      </c>
      <c r="G66" s="35">
        <f>G59+G63</f>
        <v>0</v>
      </c>
      <c r="H66" s="36">
        <f>SUM(F66:G66)</f>
        <v>140372.92871874999</v>
      </c>
    </row>
    <row r="67" spans="1:9" ht="24.75" customHeight="1" thickBot="1">
      <c r="A67" s="42"/>
      <c r="B67" s="43"/>
      <c r="C67" s="44"/>
      <c r="D67" s="45"/>
      <c r="E67" s="43"/>
      <c r="F67" s="43"/>
      <c r="G67" s="43"/>
      <c r="H67" s="44"/>
      <c r="I67" s="2"/>
    </row>
    <row r="68" spans="1:9" ht="30.4" customHeight="1" thickBot="1">
      <c r="A68" s="175" t="s">
        <v>83</v>
      </c>
      <c r="B68" s="176"/>
      <c r="C68" s="176"/>
      <c r="D68" s="176"/>
      <c r="E68" s="176"/>
      <c r="F68" s="176"/>
      <c r="G68" s="176"/>
      <c r="H68" s="177"/>
      <c r="I68" s="2"/>
    </row>
    <row r="69" spans="1:9" ht="18.75" customHeight="1">
      <c r="A69" s="46"/>
      <c r="B69" s="47"/>
      <c r="C69" s="48"/>
      <c r="D69" s="49"/>
      <c r="E69" s="47"/>
      <c r="F69" s="47"/>
      <c r="G69" s="47"/>
      <c r="H69" s="48"/>
      <c r="I69" s="2"/>
    </row>
    <row r="70" spans="1:9" ht="34.5" customHeight="1">
      <c r="A70" s="129" t="s">
        <v>84</v>
      </c>
      <c r="B70" s="171"/>
      <c r="C70" s="162"/>
      <c r="D70" s="172"/>
      <c r="E70" s="162"/>
      <c r="F70" s="130" t="s">
        <v>85</v>
      </c>
      <c r="G70" s="131" t="s">
        <v>86</v>
      </c>
      <c r="H70" s="132" t="s">
        <v>87</v>
      </c>
      <c r="I70" s="2"/>
    </row>
    <row r="71" spans="1:9" ht="21" customHeight="1">
      <c r="A71" s="133" t="s">
        <v>88</v>
      </c>
      <c r="B71" s="161"/>
      <c r="C71" s="162"/>
      <c r="D71" s="164"/>
      <c r="E71" s="161"/>
      <c r="F71" s="134">
        <f>(F7)</f>
        <v>62765</v>
      </c>
      <c r="G71" s="135">
        <f>G7</f>
        <v>0</v>
      </c>
      <c r="H71" s="136">
        <f>F71+G71</f>
        <v>62765</v>
      </c>
      <c r="I71" s="2"/>
    </row>
    <row r="72" spans="1:9" ht="24.75" customHeight="1">
      <c r="A72" s="133" t="s">
        <v>89</v>
      </c>
      <c r="B72" s="161"/>
      <c r="C72" s="162"/>
      <c r="D72" s="165"/>
      <c r="E72" s="163"/>
      <c r="F72" s="134">
        <f>(F15)</f>
        <v>7939.7725</v>
      </c>
      <c r="G72" s="135">
        <f>G15</f>
        <v>0</v>
      </c>
      <c r="H72" s="136">
        <f>F72+G72</f>
        <v>7939.7725</v>
      </c>
      <c r="I72" s="2"/>
    </row>
    <row r="73" spans="1:9" ht="37.5" customHeight="1">
      <c r="A73" s="133" t="s">
        <v>90</v>
      </c>
      <c r="B73" s="161"/>
      <c r="C73" s="162"/>
      <c r="D73" s="163"/>
      <c r="E73" s="163"/>
      <c r="F73" s="134">
        <f>(F24)</f>
        <v>30100</v>
      </c>
      <c r="G73" s="135">
        <f>SUMIF(B21:B66,"Travel",G21:G66)</f>
        <v>0</v>
      </c>
      <c r="H73" s="136">
        <f>F73+G73</f>
        <v>30100</v>
      </c>
      <c r="I73" s="2"/>
    </row>
    <row r="74" spans="1:9" ht="33.75" customHeight="1">
      <c r="A74" s="133" t="s">
        <v>91</v>
      </c>
      <c r="B74" s="195"/>
      <c r="C74" s="196"/>
      <c r="D74" s="167"/>
      <c r="E74" s="167"/>
      <c r="F74" s="134">
        <f>(F30)</f>
        <v>0</v>
      </c>
      <c r="G74" s="135">
        <f>SUMIF(B21:B66,"Equipment",G21:G66)</f>
        <v>0</v>
      </c>
      <c r="H74" s="136">
        <f t="shared" ref="H74:H78" si="4">F74+G74</f>
        <v>0</v>
      </c>
      <c r="I74" s="2"/>
    </row>
    <row r="75" spans="1:9" ht="15.75" customHeight="1">
      <c r="A75" s="133" t="s">
        <v>92</v>
      </c>
      <c r="B75" s="161"/>
      <c r="C75" s="162"/>
      <c r="D75" s="163"/>
      <c r="E75" s="163"/>
      <c r="F75" s="134">
        <f>(F37)</f>
        <v>1500</v>
      </c>
      <c r="G75" s="135">
        <f>SUMIF(B21:B66,"Supplies",G21:G66)</f>
        <v>0</v>
      </c>
      <c r="H75" s="136">
        <f t="shared" si="4"/>
        <v>1500</v>
      </c>
      <c r="I75" s="2"/>
    </row>
    <row r="76" spans="1:9" ht="57.75" customHeight="1">
      <c r="A76" s="133" t="s">
        <v>93</v>
      </c>
      <c r="B76" s="161"/>
      <c r="C76" s="162"/>
      <c r="D76" s="163"/>
      <c r="E76" s="163"/>
      <c r="F76" s="134">
        <f>(F45)</f>
        <v>17500</v>
      </c>
      <c r="G76" s="135">
        <f>SUMIF(B21:B66,"Contractual",G21:G66)</f>
        <v>0</v>
      </c>
      <c r="H76" s="136">
        <f t="shared" si="4"/>
        <v>17500</v>
      </c>
      <c r="I76" s="50"/>
    </row>
    <row r="77" spans="1:9" ht="47.25" customHeight="1">
      <c r="A77" s="133" t="s">
        <v>94</v>
      </c>
      <c r="B77" s="161"/>
      <c r="C77" s="161"/>
      <c r="D77" s="163"/>
      <c r="E77" s="163"/>
      <c r="F77" s="137" t="s">
        <v>95</v>
      </c>
      <c r="G77" s="138" t="s">
        <v>95</v>
      </c>
      <c r="H77" s="139" t="s">
        <v>95</v>
      </c>
      <c r="I77" s="2"/>
    </row>
    <row r="78" spans="1:9" ht="47.25" customHeight="1">
      <c r="A78" s="133" t="s">
        <v>96</v>
      </c>
      <c r="B78" s="161"/>
      <c r="C78" s="162"/>
      <c r="D78" s="194"/>
      <c r="E78" s="163"/>
      <c r="F78" s="134">
        <f>(F55)</f>
        <v>3600</v>
      </c>
      <c r="G78" s="135">
        <f>SUMIF(B21:B66,"Other direct costs ",G21:G66)+G55</f>
        <v>0</v>
      </c>
      <c r="H78" s="136">
        <f t="shared" si="4"/>
        <v>3600</v>
      </c>
      <c r="I78" s="2"/>
    </row>
    <row r="79" spans="1:9" ht="15.75" customHeight="1">
      <c r="A79" s="133" t="s">
        <v>97</v>
      </c>
      <c r="B79" s="161"/>
      <c r="C79" s="162"/>
      <c r="D79" s="164"/>
      <c r="E79" s="162"/>
      <c r="F79" s="134">
        <f>F59</f>
        <v>123404.77249999999</v>
      </c>
      <c r="G79" s="135">
        <f>SUM(G71:G78)</f>
        <v>0</v>
      </c>
      <c r="H79" s="136">
        <f>F79+G79</f>
        <v>123404.77249999999</v>
      </c>
      <c r="I79" s="2"/>
    </row>
    <row r="80" spans="1:9" ht="32.25" customHeight="1">
      <c r="A80" s="133" t="s">
        <v>98</v>
      </c>
      <c r="B80" s="165"/>
      <c r="C80" s="166"/>
      <c r="D80" s="165"/>
      <c r="E80" s="165"/>
      <c r="F80" s="134">
        <f>(D63)</f>
        <v>16968.156218749999</v>
      </c>
      <c r="G80" s="135"/>
      <c r="H80" s="140">
        <f>SUM(F80:G80)</f>
        <v>16968.156218749999</v>
      </c>
      <c r="I80" s="2"/>
    </row>
    <row r="81" spans="1:8" ht="17.25">
      <c r="A81" s="133" t="s">
        <v>99</v>
      </c>
      <c r="B81" s="161"/>
      <c r="C81" s="162"/>
      <c r="D81" s="163"/>
      <c r="E81" s="163"/>
      <c r="F81" s="141">
        <f>F79+F80</f>
        <v>140372.92871874999</v>
      </c>
      <c r="G81" s="142">
        <f t="shared" ref="G81" si="5">G79+G80</f>
        <v>0</v>
      </c>
      <c r="H81" s="143">
        <f>H79+H80</f>
        <v>140372.92871874999</v>
      </c>
    </row>
    <row r="82" spans="1:8" ht="15.75">
      <c r="A82" s="2"/>
      <c r="B82" s="2"/>
      <c r="C82" s="51"/>
      <c r="D82" s="52"/>
      <c r="E82" s="2"/>
    </row>
  </sheetData>
  <mergeCells count="78">
    <mergeCell ref="A14:B14"/>
    <mergeCell ref="D14:E14"/>
    <mergeCell ref="A2:H2"/>
    <mergeCell ref="A3:H3"/>
    <mergeCell ref="D4:E4"/>
    <mergeCell ref="D5:E5"/>
    <mergeCell ref="D6:E6"/>
    <mergeCell ref="A7:E7"/>
    <mergeCell ref="D34:E34"/>
    <mergeCell ref="A15:E15"/>
    <mergeCell ref="A16:H16"/>
    <mergeCell ref="A17:H17"/>
    <mergeCell ref="A18:H18"/>
    <mergeCell ref="A24:E24"/>
    <mergeCell ref="A25:H25"/>
    <mergeCell ref="A26:H26"/>
    <mergeCell ref="A27:H27"/>
    <mergeCell ref="A30:E30"/>
    <mergeCell ref="A31:H31"/>
    <mergeCell ref="A33:H33"/>
    <mergeCell ref="A61:H61"/>
    <mergeCell ref="D62:H62"/>
    <mergeCell ref="D63:H63"/>
    <mergeCell ref="A55:E55"/>
    <mergeCell ref="D36:E36"/>
    <mergeCell ref="A37:E37"/>
    <mergeCell ref="A38:H38"/>
    <mergeCell ref="D52:E52"/>
    <mergeCell ref="D53:E53"/>
    <mergeCell ref="D54:E54"/>
    <mergeCell ref="D41:E41"/>
    <mergeCell ref="D42:E42"/>
    <mergeCell ref="D44:E44"/>
    <mergeCell ref="A45:E45"/>
    <mergeCell ref="A46:H46"/>
    <mergeCell ref="D43:E43"/>
    <mergeCell ref="D35:E35"/>
    <mergeCell ref="A51:H51"/>
    <mergeCell ref="A40:H40"/>
    <mergeCell ref="B78:C78"/>
    <mergeCell ref="D78:E78"/>
    <mergeCell ref="B75:C75"/>
    <mergeCell ref="D75:E75"/>
    <mergeCell ref="B76:C76"/>
    <mergeCell ref="D76:E76"/>
    <mergeCell ref="B77:C77"/>
    <mergeCell ref="D77:E77"/>
    <mergeCell ref="B72:C72"/>
    <mergeCell ref="D72:E72"/>
    <mergeCell ref="B73:C73"/>
    <mergeCell ref="D73:E73"/>
    <mergeCell ref="B74:C74"/>
    <mergeCell ref="A1:H1"/>
    <mergeCell ref="A13:B13"/>
    <mergeCell ref="D13:E13"/>
    <mergeCell ref="A12:B12"/>
    <mergeCell ref="D12:E12"/>
    <mergeCell ref="A8:H8"/>
    <mergeCell ref="A9:H9"/>
    <mergeCell ref="A10:H10"/>
    <mergeCell ref="A11:B11"/>
    <mergeCell ref="D11:E11"/>
    <mergeCell ref="A48:H48"/>
    <mergeCell ref="A49:H49"/>
    <mergeCell ref="B81:C81"/>
    <mergeCell ref="D81:E81"/>
    <mergeCell ref="B79:C79"/>
    <mergeCell ref="D79:E79"/>
    <mergeCell ref="B80:C80"/>
    <mergeCell ref="D80:E80"/>
    <mergeCell ref="D74:E74"/>
    <mergeCell ref="A56:H56"/>
    <mergeCell ref="B70:C70"/>
    <mergeCell ref="D70:E70"/>
    <mergeCell ref="B71:C71"/>
    <mergeCell ref="D71:E71"/>
    <mergeCell ref="D64:H64"/>
    <mergeCell ref="A68:H6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sheetData/>
  <phoneticPr fontId="0" type="noConversion"/>
  <pageMargins left="0.7" right="0.7" top="0.75" bottom="0.75" header="0.3" footer="0.3"/>
  <pageSetup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honeticPr fontId="0" type="noConversion"/>
  <pageMargins left="0.7" right="0.7" top="0.75" bottom="0.75" header="0.3" footer="0.3"/>
  <pageSetup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FF3812CA4F024984503BA896497421" ma:contentTypeVersion="16" ma:contentTypeDescription="Create a new document." ma:contentTypeScope="" ma:versionID="ac10ce7c0df77ff6cac27251c1f702ba">
  <xsd:schema xmlns:xsd="http://www.w3.org/2001/XMLSchema" xmlns:xs="http://www.w3.org/2001/XMLSchema" xmlns:p="http://schemas.microsoft.com/office/2006/metadata/properties" xmlns:ns2="f01a5cdf-9813-41bc-aed2-2ed7365f6fc0" xmlns:ns3="b8a289ce-2911-4e5f-bbe8-a7f80b7c4348" xmlns:ns4="664d4737-d80e-4594-a01f-527a7916891c" targetNamespace="http://schemas.microsoft.com/office/2006/metadata/properties" ma:root="true" ma:fieldsID="8f868ee8dcfcb84a5878485956a809ff" ns2:_="" ns3:_="" ns4:_="">
    <xsd:import namespace="f01a5cdf-9813-41bc-aed2-2ed7365f6fc0"/>
    <xsd:import namespace="b8a289ce-2911-4e5f-bbe8-a7f80b7c4348"/>
    <xsd:import namespace="664d4737-d80e-4594-a01f-527a791689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1a5cdf-9813-41bc-aed2-2ed7365f6f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a289ce-2911-4e5f-bbe8-a7f80b7c434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4d4737-d80e-4594-a01f-527a7916891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b4c6527-1fd0-4e69-a3a2-b16cedab96f5}" ma:internalName="TaxCatchAll" ma:showField="CatchAllData" ma:web="664d4737-d80e-4594-a01f-527a79168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SharedWithUsers xmlns="b8a289ce-2911-4e5f-bbe8-a7f80b7c4348">
      <UserInfo>
        <DisplayName>Toktarova, Zhanna</DisplayName>
        <AccountId>4032</AccountId>
        <AccountType/>
      </UserInfo>
    </SharedWithUsers>
    <MediaServiceOCR xmlns="f01a5cdf-9813-41bc-aed2-2ed7365f6fc0" xsi:nil="true"/>
    <TaxCatchAll xmlns="664d4737-d80e-4594-a01f-527a7916891c" xsi:nil="true"/>
    <MediaServiceMetadata xmlns="f01a5cdf-9813-41bc-aed2-2ed7365f6fc0" xsi:nil="true"/>
    <MediaServiceDateTaken xmlns="f01a5cdf-9813-41bc-aed2-2ed7365f6fc0" xsi:nil="true"/>
    <MediaServiceFastMetadata xmlns="f01a5cdf-9813-41bc-aed2-2ed7365f6fc0" xsi:nil="true"/>
    <MediaServiceLocation xmlns="f01a5cdf-9813-41bc-aed2-2ed7365f6fc0" xsi:nil="true"/>
    <lcf76f155ced4ddcb4097134ff3c332f xmlns="f01a5cdf-9813-41bc-aed2-2ed7365f6fc0">
      <Terms xmlns="http://schemas.microsoft.com/office/infopath/2007/PartnerControls"/>
    </lcf76f155ced4ddcb4097134ff3c332f>
    <MediaServiceAutoTags xmlns="f01a5cdf-9813-41bc-aed2-2ed7365f6fc0" xsi:nil="true"/>
    <MediaServiceGenerationTime xmlns="f01a5cdf-9813-41bc-aed2-2ed7365f6fc0" xsi:nil="true"/>
    <MediaServiceEventHashCode xmlns="f01a5cdf-9813-41bc-aed2-2ed7365f6fc0" xsi:nil="true"/>
    <MediaLengthInSeconds xmlns="f01a5cdf-9813-41bc-aed2-2ed7365f6fc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DD65A84-DD34-4D5C-BFDA-6407D50AC296}"/>
</file>

<file path=customXml/itemProps2.xml><?xml version="1.0" encoding="utf-8"?>
<ds:datastoreItem xmlns:ds="http://schemas.openxmlformats.org/officeDocument/2006/customXml" ds:itemID="{9673E026-ACB4-433D-85D1-7D6F07362E5C}"/>
</file>

<file path=customXml/itemProps3.xml><?xml version="1.0" encoding="utf-8"?>
<ds:datastoreItem xmlns:ds="http://schemas.openxmlformats.org/officeDocument/2006/customXml" ds:itemID="{3FFA4A31-995E-4E20-829D-B3A1CD12EC9F}"/>
</file>

<file path=customXml/itemProps4.xml><?xml version="1.0" encoding="utf-8"?>
<ds:datastoreItem xmlns:ds="http://schemas.openxmlformats.org/officeDocument/2006/customXml" ds:itemID="{A248D5FE-ECA5-48AE-8208-74167D9588D0}"/>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State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subject/>
  <dc:creator>bakerjl2</dc:creator>
  <cp:keywords/>
  <dc:description/>
  <cp:lastModifiedBy>Gabidullina, Razaliya I</cp:lastModifiedBy>
  <cp:revision/>
  <dcterms:created xsi:type="dcterms:W3CDTF">2009-07-31T14:20:14Z</dcterms:created>
  <dcterms:modified xsi:type="dcterms:W3CDTF">2023-06-28T18:51:04Z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0x0101004D4666EDDCCCD34885C1851A17070AE6</vt:lpwstr>
  </property>
  <property fmtid="{D5CDD505-2E9C-101B-9397-08002B2CF9AE}" pid="3" name="Order">
    <vt:r8>24800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12">
    <vt:lpwstr>617</vt:lpwstr>
  </property>
  <property fmtid="{D5CDD505-2E9C-101B-9397-08002B2CF9AE}" pid="8" name="MSIP_Label_1665d9ee-429a-4d5f-97cc-cfb56e044a6e_Enabled">
    <vt:lpwstr>true</vt:lpwstr>
  </property>
  <property fmtid="{D5CDD505-2E9C-101B-9397-08002B2CF9AE}" pid="9" name="MSIP_Label_1665d9ee-429a-4d5f-97cc-cfb56e044a6e_SetDate">
    <vt:lpwstr>2023-02-14T16:34:06Z</vt:lpwstr>
  </property>
  <property fmtid="{D5CDD505-2E9C-101B-9397-08002B2CF9AE}" pid="10" name="MSIP_Label_1665d9ee-429a-4d5f-97cc-cfb56e044a6e_Method">
    <vt:lpwstr>Privileged</vt:lpwstr>
  </property>
  <property fmtid="{D5CDD505-2E9C-101B-9397-08002B2CF9AE}" pid="11" name="MSIP_Label_1665d9ee-429a-4d5f-97cc-cfb56e044a6e_Name">
    <vt:lpwstr>1665d9ee-429a-4d5f-97cc-cfb56e044a6e</vt:lpwstr>
  </property>
  <property fmtid="{D5CDD505-2E9C-101B-9397-08002B2CF9AE}" pid="12" name="MSIP_Label_1665d9ee-429a-4d5f-97cc-cfb56e044a6e_SiteId">
    <vt:lpwstr>66cf5074-5afe-48d1-a691-a12b2121f44b</vt:lpwstr>
  </property>
  <property fmtid="{D5CDD505-2E9C-101B-9397-08002B2CF9AE}" pid="13" name="MSIP_Label_1665d9ee-429a-4d5f-97cc-cfb56e044a6e_ActionId">
    <vt:lpwstr>132816cf-d1d8-4a71-8ad4-0e5146c6a041</vt:lpwstr>
  </property>
  <property fmtid="{D5CDD505-2E9C-101B-9397-08002B2CF9AE}" pid="14" name="MSIP_Label_1665d9ee-429a-4d5f-97cc-cfb56e044a6e_ContentBits">
    <vt:lpwstr>0</vt:lpwstr>
  </property>
  <property fmtid="{D5CDD505-2E9C-101B-9397-08002B2CF9AE}" pid="15" name="_dlc_DocIdItemGuid">
    <vt:lpwstr>0fb14dd9-ab7a-4b1b-a1ab-d9a50b2cd5c3</vt:lpwstr>
  </property>
</Properties>
</file>