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usdos.sharepoint.com/sites/pretoria/Internal/PAS/GRANTS/__NOFO/NOFO forms/NOFO forms FY-23/"/>
    </mc:Choice>
  </mc:AlternateContent>
  <xr:revisionPtr revIDLastSave="26" documentId="13_ncr:1_{ACEC1673-BF59-432B-AB5B-595DF8BE8228}" xr6:coauthVersionLast="47" xr6:coauthVersionMax="47" xr10:uidLastSave="{7F1CD682-F747-4506-8541-26DAEF5AA931}"/>
  <bookViews>
    <workbookView xWindow="-120" yWindow="-120" windowWidth="29040" windowHeight="15990" activeTab="9" xr2:uid="{00000000-000D-0000-FFFF-FFFF00000000}"/>
  </bookViews>
  <sheets>
    <sheet name="GUIDELINES" sheetId="1" r:id="rId1"/>
    <sheet name="Personnel" sheetId="2" r:id="rId2"/>
    <sheet name="Fringe Benefits" sheetId="3" r:id="rId3"/>
    <sheet name="Travel" sheetId="4" r:id="rId4"/>
    <sheet name="Equipment" sheetId="5" r:id="rId5"/>
    <sheet name="Supplies" sheetId="6" r:id="rId6"/>
    <sheet name="Contractual" sheetId="7" r:id="rId7"/>
    <sheet name="Other Direct Costs" sheetId="8" r:id="rId8"/>
    <sheet name="Indirect" sheetId="10" r:id="rId9"/>
    <sheet name="SUMMARY"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5" l="1"/>
  <c r="G12" i="5"/>
  <c r="F12" i="5"/>
  <c r="D11" i="5"/>
  <c r="G11" i="5"/>
  <c r="F11" i="5"/>
  <c r="F12" i="7"/>
  <c r="E12" i="7"/>
  <c r="F11" i="7"/>
  <c r="E11" i="7"/>
  <c r="D12" i="6"/>
  <c r="G12" i="6"/>
  <c r="F12" i="6"/>
  <c r="D11" i="6"/>
  <c r="G11" i="6"/>
  <c r="F11" i="6"/>
  <c r="G17" i="4"/>
  <c r="J17" i="4"/>
  <c r="I17" i="4"/>
  <c r="G16" i="4"/>
  <c r="J16" i="4"/>
  <c r="I16" i="4"/>
  <c r="G15" i="4"/>
  <c r="J15" i="4"/>
  <c r="I15" i="4"/>
  <c r="G14" i="4"/>
  <c r="J14" i="4"/>
  <c r="I14" i="4"/>
  <c r="G13" i="4"/>
  <c r="J13" i="4"/>
  <c r="I13" i="4"/>
  <c r="G3" i="4"/>
  <c r="J3" i="4"/>
  <c r="I3" i="4"/>
  <c r="G4" i="4"/>
  <c r="J4" i="4"/>
  <c r="I4" i="4"/>
  <c r="G5" i="4"/>
  <c r="J5" i="4"/>
  <c r="I5" i="4"/>
  <c r="G6" i="4"/>
  <c r="J6" i="4"/>
  <c r="I6" i="4"/>
  <c r="G7" i="4"/>
  <c r="J7" i="4"/>
  <c r="I7" i="4"/>
  <c r="G8" i="4"/>
  <c r="J8" i="4"/>
  <c r="I8" i="4"/>
  <c r="G9" i="4"/>
  <c r="J9" i="4"/>
  <c r="I9" i="4"/>
  <c r="G10" i="4"/>
  <c r="J10" i="4"/>
  <c r="I10" i="4"/>
  <c r="G11" i="4"/>
  <c r="J11" i="4"/>
  <c r="I11" i="4"/>
  <c r="G12" i="4"/>
  <c r="J12" i="4"/>
  <c r="I12" i="4"/>
  <c r="I18" i="4"/>
  <c r="B4" i="11"/>
  <c r="D4" i="6"/>
  <c r="G4" i="6"/>
  <c r="F4" i="6"/>
  <c r="D5" i="6"/>
  <c r="G5" i="6"/>
  <c r="F5" i="6"/>
  <c r="D6" i="6"/>
  <c r="G6" i="6"/>
  <c r="F6" i="6"/>
  <c r="D7" i="6"/>
  <c r="G7" i="6"/>
  <c r="F7" i="6"/>
  <c r="D8" i="6"/>
  <c r="G8" i="6"/>
  <c r="F8" i="6"/>
  <c r="D9" i="6"/>
  <c r="G9" i="6"/>
  <c r="F9" i="6"/>
  <c r="D10" i="6"/>
  <c r="G10" i="6"/>
  <c r="F10" i="6"/>
  <c r="F13" i="6"/>
  <c r="B6" i="11"/>
  <c r="F4" i="7"/>
  <c r="E4" i="7"/>
  <c r="F5" i="7"/>
  <c r="E5" i="7"/>
  <c r="F6" i="7"/>
  <c r="E6" i="7"/>
  <c r="F7" i="7"/>
  <c r="E7" i="7"/>
  <c r="F8" i="7"/>
  <c r="E8" i="7"/>
  <c r="F9" i="7"/>
  <c r="E9" i="7"/>
  <c r="F10" i="7"/>
  <c r="E10" i="7"/>
  <c r="E13" i="7"/>
  <c r="B7" i="11"/>
  <c r="D4" i="5"/>
  <c r="G4" i="5"/>
  <c r="F4" i="5"/>
  <c r="D5" i="5"/>
  <c r="G5" i="5"/>
  <c r="F5" i="5"/>
  <c r="D6" i="5"/>
  <c r="G6" i="5"/>
  <c r="F6" i="5"/>
  <c r="D7" i="5"/>
  <c r="G7" i="5"/>
  <c r="F7" i="5"/>
  <c r="D8" i="5"/>
  <c r="G8" i="5"/>
  <c r="F8" i="5"/>
  <c r="D9" i="5"/>
  <c r="G9" i="5"/>
  <c r="F9" i="5"/>
  <c r="D10" i="5"/>
  <c r="G10" i="5"/>
  <c r="F10" i="5"/>
  <c r="F13" i="5"/>
  <c r="B5" i="11"/>
  <c r="J18" i="4"/>
  <c r="C4" i="11"/>
  <c r="G13" i="6"/>
  <c r="C6" i="11"/>
  <c r="F13" i="7"/>
  <c r="C7" i="11"/>
  <c r="G13" i="5"/>
  <c r="C5" i="11"/>
  <c r="D10" i="11"/>
  <c r="C10" i="11"/>
  <c r="B10" i="11"/>
  <c r="D3" i="11"/>
  <c r="D4" i="11"/>
  <c r="D5" i="11"/>
  <c r="D6" i="11"/>
  <c r="D7" i="11"/>
  <c r="D8" i="11"/>
  <c r="C8" i="11"/>
  <c r="B8" i="11"/>
  <c r="C3" i="11"/>
  <c r="B3" i="11"/>
  <c r="D3" i="10"/>
  <c r="D4" i="10"/>
  <c r="D5" i="10"/>
  <c r="D6" i="10"/>
  <c r="D7" i="10"/>
  <c r="G3" i="10"/>
  <c r="G4" i="10"/>
  <c r="G5" i="10"/>
  <c r="G6" i="10"/>
  <c r="G7" i="10"/>
  <c r="G8" i="10"/>
  <c r="F3" i="10"/>
  <c r="F4" i="10"/>
  <c r="F5" i="10"/>
  <c r="F6" i="10"/>
  <c r="F7" i="10"/>
  <c r="F8" i="10"/>
  <c r="D13" i="8"/>
  <c r="G13" i="8"/>
  <c r="F13" i="8"/>
  <c r="D12" i="8"/>
  <c r="G12" i="8"/>
  <c r="F12" i="8"/>
  <c r="D11" i="8"/>
  <c r="G11" i="8"/>
  <c r="F11" i="8"/>
  <c r="D4" i="8"/>
  <c r="G4" i="8"/>
  <c r="D5" i="8"/>
  <c r="G5" i="8"/>
  <c r="D6" i="8"/>
  <c r="G6" i="8"/>
  <c r="D7" i="8"/>
  <c r="G7" i="8"/>
  <c r="D8" i="8"/>
  <c r="G8" i="8"/>
  <c r="D9" i="8"/>
  <c r="G9" i="8"/>
  <c r="D10" i="8"/>
  <c r="G10" i="8"/>
  <c r="G14" i="8"/>
  <c r="F4" i="8"/>
  <c r="F5" i="8"/>
  <c r="F6" i="8"/>
  <c r="F7" i="8"/>
  <c r="F8" i="8"/>
  <c r="F9" i="8"/>
  <c r="F10" i="8"/>
  <c r="F14" i="8"/>
  <c r="D8" i="3"/>
  <c r="G8" i="3"/>
  <c r="F8" i="3"/>
  <c r="D5" i="3"/>
  <c r="D6" i="3"/>
  <c r="D7" i="3"/>
  <c r="D9" i="3"/>
  <c r="D10" i="3"/>
  <c r="D4" i="3"/>
  <c r="G4" i="3"/>
  <c r="G5" i="3"/>
  <c r="G6" i="3"/>
  <c r="G7" i="3"/>
  <c r="G9" i="3"/>
  <c r="G10" i="3"/>
  <c r="G11" i="3"/>
  <c r="F4" i="3"/>
  <c r="F5" i="3"/>
  <c r="F6" i="3"/>
  <c r="F7" i="3"/>
  <c r="F9" i="3"/>
  <c r="F10" i="3"/>
  <c r="F11" i="3"/>
  <c r="G9" i="2"/>
  <c r="J9" i="2"/>
  <c r="I9" i="2"/>
  <c r="G4" i="2"/>
  <c r="J4" i="2" s="1"/>
  <c r="G5" i="2"/>
  <c r="J5" i="2"/>
  <c r="G6" i="2"/>
  <c r="J6" i="2"/>
  <c r="G7" i="2"/>
  <c r="J7" i="2"/>
  <c r="G8" i="2"/>
  <c r="J8" i="2"/>
  <c r="G10" i="2"/>
  <c r="J10" i="2"/>
  <c r="G11" i="2"/>
  <c r="J11" i="2"/>
  <c r="I5" i="2"/>
  <c r="I6" i="2"/>
  <c r="I7" i="2"/>
  <c r="I8" i="2"/>
  <c r="I10" i="2"/>
  <c r="I11" i="2"/>
  <c r="I4" i="2" l="1"/>
  <c r="I12" i="2" s="1"/>
  <c r="B2" i="11" s="1"/>
  <c r="B9" i="11" s="1"/>
  <c r="J12" i="2"/>
  <c r="C2" i="11" s="1"/>
  <c r="C9" i="11" s="1"/>
  <c r="C11" i="11" s="1"/>
  <c r="D2" i="11" l="1"/>
  <c r="B11" i="11"/>
  <c r="D9" i="11"/>
  <c r="D11" i="11" s="1"/>
</calcChain>
</file>

<file path=xl/sharedStrings.xml><?xml version="1.0" encoding="utf-8"?>
<sst xmlns="http://schemas.openxmlformats.org/spreadsheetml/2006/main" count="158" uniqueCount="111">
  <si>
    <t>How to use this spreadsheet</t>
  </si>
  <si>
    <t>Note: In addition to the SF-424A, we require a detailed budget narrative, whether you use this form or not.</t>
  </si>
  <si>
    <t>STEP 1</t>
  </si>
  <si>
    <t>Enter basic information below</t>
  </si>
  <si>
    <t>Funding opportunity name:</t>
  </si>
  <si>
    <t>Name of organization applying for funding:</t>
  </si>
  <si>
    <t>Funding opportunity number:</t>
  </si>
  <si>
    <t>STEP 2</t>
  </si>
  <si>
    <t>Date submitted (mm-dd-yyyy):</t>
  </si>
  <si>
    <t>Position Title</t>
  </si>
  <si>
    <t>Monthly salary</t>
  </si>
  <si>
    <t>Number of months devoted to project</t>
  </si>
  <si>
    <t>Percentage of time devoted to project</t>
  </si>
  <si>
    <t>Cost</t>
  </si>
  <si>
    <t>USG cost</t>
  </si>
  <si>
    <t>Grantee cost</t>
  </si>
  <si>
    <t>Total</t>
  </si>
  <si>
    <t>Project Role (justification for cost)</t>
  </si>
  <si>
    <t>Employee's Name (if available)</t>
  </si>
  <si>
    <t>Cost columns are auto-calculated; do not overwrite the formulae in those columns</t>
  </si>
  <si>
    <t>Budget Categories</t>
  </si>
  <si>
    <t>Consultants or contractors hired just to work on this project are not included here.</t>
  </si>
  <si>
    <t>Those costs should be entered under Contractual.</t>
  </si>
  <si>
    <t>Only include the costs of staff who will be working directly for the applicant organization.</t>
  </si>
  <si>
    <t>Cost-share percentage (leave blank if no cost-share)</t>
  </si>
  <si>
    <t>Type of Fringe Benefits</t>
  </si>
  <si>
    <t>Rate</t>
  </si>
  <si>
    <t>Base</t>
  </si>
  <si>
    <t>PERSONNEL</t>
  </si>
  <si>
    <t>FRINGE BENEFITS</t>
  </si>
  <si>
    <t xml:space="preserve">Outline various fringe benefits such as pension plans, health benefits, or other benefits </t>
  </si>
  <si>
    <t xml:space="preserve">offered to employees for which the project will be charged under the agreement. </t>
  </si>
  <si>
    <t>If you have a NICRA that includes a rate for Fringe Benefits, please use that.</t>
  </si>
  <si>
    <t>TRAVEL</t>
  </si>
  <si>
    <t>Purpose of travel</t>
  </si>
  <si>
    <t>Unit (e.g. trip, day)</t>
  </si>
  <si>
    <t>No. of Units</t>
  </si>
  <si>
    <t>Total Cost</t>
  </si>
  <si>
    <t>Participant Travel?</t>
  </si>
  <si>
    <t>Number of Travelers</t>
  </si>
  <si>
    <t>•  Briefly indicate purpose of travel, e.g. Return flight from Johannesburg to attend workshop in Cape Town.</t>
  </si>
  <si>
    <t>•  How many travelers?</t>
  </si>
  <si>
    <t>•  The total cost for the line item will be number of travelers x number of units x unit cost.</t>
  </si>
  <si>
    <t xml:space="preserve">    from the modified total direct costs (MTDC) calculation used for indirect costs, if any.)</t>
  </si>
  <si>
    <t xml:space="preserve">•  Are the travelers staff (or consultants/contractors), or project participants?  (Participant costs are excluded </t>
  </si>
  <si>
    <t>•  What is the unit cost?</t>
  </si>
  <si>
    <t>•  How many units?</t>
  </si>
  <si>
    <t>•  What is the unit?  For example, return flight, hotel night.</t>
  </si>
  <si>
    <t>Unit Cost (e.g. cost of return flight)</t>
  </si>
  <si>
    <t>EQUIPMENT</t>
  </si>
  <si>
    <t xml:space="preserve">Describe any machinery, furniture, or other personal property that is required for the program, </t>
  </si>
  <si>
    <t>and costs at least $5,000 per unit.</t>
  </si>
  <si>
    <t xml:space="preserve">which has a useful life of more than one year (or a life longer than the duration of the program), </t>
  </si>
  <si>
    <t>Each</t>
  </si>
  <si>
    <t>Quantity</t>
  </si>
  <si>
    <t>Description (what is the item and why is it needed?)</t>
  </si>
  <si>
    <t>SUPPLIES</t>
  </si>
  <si>
    <t>List and describe all the items and materials, including any computer devices, that are needed for the program. If an item costs more than $5,000 per unit, then put it in the budget under Equipment.</t>
  </si>
  <si>
    <t>List and describe all the items and materials, including any computer devices, that are needed for the program.</t>
  </si>
  <si>
    <t>For example, a laptop costing $1,000 goes under Supplies, not Equipment.</t>
  </si>
  <si>
    <t>•  This spreadsheet has tabs for each of the SF-424A budget categories.</t>
  </si>
  <si>
    <t>•  Only enter data for the categories relevant to your proposal.</t>
  </si>
  <si>
    <t>•  Do not enter cost-share information unless you intend this to be incorporated into the award.</t>
  </si>
  <si>
    <t>•  The data you enter will auto-populate the final tab, "SUMMARY"</t>
  </si>
  <si>
    <t>If an item costs more than $5,000 per unit, then put it in the budget under Equipment.</t>
  </si>
  <si>
    <t>CONTRACTUAL</t>
  </si>
  <si>
    <t xml:space="preserve">Describe goods and services that the applicant plans to acquire through a contract with a vendor.  Also describe any sub-awards to non-profit partners that will help carry out the program activities. </t>
  </si>
  <si>
    <t xml:space="preserve">Describe goods and services that the applicant plans to acquire through a contract with a vendor.  </t>
  </si>
  <si>
    <t xml:space="preserve">Also describe any sub-awards to non-profit partners that will help carry out the program activities. </t>
  </si>
  <si>
    <t>Contract or Subaward?</t>
  </si>
  <si>
    <t>If appropriate, add a tab for each sub-award to list the line-item details for the sub-award.</t>
  </si>
  <si>
    <t>USG and Grantee Cost columns are auto-calculated; do not overwrite the formulae in those columns</t>
  </si>
  <si>
    <t>Description of the contract or subaward; why is it needed for the project?</t>
  </si>
  <si>
    <t>OTHER DIRECT COSTS</t>
  </si>
  <si>
    <t>Describe other costs directly associated with the program, which do not fit in the other categories. For example, shipping costs for materials and equipment or applicable taxes. All “Other” or “Miscellaneous” expenses must be itemized and explained.</t>
  </si>
  <si>
    <t xml:space="preserve">Describe other costs directly associated with the program, which do not fit in the other categories. </t>
  </si>
  <si>
    <t>For example, shipping costs for materials and equipment or applicable taxes.</t>
  </si>
  <si>
    <t>All “Other” or “Miscellaneous” expenses must be itemized and explained.</t>
  </si>
  <si>
    <t>Description (what is the cost and why is it needed?)</t>
  </si>
  <si>
    <t>INDIRECT OR OVERHEAD COSTS</t>
  </si>
  <si>
    <t>Indirect costs</t>
  </si>
  <si>
    <t xml:space="preserve">These are costs that cannot be linked directly to the program activities, such as overhead costs needed to help keep the organization operating.    </t>
  </si>
  <si>
    <t>If your organization has a Negotiated Indirect Cost Rate (NICRA) and includes NICRA charges in the budget, attach a copy of your latest NICRA.</t>
  </si>
  <si>
    <t xml:space="preserve">Organizations that have never had a NICRA may request indirect costs of 10% of the modified total direct costs as defined in 2 CFR 200.68.  </t>
  </si>
  <si>
    <t>•  Portion of each sub-award over $25,000</t>
  </si>
  <si>
    <t>•  Equipment</t>
  </si>
  <si>
    <t>•  Capital expenditures</t>
  </si>
  <si>
    <t>•  Rental costs</t>
  </si>
  <si>
    <t>•  Tuition remission</t>
  </si>
  <si>
    <t>•  Scholarships and fellowships</t>
  </si>
  <si>
    <t>•  Participant support costs</t>
  </si>
  <si>
    <t>See "Indirect" tab for guidance.</t>
  </si>
  <si>
    <t>Type of rate (e.g. Predetermined, Fixed, Final, De Minimis)</t>
  </si>
  <si>
    <t>Category</t>
  </si>
  <si>
    <t>USG</t>
  </si>
  <si>
    <t>Personnel</t>
  </si>
  <si>
    <t>Fringe Benefits</t>
  </si>
  <si>
    <t>Travel</t>
  </si>
  <si>
    <t>Equipment</t>
  </si>
  <si>
    <t>Supplies</t>
  </si>
  <si>
    <t>Contractual</t>
  </si>
  <si>
    <t>Other Direct Costs</t>
  </si>
  <si>
    <t>Indirect Costs</t>
  </si>
  <si>
    <t>TOTAL COSTS</t>
  </si>
  <si>
    <t>Grantee</t>
  </si>
  <si>
    <t>Total Direct Costs</t>
  </si>
  <si>
    <t>Modified Total Direct Costs*</t>
  </si>
  <si>
    <r>
      <t xml:space="preserve">* To determine the </t>
    </r>
    <r>
      <rPr>
        <b/>
        <sz val="12"/>
        <color rgb="FFFF0000"/>
        <rFont val="Calibri"/>
        <family val="2"/>
        <scheme val="minor"/>
      </rPr>
      <t>Modified Total Direct Costs</t>
    </r>
    <r>
      <rPr>
        <b/>
        <sz val="12"/>
        <color theme="1"/>
        <rFont val="Calibri"/>
        <family val="2"/>
        <scheme val="minor"/>
      </rPr>
      <t>, take the total direct costs, and subtract the following:</t>
    </r>
  </si>
  <si>
    <r>
      <t xml:space="preserve">Each </t>
    </r>
    <r>
      <rPr>
        <sz val="12"/>
        <color rgb="FFFF0000"/>
        <rFont val="Calibri"/>
        <family val="2"/>
        <scheme val="minor"/>
      </rPr>
      <t>($5,000 or more)</t>
    </r>
  </si>
  <si>
    <r>
      <t xml:space="preserve">Recipient's staff working directly on the project.  </t>
    </r>
    <r>
      <rPr>
        <b/>
        <i/>
        <sz val="14"/>
        <color rgb="FFFF0000"/>
        <rFont val="Calibri"/>
        <family val="2"/>
        <scheme val="minor"/>
      </rPr>
      <t>Consultants and contractors hired just to work on the project go under Contractual</t>
    </r>
  </si>
  <si>
    <r>
      <t>Describe any machinery, furniture, or other personal property that is required for the program, which has a useful life of more than one year (or a life longer than the duration of the program), and</t>
    </r>
    <r>
      <rPr>
        <b/>
        <i/>
        <sz val="14"/>
        <color rgb="FFFF0000"/>
        <rFont val="Calibri"/>
        <family val="2"/>
        <scheme val="minor"/>
      </rPr>
      <t xml:space="preserve"> costs at least $5,000 per unit.</t>
    </r>
    <r>
      <rPr>
        <b/>
        <i/>
        <sz val="14"/>
        <color theme="0"/>
        <rFont val="Calibri"/>
        <family val="2"/>
        <scheme val="minor"/>
      </rPr>
      <t xml:space="preserve"> </t>
    </r>
    <r>
      <rPr>
        <b/>
        <i/>
        <sz val="14"/>
        <rFont val="Calibri"/>
        <family val="2"/>
        <scheme val="minor"/>
      </rPr>
      <t>Items that cost under $5,000 (e.g. a $1,000 laptop) should go under Supplies.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</si>
</sst>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19"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20"/>
      <color theme="1"/>
      <name val="Calibri"/>
      <family val="2"/>
      <scheme val="minor"/>
    </font>
    <font>
      <i/>
      <sz val="14"/>
      <color theme="1"/>
      <name val="Calibri"/>
      <family val="2"/>
      <scheme val="minor"/>
    </font>
    <font>
      <sz val="12"/>
      <color theme="1"/>
      <name val="Calibri"/>
      <family val="2"/>
      <scheme val="minor"/>
    </font>
    <font>
      <b/>
      <sz val="16"/>
      <color rgb="FFFF0000"/>
      <name val="Calibri"/>
      <family val="2"/>
      <scheme val="minor"/>
    </font>
    <font>
      <sz val="12"/>
      <color theme="0"/>
      <name val="Calibri"/>
      <family val="2"/>
      <scheme val="minor"/>
    </font>
    <font>
      <b/>
      <i/>
      <sz val="14"/>
      <color theme="0"/>
      <name val="Calibri"/>
      <family val="2"/>
      <scheme val="minor"/>
    </font>
    <font>
      <b/>
      <i/>
      <sz val="12"/>
      <color theme="0"/>
      <name val="Calibri"/>
      <family val="2"/>
      <scheme val="minor"/>
    </font>
    <font>
      <b/>
      <sz val="16"/>
      <color theme="1"/>
      <name val="Calibri"/>
      <family val="2"/>
      <scheme val="minor"/>
    </font>
    <font>
      <sz val="12"/>
      <name val="Calibri"/>
      <family val="2"/>
      <scheme val="minor"/>
    </font>
    <font>
      <b/>
      <sz val="14"/>
      <color theme="0"/>
      <name val="Calibri"/>
      <family val="2"/>
      <scheme val="minor"/>
    </font>
    <font>
      <b/>
      <sz val="12"/>
      <color theme="1"/>
      <name val="Calibri"/>
      <family val="2"/>
      <scheme val="minor"/>
    </font>
    <font>
      <b/>
      <sz val="12"/>
      <color rgb="FFFF0000"/>
      <name val="Calibri"/>
      <family val="2"/>
      <scheme val="minor"/>
    </font>
    <font>
      <b/>
      <i/>
      <sz val="14"/>
      <color rgb="FFFF0000"/>
      <name val="Calibri"/>
      <family val="2"/>
      <scheme val="minor"/>
    </font>
    <font>
      <sz val="12"/>
      <color rgb="FFFF0000"/>
      <name val="Calibri"/>
      <family val="2"/>
      <scheme val="minor"/>
    </font>
    <font>
      <b/>
      <i/>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ck">
        <color rgb="FFFF0000"/>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0" xfId="0" applyFont="1"/>
    <xf numFmtId="0" fontId="4" fillId="2" borderId="0" xfId="0" applyFont="1" applyFill="1"/>
    <xf numFmtId="0" fontId="2" fillId="2" borderId="0" xfId="0" applyFont="1" applyFill="1"/>
    <xf numFmtId="0" fontId="0" fillId="2" borderId="0" xfId="0" applyFill="1"/>
    <xf numFmtId="0" fontId="5" fillId="2" borderId="0" xfId="0" applyFont="1" applyFill="1"/>
    <xf numFmtId="0" fontId="3" fillId="2" borderId="0" xfId="0" applyFont="1" applyFill="1"/>
    <xf numFmtId="0" fontId="2" fillId="2" borderId="1" xfId="0" applyFont="1" applyFill="1" applyBorder="1" applyAlignment="1">
      <alignment horizontal="right"/>
    </xf>
    <xf numFmtId="0" fontId="6" fillId="0" borderId="0" xfId="0" applyFont="1"/>
    <xf numFmtId="0" fontId="6" fillId="0" borderId="0" xfId="0" applyFont="1" applyAlignment="1">
      <alignment wrapText="1"/>
    </xf>
    <xf numFmtId="9" fontId="6" fillId="0" borderId="0" xfId="1" applyFont="1" applyAlignment="1">
      <alignment wrapText="1"/>
    </xf>
    <xf numFmtId="9" fontId="6" fillId="0" borderId="0" xfId="1" applyFont="1"/>
    <xf numFmtId="165" fontId="6" fillId="0" borderId="0" xfId="0" applyNumberFormat="1" applyFont="1" applyAlignment="1">
      <alignment wrapText="1"/>
    </xf>
    <xf numFmtId="165" fontId="6" fillId="0" borderId="0" xfId="0" applyNumberFormat="1" applyFont="1"/>
    <xf numFmtId="0" fontId="7" fillId="2" borderId="2" xfId="0" applyFont="1" applyFill="1" applyBorder="1"/>
    <xf numFmtId="0" fontId="6" fillId="2" borderId="2" xfId="0" applyFont="1" applyFill="1" applyBorder="1"/>
    <xf numFmtId="0" fontId="6" fillId="2" borderId="2" xfId="0" applyFont="1" applyFill="1" applyBorder="1" applyAlignment="1">
      <alignment wrapText="1"/>
    </xf>
    <xf numFmtId="165" fontId="6" fillId="2" borderId="2" xfId="0" applyNumberFormat="1" applyFont="1" applyFill="1" applyBorder="1"/>
    <xf numFmtId="9" fontId="6" fillId="2" borderId="2" xfId="1" applyFont="1" applyFill="1" applyBorder="1"/>
    <xf numFmtId="165" fontId="8" fillId="3" borderId="0" xfId="0" applyNumberFormat="1" applyFont="1" applyFill="1" applyAlignment="1">
      <alignment wrapText="1"/>
    </xf>
    <xf numFmtId="0" fontId="3" fillId="2" borderId="1" xfId="0" applyFont="1" applyFill="1" applyBorder="1"/>
    <xf numFmtId="164" fontId="3" fillId="2" borderId="1" xfId="0" applyNumberFormat="1" applyFont="1" applyFill="1" applyBorder="1"/>
    <xf numFmtId="0" fontId="9" fillId="4" borderId="0" xfId="0" applyFont="1" applyFill="1" applyAlignment="1">
      <alignment vertical="center"/>
    </xf>
    <xf numFmtId="165" fontId="10" fillId="4" borderId="0" xfId="0" applyNumberFormat="1" applyFont="1" applyFill="1"/>
    <xf numFmtId="9" fontId="10" fillId="4" borderId="0" xfId="1" applyFont="1" applyFill="1"/>
    <xf numFmtId="165" fontId="10" fillId="4" borderId="0" xfId="0" applyNumberFormat="1" applyFont="1" applyFill="1" applyAlignment="1">
      <alignment wrapText="1"/>
    </xf>
    <xf numFmtId="165" fontId="6" fillId="2" borderId="2" xfId="0" applyNumberFormat="1" applyFont="1" applyFill="1" applyBorder="1" applyAlignment="1">
      <alignment wrapText="1"/>
    </xf>
    <xf numFmtId="165" fontId="6" fillId="5" borderId="0" xfId="0" applyNumberFormat="1" applyFont="1" applyFill="1"/>
    <xf numFmtId="0" fontId="6" fillId="5" borderId="0" xfId="0" applyFont="1" applyFill="1"/>
    <xf numFmtId="165" fontId="6" fillId="2" borderId="2" xfId="1" applyNumberFormat="1" applyFont="1" applyFill="1" applyBorder="1"/>
    <xf numFmtId="165" fontId="6" fillId="0" borderId="0" xfId="1" applyNumberFormat="1" applyFont="1" applyAlignment="1">
      <alignment wrapText="1"/>
    </xf>
    <xf numFmtId="165" fontId="6" fillId="0" borderId="0" xfId="1" applyNumberFormat="1" applyFont="1"/>
    <xf numFmtId="165" fontId="12" fillId="0" borderId="0" xfId="0" applyNumberFormat="1" applyFont="1" applyAlignment="1">
      <alignment wrapText="1"/>
    </xf>
    <xf numFmtId="165" fontId="11" fillId="2" borderId="0" xfId="0" applyNumberFormat="1" applyFont="1" applyFill="1"/>
    <xf numFmtId="165" fontId="6" fillId="2" borderId="0" xfId="0" applyNumberFormat="1" applyFont="1" applyFill="1"/>
    <xf numFmtId="0" fontId="6" fillId="2" borderId="0" xfId="0" applyFont="1" applyFill="1"/>
    <xf numFmtId="165" fontId="7" fillId="2" borderId="2" xfId="0" applyNumberFormat="1" applyFont="1" applyFill="1" applyBorder="1"/>
    <xf numFmtId="10" fontId="6" fillId="2" borderId="2" xfId="0" applyNumberFormat="1" applyFont="1" applyFill="1" applyBorder="1"/>
    <xf numFmtId="10" fontId="12" fillId="0" borderId="0" xfId="0" applyNumberFormat="1" applyFont="1" applyAlignment="1">
      <alignment wrapText="1"/>
    </xf>
    <xf numFmtId="10" fontId="6" fillId="0" borderId="0" xfId="0" applyNumberFormat="1" applyFont="1"/>
    <xf numFmtId="10" fontId="6" fillId="2" borderId="0" xfId="0" applyNumberFormat="1" applyFont="1" applyFill="1"/>
    <xf numFmtId="165" fontId="6" fillId="2" borderId="0" xfId="1" applyNumberFormat="1" applyFont="1" applyFill="1"/>
    <xf numFmtId="165" fontId="2" fillId="0" borderId="0" xfId="0" applyNumberFormat="1" applyFont="1"/>
    <xf numFmtId="0" fontId="2" fillId="0" borderId="3" xfId="0" applyFont="1" applyBorder="1"/>
    <xf numFmtId="165" fontId="2" fillId="0" borderId="3" xfId="0" applyNumberFormat="1" applyFont="1" applyBorder="1"/>
    <xf numFmtId="0" fontId="3" fillId="0" borderId="3" xfId="0" applyFont="1" applyBorder="1"/>
    <xf numFmtId="165" fontId="3" fillId="0" borderId="3" xfId="0" applyNumberFormat="1" applyFont="1" applyBorder="1"/>
    <xf numFmtId="0" fontId="3" fillId="6" borderId="3" xfId="0" applyFont="1" applyFill="1" applyBorder="1"/>
    <xf numFmtId="165" fontId="3" fillId="6" borderId="3" xfId="0" applyNumberFormat="1" applyFont="1" applyFill="1" applyBorder="1"/>
    <xf numFmtId="0" fontId="13" fillId="7" borderId="3" xfId="0" applyFont="1" applyFill="1" applyBorder="1" applyAlignment="1">
      <alignment horizontal="center"/>
    </xf>
    <xf numFmtId="165" fontId="13" fillId="7" borderId="3" xfId="0" applyNumberFormat="1" applyFont="1" applyFill="1" applyBorder="1" applyAlignment="1">
      <alignment horizontal="center"/>
    </xf>
    <xf numFmtId="165" fontId="14" fillId="2" borderId="0" xfId="0" quotePrefix="1" applyNumberFormat="1" applyFont="1" applyFill="1"/>
    <xf numFmtId="0" fontId="9" fillId="8" borderId="0" xfId="0" applyFont="1" applyFill="1" applyAlignment="1">
      <alignment horizontal="left" vertical="center" wrapText="1"/>
    </xf>
    <xf numFmtId="0" fontId="9" fillId="4" borderId="0" xfId="0" applyFont="1" applyFill="1" applyAlignment="1">
      <alignment horizontal="left" vertical="center" wrapText="1"/>
    </xf>
    <xf numFmtId="0" fontId="9" fillId="8" borderId="0" xfId="0" applyFont="1" applyFill="1" applyAlignment="1">
      <alignment vertical="center"/>
    </xf>
    <xf numFmtId="0" fontId="10" fillId="8" borderId="0" xfId="0" applyFont="1" applyFill="1"/>
    <xf numFmtId="0" fontId="10" fillId="8" borderId="0" xfId="0" applyFont="1" applyFill="1" applyAlignment="1">
      <alignment wrapText="1"/>
    </xf>
    <xf numFmtId="165" fontId="10" fillId="8" borderId="0" xfId="0" applyNumberFormat="1" applyFont="1" applyFill="1"/>
    <xf numFmtId="9" fontId="10" fillId="8" borderId="0" xfId="1" applyFont="1" applyFill="1"/>
  </cellXfs>
  <cellStyles count="2">
    <cellStyle name="Normal" xfId="0" builtinId="0"/>
    <cellStyle name="Percent" xfId="1" builtinId="5"/>
  </cellStyles>
  <dxfs count="138">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4" formatCode="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none">
          <fgColor indexed="64"/>
          <bgColor auto="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1BFEE-BD54-4055-9916-B8E5F4EB0BAA}" name="TblPersonnel" displayName="TblPersonnel" ref="A3:J12" totalsRowCount="1" headerRowDxfId="137" dataDxfId="136">
  <tableColumns count="10">
    <tableColumn id="1" xr3:uid="{47070D7B-8551-4C59-8FCC-B8E201B1675F}" name="Position Title" totalsRowLabel="Total" dataDxfId="135" totalsRowDxfId="134"/>
    <tableColumn id="2" xr3:uid="{CFF09A1D-13F8-490F-8FD1-E2E52C5AE66B}" name="Employee's Name (if available)" dataDxfId="133" totalsRowDxfId="132"/>
    <tableColumn id="3" xr3:uid="{77C5214B-9245-4547-9803-35290227B84E}" name="Project Role (justification for cost)" dataDxfId="131" totalsRowDxfId="130"/>
    <tableColumn id="4" xr3:uid="{52D79A9A-3C05-4CE2-9E1D-060CF425F1C5}" name="Monthly salary" dataDxfId="129" totalsRowDxfId="128"/>
    <tableColumn id="5" xr3:uid="{91FB674A-1A3A-4A9B-B6B4-39002CC0DF8A}" name="Number of months devoted to project" dataDxfId="127" totalsRowDxfId="126"/>
    <tableColumn id="6" xr3:uid="{61DB0AFF-1DC6-494F-9025-4272C23E97CD}" name="Percentage of time devoted to project" dataDxfId="125" totalsRowDxfId="124" dataCellStyle="Percent"/>
    <tableColumn id="7" xr3:uid="{57A4BBE6-973F-4EE2-888A-B03DBB069E78}" name="Cost" dataDxfId="123" totalsRowDxfId="122">
      <calculatedColumnFormula>TblPersonnel[[#This Row],[Monthly salary]]*TblPersonnel[[#This Row],[Number of months devoted to project]]*TblPersonnel[[#This Row],[Percentage of time devoted to project]]</calculatedColumnFormula>
    </tableColumn>
    <tableColumn id="8" xr3:uid="{1FF6A173-ABB5-4C1B-8357-805556D17FD9}" name="Cost-share percentage (leave blank if no cost-share)" dataDxfId="121" totalsRowDxfId="120" dataCellStyle="Percent"/>
    <tableColumn id="9" xr3:uid="{E7D52E86-962F-4854-8B0D-0FD776DCF147}" name="USG cost" totalsRowFunction="sum" dataDxfId="119" totalsRowDxfId="118">
      <calculatedColumnFormula>TblPersonnel[[#This Row],[Cost]]-TblPersonnel[[#This Row],[Grantee cost]]</calculatedColumnFormula>
    </tableColumn>
    <tableColumn id="10" xr3:uid="{C8A6EE93-9498-459D-89D1-6D22E9754C30}" name="Grantee cost" totalsRowFunction="sum" dataDxfId="117" totalsRowDxfId="116">
      <calculatedColumnFormula>TblPersonnel[[#This Row],[Cost]]*TblPersonnel[[#This Row],[Cost-share percentage (leave blank if no cost-share)]]</calculatedColumnFormula>
    </tableColumn>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76C830-D741-4725-B39A-243B4C80D91C}" name="TblFringeBenefits" displayName="TblFringeBenefits" ref="A3:G11" totalsRowCount="1" headerRowDxfId="115" dataDxfId="114">
  <tableColumns count="7">
    <tableColumn id="1" xr3:uid="{3CE43203-929D-44CB-9486-57CC6801D3F0}" name="Type of Fringe Benefits" totalsRowLabel="Total" dataDxfId="113" totalsRowDxfId="112"/>
    <tableColumn id="2" xr3:uid="{3AC356C7-0F08-49B2-8C3A-FD84F3EF04DC}" name="Rate" dataDxfId="111" totalsRowDxfId="110" dataCellStyle="Percent" totalsRowCellStyle="Percent"/>
    <tableColumn id="3" xr3:uid="{14CD9B21-6F94-4BDD-A795-236877B06F5A}" name="Base" dataDxfId="109" totalsRowDxfId="108"/>
    <tableColumn id="7" xr3:uid="{BED1516A-5041-4023-B894-8440244497F4}" name="Cost" dataDxfId="107" totalsRowDxfId="106">
      <calculatedColumnFormula>TblFringeBenefits[[#This Row],[Rate]]*TblFringeBenefits[[#This Row],[Base]]</calculatedColumnFormula>
    </tableColumn>
    <tableColumn id="8" xr3:uid="{565D5693-59A6-41C8-985D-7497330B663A}" name="Cost-share percentage (leave blank if no cost-share)" dataDxfId="105" totalsRowDxfId="104" dataCellStyle="Percent"/>
    <tableColumn id="9" xr3:uid="{4AA8C791-80EB-468B-9C2D-F119A2E04FA4}" name="USG cost" totalsRowFunction="sum" dataDxfId="103" totalsRowDxfId="102">
      <calculatedColumnFormula>TblFringeBenefits[[#This Row],[Cost]]-TblFringeBenefits[[#This Row],[Grantee cost]]</calculatedColumnFormula>
    </tableColumn>
    <tableColumn id="10" xr3:uid="{9D5B7F84-DD8F-4047-99BF-75B44560DCDB}" name="Grantee cost" totalsRowFunction="sum" dataDxfId="101" totalsRowDxfId="100">
      <calculatedColumnFormula>TblFringeBenefits[[#This Row],[Cost]]*TblFringeBenefits[[#This Row],[Cost-share percentage (leave blank if no cost-share)]]</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7CBB6-BB4F-435F-BADB-19B48DBA1D66}" name="TblTravel" displayName="TblTravel" ref="A2:J18" totalsRowCount="1" headerRowDxfId="99" dataDxfId="98">
  <tableColumns count="10">
    <tableColumn id="1" xr3:uid="{36AC1B99-950D-4C84-9701-5A9A2799C023}" name="Purpose of travel" totalsRowLabel="Total" dataDxfId="97" totalsRowDxfId="96"/>
    <tableColumn id="6" xr3:uid="{CCBD6AD4-5879-4BA6-B2C9-1D11D7B20345}" name="Participant Travel?" dataDxfId="95" totalsRowDxfId="94"/>
    <tableColumn id="2" xr3:uid="{33A60510-9671-46B6-AA80-BE7591027C5C}" name="Number of Travelers" dataDxfId="93" totalsRowDxfId="92"/>
    <tableColumn id="3" xr3:uid="{585A75BA-8085-4063-A5E8-C507147D3D27}" name="Unit (e.g. trip, day)" dataDxfId="91" totalsRowDxfId="90"/>
    <tableColumn id="11" xr3:uid="{83975FB8-B15C-4D5C-B216-AEF4AA1BCA85}" name="Unit Cost (e.g. cost of return flight)" dataDxfId="89" totalsRowDxfId="88"/>
    <tableColumn id="4" xr3:uid="{2126C408-6680-4652-937D-A22DDBF74471}" name="No. of Units" dataDxfId="87" totalsRowDxfId="86"/>
    <tableColumn id="7" xr3:uid="{878DF882-2DD1-4599-842E-FF219747447C}" name="Total Cost" dataDxfId="85" totalsRowDxfId="84">
      <calculatedColumnFormula>TblTravel[[#This Row],[Unit Cost (e.g. cost of return flight)]]*TblTravel[[#This Row],[No. of Units]]*TblTravel[[#This Row],[Number of Travelers]]</calculatedColumnFormula>
    </tableColumn>
    <tableColumn id="8" xr3:uid="{214B5ADB-A0AA-4BAC-A1B6-BA26AC0208B8}" name="Cost-share percentage (leave blank if no cost-share)" dataDxfId="83" totalsRowDxfId="82" dataCellStyle="Percent"/>
    <tableColumn id="9" xr3:uid="{10F76E86-EB86-462F-BF1C-50EC8373AB4E}" name="USG cost" totalsRowFunction="sum" dataDxfId="81" totalsRowDxfId="80">
      <calculatedColumnFormula>TblTravel[[#This Row],[Total Cost]]-TblTravel[[#This Row],[Grantee cost]]</calculatedColumnFormula>
    </tableColumn>
    <tableColumn id="10" xr3:uid="{21890C42-A45C-487E-9F56-9353FA024DB2}" name="Grantee cost" totalsRowFunction="sum" dataDxfId="79" totalsRowDxfId="78">
      <calculatedColumnFormula>TblTravel[[#This Row],[Total Cost]]*TblTravel[[#This Row],[Cost-share percentage (leave blank if no cost-share)]]</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422D27-27C6-47FF-89D2-F6EF67F6AB9B}" name="TblEquipment" displayName="TblEquipment" ref="A3:G13" totalsRowCount="1" headerRowDxfId="77" dataDxfId="76">
  <tableColumns count="7">
    <tableColumn id="1" xr3:uid="{5EACC3BC-9C4E-4409-9685-2F978161160E}" name="Description (what is the item and why is it needed?)" totalsRowLabel="Total" dataDxfId="75" totalsRowDxfId="6"/>
    <tableColumn id="2" xr3:uid="{5FE07432-78C9-4245-A5B7-774DED1E6DD4}" name="Each ($5,000 or more)" dataDxfId="74" totalsRowDxfId="5" dataCellStyle="Percent"/>
    <tableColumn id="3" xr3:uid="{AB21C32C-5F45-4DA4-8F92-58603E042712}" name="Quantity" dataDxfId="73" totalsRowDxfId="4"/>
    <tableColumn id="7" xr3:uid="{A6A616B9-4FCD-416D-ABBF-C4C2D022B2BB}" name="Cost" dataDxfId="72" totalsRowDxfId="3">
      <calculatedColumnFormula>TblEquipment[[#This Row],[Each ($5,000 or more)]]*TblEquipment[[#This Row],[Quantity]]</calculatedColumnFormula>
    </tableColumn>
    <tableColumn id="8" xr3:uid="{132CF6C9-E94F-42F8-9859-E81C22DC7A55}" name="Cost-share percentage (leave blank if no cost-share)" dataDxfId="71" totalsRowDxfId="2" dataCellStyle="Percent"/>
    <tableColumn id="9" xr3:uid="{63E0385B-2FE1-439F-8991-B9CEFEA9167D}" name="USG cost" totalsRowFunction="sum" dataDxfId="70" totalsRowDxfId="1">
      <calculatedColumnFormula>TblEquipment[[#This Row],[Cost]]-TblEquipment[[#This Row],[Grantee cost]]</calculatedColumnFormula>
    </tableColumn>
    <tableColumn id="10" xr3:uid="{B3CC6CA4-4BCA-41BA-B02C-DCB8F524878C}" name="Grantee cost" totalsRowFunction="sum" dataDxfId="69" totalsRowDxfId="0">
      <calculatedColumnFormula>TblEquipment[[#This Row],[Cost]]*TblEquipment[[#This Row],[Cost-share percentage (leave blank if no cost-share)]]</calculatedColumnFormula>
    </tableColumn>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48953C-2D91-4BCF-8661-363CB8E6AAAB}" name="TblSupplies" displayName="TblSupplies" ref="A3:G13" totalsRowCount="1" headerRowDxfId="68" dataDxfId="67">
  <tableColumns count="7">
    <tableColumn id="1" xr3:uid="{E30C8CF0-CAA8-40E7-A086-752A8ADBF10E}" name="Description (what is the item and why is it needed?)" totalsRowLabel="Total" dataDxfId="66" totalsRowDxfId="65"/>
    <tableColumn id="2" xr3:uid="{86CB1A2D-49E6-457E-8821-9C2EBE1054B9}" name="Each" dataDxfId="64" totalsRowDxfId="63" dataCellStyle="Percent"/>
    <tableColumn id="3" xr3:uid="{E24C064A-8946-4B65-9991-4098429BBFEC}" name="Quantity" dataDxfId="62" totalsRowDxfId="61"/>
    <tableColumn id="7" xr3:uid="{90C6D458-CF29-4F54-82BB-7D7261581EAE}" name="Cost" dataDxfId="60" totalsRowDxfId="59">
      <calculatedColumnFormula>TblSupplies[[#This Row],[Each]]*TblSupplies[[#This Row],[Quantity]]</calculatedColumnFormula>
    </tableColumn>
    <tableColumn id="8" xr3:uid="{5B93FB78-D30B-47E0-B523-8C858C020A89}" name="Cost-share percentage (leave blank if no cost-share)" dataDxfId="58" totalsRowDxfId="57" dataCellStyle="Percent"/>
    <tableColumn id="9" xr3:uid="{1204BCA5-44FB-4FC7-8C3B-5C4B2037A98C}" name="USG cost" totalsRowFunction="sum" dataDxfId="56" totalsRowDxfId="55">
      <calculatedColumnFormula>TblSupplies[[#This Row],[Cost]]-TblSupplies[[#This Row],[Grantee cost]]</calculatedColumnFormula>
    </tableColumn>
    <tableColumn id="10" xr3:uid="{AE883EBB-EB87-4EDC-8DD6-F8691F1FAB29}" name="Grantee cost" totalsRowFunction="sum" dataDxfId="54" totalsRowDxfId="53">
      <calculatedColumnFormula>TblSupplies[[#This Row],[Cost]]*TblSupplies[[#This Row],[Cost-share percentage (leave blank if no cost-share)]]</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30BAF1-4D01-4B03-8F3F-F85444BEA3C0}" name="TblContractual" displayName="TblContractual" ref="A3:F13" totalsRowCount="1" headerRowDxfId="52" dataDxfId="51">
  <tableColumns count="6">
    <tableColumn id="1" xr3:uid="{04C26C1E-79CD-4013-99AD-301B13298714}" name="Description of the contract or subaward; why is it needed for the project?" totalsRowLabel="Total" dataDxfId="50" totalsRowDxfId="49"/>
    <tableColumn id="4" xr3:uid="{10BA6F55-F793-49EA-877C-F80F1539DD93}" name="Contract or Subaward?" dataDxfId="48" totalsRowDxfId="47"/>
    <tableColumn id="7" xr3:uid="{D4BA4F95-32B6-4025-8DFD-F98AC4031014}" name="Cost" dataDxfId="46" totalsRowDxfId="45"/>
    <tableColumn id="8" xr3:uid="{62BF184F-9E17-464F-B3BA-8349418B59B8}" name="Cost-share percentage (leave blank if no cost-share)" dataDxfId="44" totalsRowDxfId="43" dataCellStyle="Percent"/>
    <tableColumn id="9" xr3:uid="{367EEF7C-23B4-4F2F-A63F-731F3638253A}" name="USG cost" totalsRowFunction="sum" dataDxfId="42" totalsRowDxfId="41">
      <calculatedColumnFormula>TblContractual[[#This Row],[Cost]]-TblContractual[[#This Row],[Grantee cost]]</calculatedColumnFormula>
    </tableColumn>
    <tableColumn id="10" xr3:uid="{A700FAF6-A94E-49FE-9E64-8E482A813F87}" name="Grantee cost" totalsRowFunction="sum" dataDxfId="40" totalsRowDxfId="39">
      <calculatedColumnFormula>TblContractual[[#This Row],[Cost]]*TblContractual[[#This Row],[Cost-share percentage (leave blank if no cost-share)]]</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28BF3F2-BE6B-49A6-A5F9-761F8ECFDC6C}" name="TblOther" displayName="TblOther" ref="A3:G14" totalsRowCount="1" headerRowDxfId="38" dataDxfId="37">
  <tableColumns count="7">
    <tableColumn id="1" xr3:uid="{DA6A7003-C0AE-40D1-AFEF-06EAFE2AFEBE}" name="Description (what is the cost and why is it needed?)" totalsRowLabel="Total" dataDxfId="36" totalsRowDxfId="35"/>
    <tableColumn id="2" xr3:uid="{B1EB2275-3AD4-457A-8E6F-EA11DF9722BE}" name="Each" dataDxfId="34" totalsRowDxfId="33" dataCellStyle="Percent"/>
    <tableColumn id="3" xr3:uid="{273ECF2D-5B69-42EC-8844-C57C2D949A3B}" name="Quantity" dataDxfId="32" totalsRowDxfId="31"/>
    <tableColumn id="7" xr3:uid="{48EC8F88-F396-418B-91F5-BC61AA07895D}" name="Cost" dataDxfId="30" totalsRowDxfId="29">
      <calculatedColumnFormula>TblOther[[#This Row],[Each]]*TblOther[[#This Row],[Quantity]]</calculatedColumnFormula>
    </tableColumn>
    <tableColumn id="8" xr3:uid="{3465EFAE-439C-4B86-86D2-92B78B0DC7D7}" name="Cost-share percentage (leave blank if no cost-share)" dataDxfId="28" totalsRowDxfId="27" dataCellStyle="Percent"/>
    <tableColumn id="9" xr3:uid="{D782560B-298A-4DB5-B2A3-853CCE02EC9B}" name="USG cost" totalsRowFunction="sum" dataDxfId="26" totalsRowDxfId="25">
      <calculatedColumnFormula>TblOther[[#This Row],[Cost]]-TblOther[[#This Row],[Grantee cost]]</calculatedColumnFormula>
    </tableColumn>
    <tableColumn id="10" xr3:uid="{40ADC237-6508-4B5A-AAA0-B3018D0340BA}" name="Grantee cost" totalsRowFunction="sum" dataDxfId="24" totalsRowDxfId="23">
      <calculatedColumnFormula>TblOther[[#This Row],[Cost]]*TblOther[[#This Row],[Cost-share percentage (leave blank if no cost-share)]]</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D81658-1238-43DE-84D1-8E4233595FF1}" name="TblIndirect" displayName="TblIndirect" ref="A2:G8" totalsRowCount="1" headerRowDxfId="22" dataDxfId="21">
  <tableColumns count="7">
    <tableColumn id="1" xr3:uid="{3DE4456C-CCCC-42EF-A245-C2F92D611A0C}" name="Type of rate (e.g. Predetermined, Fixed, Final, De Minimis)" totalsRowLabel="Total" dataDxfId="20" totalsRowDxfId="13"/>
    <tableColumn id="4" xr3:uid="{9AE7E8D0-49D3-405C-89E2-92BF3F7645FD}" name="Modified Total Direct Costs*" dataDxfId="19" totalsRowDxfId="12"/>
    <tableColumn id="7" xr3:uid="{6D097E97-6CAD-4991-BA1B-D478C15A2BE4}" name="Rate" dataDxfId="18" totalsRowDxfId="11"/>
    <tableColumn id="2" xr3:uid="{14E13F89-2036-4E8A-8907-984A4DC9CB46}" name="Cost" dataDxfId="17" totalsRowDxfId="10">
      <calculatedColumnFormula>TblIndirect[[#This Row],[Modified Total Direct Costs*]]*TblIndirect[[#This Row],[Rate]]</calculatedColumnFormula>
    </tableColumn>
    <tableColumn id="8" xr3:uid="{E0C89F79-D77E-488D-9B6A-D86AD6133B76}" name="Cost-share percentage (leave blank if no cost-share)" dataDxfId="16" totalsRowDxfId="9" dataCellStyle="Percent"/>
    <tableColumn id="9" xr3:uid="{0D2DEC4B-521E-4F26-8D4F-78706799DABA}" name="USG cost" totalsRowFunction="sum" dataDxfId="15" totalsRowDxfId="8">
      <calculatedColumnFormula>TblIndirect[[#This Row],[Rate]]-TblIndirect[[#This Row],[Grantee cost]]</calculatedColumnFormula>
    </tableColumn>
    <tableColumn id="10" xr3:uid="{B823172D-DDD0-4C19-ACAC-47A7783976F2}" name="Grantee cost" totalsRowFunction="sum" dataDxfId="14" totalsRowDxfId="7">
      <calculatedColumnFormula>TblIndirect[[#This Row],[Rate]]*TblIndirect[[#This Row],[Cost-share percentage (leave blank if no cost-share)]]</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M45"/>
  <sheetViews>
    <sheetView workbookViewId="0">
      <selection activeCell="E46" sqref="E46"/>
    </sheetView>
  </sheetViews>
  <sheetFormatPr defaultRowHeight="18.75" x14ac:dyDescent="0.3"/>
  <cols>
    <col min="1" max="1" width="50.85546875" style="3" customWidth="1"/>
    <col min="2" max="2" width="70.28515625" style="3" customWidth="1"/>
    <col min="3" max="13" width="9.140625" style="3"/>
    <col min="14" max="16384" width="9.140625" style="4"/>
  </cols>
  <sheetData>
    <row r="1" spans="1:5" ht="26.25" x14ac:dyDescent="0.4">
      <c r="A1" s="2" t="s">
        <v>0</v>
      </c>
      <c r="E1" s="2" t="s">
        <v>20</v>
      </c>
    </row>
    <row r="3" spans="1:5" x14ac:dyDescent="0.3">
      <c r="A3" s="5" t="s">
        <v>1</v>
      </c>
      <c r="E3" s="6" t="s">
        <v>28</v>
      </c>
    </row>
    <row r="4" spans="1:5" x14ac:dyDescent="0.3">
      <c r="E4" s="3" t="s">
        <v>23</v>
      </c>
    </row>
    <row r="5" spans="1:5" x14ac:dyDescent="0.3">
      <c r="A5" s="6" t="s">
        <v>2</v>
      </c>
      <c r="E5" s="3" t="s">
        <v>21</v>
      </c>
    </row>
    <row r="6" spans="1:5" x14ac:dyDescent="0.3">
      <c r="A6" s="3" t="s">
        <v>3</v>
      </c>
      <c r="E6" s="3" t="s">
        <v>22</v>
      </c>
    </row>
    <row r="8" spans="1:5" x14ac:dyDescent="0.3">
      <c r="A8" s="7" t="s">
        <v>5</v>
      </c>
      <c r="B8" s="20"/>
      <c r="E8" s="6" t="s">
        <v>29</v>
      </c>
    </row>
    <row r="9" spans="1:5" x14ac:dyDescent="0.3">
      <c r="A9" s="7" t="s">
        <v>6</v>
      </c>
      <c r="B9" s="20"/>
      <c r="E9" s="3" t="s">
        <v>30</v>
      </c>
    </row>
    <row r="10" spans="1:5" x14ac:dyDescent="0.3">
      <c r="A10" s="7" t="s">
        <v>4</v>
      </c>
      <c r="B10" s="20"/>
      <c r="E10" s="3" t="s">
        <v>31</v>
      </c>
    </row>
    <row r="11" spans="1:5" x14ac:dyDescent="0.3">
      <c r="A11" s="7" t="s">
        <v>8</v>
      </c>
      <c r="B11" s="21"/>
    </row>
    <row r="12" spans="1:5" x14ac:dyDescent="0.3">
      <c r="E12" s="3" t="s">
        <v>32</v>
      </c>
    </row>
    <row r="13" spans="1:5" x14ac:dyDescent="0.3">
      <c r="A13" s="6" t="s">
        <v>7</v>
      </c>
    </row>
    <row r="14" spans="1:5" x14ac:dyDescent="0.3">
      <c r="A14" s="3" t="s">
        <v>60</v>
      </c>
      <c r="E14" s="6" t="s">
        <v>33</v>
      </c>
    </row>
    <row r="15" spans="1:5" x14ac:dyDescent="0.3">
      <c r="A15" s="3" t="s">
        <v>61</v>
      </c>
      <c r="E15" s="3" t="s">
        <v>40</v>
      </c>
    </row>
    <row r="16" spans="1:5" x14ac:dyDescent="0.3">
      <c r="A16" s="3" t="s">
        <v>62</v>
      </c>
      <c r="E16" s="3" t="s">
        <v>44</v>
      </c>
    </row>
    <row r="17" spans="1:5" x14ac:dyDescent="0.3">
      <c r="A17" s="3" t="s">
        <v>63</v>
      </c>
      <c r="E17" s="3" t="s">
        <v>43</v>
      </c>
    </row>
    <row r="18" spans="1:5" x14ac:dyDescent="0.3">
      <c r="E18" s="3" t="s">
        <v>41</v>
      </c>
    </row>
    <row r="19" spans="1:5" x14ac:dyDescent="0.3">
      <c r="E19" s="3" t="s">
        <v>47</v>
      </c>
    </row>
    <row r="20" spans="1:5" x14ac:dyDescent="0.3">
      <c r="E20" s="3" t="s">
        <v>45</v>
      </c>
    </row>
    <row r="21" spans="1:5" x14ac:dyDescent="0.3">
      <c r="E21" s="3" t="s">
        <v>46</v>
      </c>
    </row>
    <row r="22" spans="1:5" x14ac:dyDescent="0.3">
      <c r="E22" s="3" t="s">
        <v>42</v>
      </c>
    </row>
    <row r="24" spans="1:5" x14ac:dyDescent="0.3">
      <c r="E24" s="6" t="s">
        <v>49</v>
      </c>
    </row>
    <row r="25" spans="1:5" x14ac:dyDescent="0.3">
      <c r="E25" s="3" t="s">
        <v>50</v>
      </c>
    </row>
    <row r="26" spans="1:5" x14ac:dyDescent="0.3">
      <c r="E26" s="3" t="s">
        <v>52</v>
      </c>
    </row>
    <row r="27" spans="1:5" x14ac:dyDescent="0.3">
      <c r="E27" s="3" t="s">
        <v>51</v>
      </c>
    </row>
    <row r="28" spans="1:5" x14ac:dyDescent="0.3">
      <c r="E28" s="3" t="s">
        <v>59</v>
      </c>
    </row>
    <row r="30" spans="1:5" x14ac:dyDescent="0.3">
      <c r="E30" s="6" t="s">
        <v>56</v>
      </c>
    </row>
    <row r="31" spans="1:5" x14ac:dyDescent="0.3">
      <c r="E31" s="3" t="s">
        <v>58</v>
      </c>
    </row>
    <row r="32" spans="1:5" x14ac:dyDescent="0.3">
      <c r="E32" s="3" t="s">
        <v>64</v>
      </c>
    </row>
    <row r="34" spans="5:5" x14ac:dyDescent="0.3">
      <c r="E34" s="6" t="s">
        <v>65</v>
      </c>
    </row>
    <row r="35" spans="5:5" x14ac:dyDescent="0.3">
      <c r="E35" s="3" t="s">
        <v>67</v>
      </c>
    </row>
    <row r="36" spans="5:5" x14ac:dyDescent="0.3">
      <c r="E36" s="3" t="s">
        <v>68</v>
      </c>
    </row>
    <row r="37" spans="5:5" x14ac:dyDescent="0.3">
      <c r="E37" s="3" t="s">
        <v>70</v>
      </c>
    </row>
    <row r="39" spans="5:5" x14ac:dyDescent="0.3">
      <c r="E39" s="6" t="s">
        <v>73</v>
      </c>
    </row>
    <row r="40" spans="5:5" x14ac:dyDescent="0.3">
      <c r="E40" s="3" t="s">
        <v>75</v>
      </c>
    </row>
    <row r="41" spans="5:5" x14ac:dyDescent="0.3">
      <c r="E41" s="3" t="s">
        <v>76</v>
      </c>
    </row>
    <row r="42" spans="5:5" x14ac:dyDescent="0.3">
      <c r="E42" s="3" t="s">
        <v>77</v>
      </c>
    </row>
    <row r="44" spans="5:5" x14ac:dyDescent="0.3">
      <c r="E44" s="6" t="s">
        <v>79</v>
      </c>
    </row>
    <row r="45" spans="5:5" x14ac:dyDescent="0.3">
      <c r="E45" s="3" t="s">
        <v>91</v>
      </c>
    </row>
  </sheetData>
  <pageMargins left="0.7" right="0.7" top="0.75" bottom="0.75" header="0.3" footer="0.3"/>
  <pageSetup scale="53"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B76BB-018E-49B5-80F6-D50193770A5D}">
  <sheetPr>
    <tabColor theme="9"/>
  </sheetPr>
  <dimension ref="A1:G11"/>
  <sheetViews>
    <sheetView tabSelected="1" workbookViewId="0">
      <selection activeCell="C10" sqref="C10"/>
    </sheetView>
  </sheetViews>
  <sheetFormatPr defaultRowHeight="18.75" x14ac:dyDescent="0.3"/>
  <cols>
    <col min="1" max="1" width="21.85546875" style="1" bestFit="1" customWidth="1"/>
    <col min="2" max="4" width="24.28515625" style="42" customWidth="1"/>
    <col min="5" max="7" width="9.140625" style="1"/>
  </cols>
  <sheetData>
    <row r="1" spans="1:4" x14ac:dyDescent="0.3">
      <c r="A1" s="49" t="s">
        <v>93</v>
      </c>
      <c r="B1" s="50" t="s">
        <v>94</v>
      </c>
      <c r="C1" s="50" t="s">
        <v>104</v>
      </c>
      <c r="D1" s="50" t="s">
        <v>16</v>
      </c>
    </row>
    <row r="2" spans="1:4" x14ac:dyDescent="0.3">
      <c r="A2" s="43" t="s">
        <v>95</v>
      </c>
      <c r="B2" s="44">
        <f>TblPersonnel[[#Totals],[USG cost]]</f>
        <v>0</v>
      </c>
      <c r="C2" s="44">
        <f>TblPersonnel[[#Totals],[Grantee cost]]</f>
        <v>0</v>
      </c>
      <c r="D2" s="44">
        <f t="shared" ref="D2:D10" si="0">SUM(B2:C2)</f>
        <v>0</v>
      </c>
    </row>
    <row r="3" spans="1:4" x14ac:dyDescent="0.3">
      <c r="A3" s="43" t="s">
        <v>96</v>
      </c>
      <c r="B3" s="44">
        <f>TblFringeBenefits[[#Totals],[USG cost]]</f>
        <v>0</v>
      </c>
      <c r="C3" s="44">
        <f>TblFringeBenefits[[#Totals],[Grantee cost]]</f>
        <v>0</v>
      </c>
      <c r="D3" s="44">
        <f t="shared" si="0"/>
        <v>0</v>
      </c>
    </row>
    <row r="4" spans="1:4" x14ac:dyDescent="0.3">
      <c r="A4" s="43" t="s">
        <v>97</v>
      </c>
      <c r="B4" s="44">
        <f>TblTravel[[#Totals],[USG cost]]</f>
        <v>0</v>
      </c>
      <c r="C4" s="44">
        <f>TblTravel[[#Totals],[Grantee cost]]</f>
        <v>0</v>
      </c>
      <c r="D4" s="44">
        <f t="shared" si="0"/>
        <v>0</v>
      </c>
    </row>
    <row r="5" spans="1:4" x14ac:dyDescent="0.3">
      <c r="A5" s="43" t="s">
        <v>98</v>
      </c>
      <c r="B5" s="44">
        <f>TblEquipment[[#Totals],[USG cost]]</f>
        <v>0</v>
      </c>
      <c r="C5" s="44">
        <f>TblEquipment[[#Totals],[Grantee cost]]</f>
        <v>0</v>
      </c>
      <c r="D5" s="44">
        <f t="shared" si="0"/>
        <v>0</v>
      </c>
    </row>
    <row r="6" spans="1:4" x14ac:dyDescent="0.3">
      <c r="A6" s="43" t="s">
        <v>99</v>
      </c>
      <c r="B6" s="44">
        <f>TblSupplies[[#Totals],[USG cost]]</f>
        <v>0</v>
      </c>
      <c r="C6" s="44">
        <f>TblSupplies[[#Totals],[Grantee cost]]</f>
        <v>0</v>
      </c>
      <c r="D6" s="44">
        <f t="shared" si="0"/>
        <v>0</v>
      </c>
    </row>
    <row r="7" spans="1:4" x14ac:dyDescent="0.3">
      <c r="A7" s="43" t="s">
        <v>100</v>
      </c>
      <c r="B7" s="44">
        <f>TblContractual[[#Totals],[USG cost]]</f>
        <v>0</v>
      </c>
      <c r="C7" s="44">
        <f>TblContractual[[#Totals],[Grantee cost]]</f>
        <v>0</v>
      </c>
      <c r="D7" s="44">
        <f t="shared" si="0"/>
        <v>0</v>
      </c>
    </row>
    <row r="8" spans="1:4" x14ac:dyDescent="0.3">
      <c r="A8" s="43" t="s">
        <v>101</v>
      </c>
      <c r="B8" s="44">
        <f>TblOther[[#Totals],[USG cost]]</f>
        <v>0</v>
      </c>
      <c r="C8" s="44">
        <f>TblOther[[#Totals],[Grantee cost]]</f>
        <v>0</v>
      </c>
      <c r="D8" s="44">
        <f t="shared" si="0"/>
        <v>0</v>
      </c>
    </row>
    <row r="9" spans="1:4" x14ac:dyDescent="0.3">
      <c r="A9" s="45" t="s">
        <v>105</v>
      </c>
      <c r="B9" s="46">
        <f t="shared" ref="B9:C9" si="1">SUM(B2:B8)</f>
        <v>0</v>
      </c>
      <c r="C9" s="46">
        <f t="shared" si="1"/>
        <v>0</v>
      </c>
      <c r="D9" s="46">
        <f t="shared" si="0"/>
        <v>0</v>
      </c>
    </row>
    <row r="10" spans="1:4" x14ac:dyDescent="0.3">
      <c r="A10" s="43" t="s">
        <v>102</v>
      </c>
      <c r="B10" s="44">
        <f>TblIndirect[[#Totals],[USG cost]]</f>
        <v>0</v>
      </c>
      <c r="C10" s="44">
        <f>TblIndirect[[#Totals],[Grantee cost]]</f>
        <v>0</v>
      </c>
      <c r="D10" s="44">
        <f t="shared" si="0"/>
        <v>0</v>
      </c>
    </row>
    <row r="11" spans="1:4" x14ac:dyDescent="0.3">
      <c r="A11" s="47" t="s">
        <v>103</v>
      </c>
      <c r="B11" s="48">
        <f>SUM(B9:B10)</f>
        <v>0</v>
      </c>
      <c r="C11" s="48">
        <f t="shared" ref="C11:D11" si="2">SUM(C9:C10)</f>
        <v>0</v>
      </c>
      <c r="D11" s="48">
        <f t="shared" si="2"/>
        <v>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C346-1764-45F7-8B4E-584BAF4DD8CD}">
  <sheetPr>
    <pageSetUpPr fitToPage="1"/>
  </sheetPr>
  <dimension ref="A1:X12"/>
  <sheetViews>
    <sheetView zoomScale="90" zoomScaleNormal="90" workbookViewId="0"/>
  </sheetViews>
  <sheetFormatPr defaultRowHeight="18.75" x14ac:dyDescent="0.3"/>
  <cols>
    <col min="1" max="1" width="49.5703125" style="8" customWidth="1"/>
    <col min="2" max="2" width="46.85546875" style="8" customWidth="1"/>
    <col min="3" max="3" width="81.85546875" style="9" customWidth="1"/>
    <col min="4" max="4" width="17.85546875" style="13" customWidth="1"/>
    <col min="5" max="5" width="13.5703125" style="8" customWidth="1"/>
    <col min="6" max="6" width="14.140625" style="11" customWidth="1"/>
    <col min="7" max="7" width="12.7109375" style="13" customWidth="1"/>
    <col min="8" max="8" width="16.5703125" style="11" customWidth="1"/>
    <col min="9" max="9" width="15.42578125" style="13" customWidth="1"/>
    <col min="10" max="10" width="15.5703125" style="13" customWidth="1"/>
    <col min="11" max="18" width="9.140625" style="8"/>
    <col min="19" max="24" width="9.140625" style="1"/>
  </cols>
  <sheetData>
    <row r="1" spans="1:14" ht="31.5" customHeight="1" x14ac:dyDescent="0.3">
      <c r="A1" s="54" t="s">
        <v>109</v>
      </c>
      <c r="B1" s="55"/>
      <c r="C1" s="56"/>
      <c r="D1" s="57"/>
      <c r="E1" s="55"/>
      <c r="F1" s="58"/>
      <c r="G1" s="57"/>
      <c r="H1" s="58"/>
      <c r="I1" s="57"/>
      <c r="J1" s="57"/>
    </row>
    <row r="2" spans="1:14" ht="21.75" thickBot="1" x14ac:dyDescent="0.4">
      <c r="A2" s="14" t="s">
        <v>19</v>
      </c>
      <c r="B2" s="15"/>
      <c r="C2" s="16"/>
      <c r="D2" s="17"/>
      <c r="E2" s="15"/>
      <c r="F2" s="18"/>
      <c r="G2" s="17"/>
      <c r="H2" s="18"/>
      <c r="I2" s="17"/>
      <c r="J2" s="17"/>
    </row>
    <row r="3" spans="1:14" ht="64.5" thickTop="1" x14ac:dyDescent="0.3">
      <c r="A3" s="9" t="s">
        <v>9</v>
      </c>
      <c r="B3" s="9" t="s">
        <v>18</v>
      </c>
      <c r="C3" s="9" t="s">
        <v>17</v>
      </c>
      <c r="D3" s="12" t="s">
        <v>10</v>
      </c>
      <c r="E3" s="9" t="s">
        <v>11</v>
      </c>
      <c r="F3" s="10" t="s">
        <v>12</v>
      </c>
      <c r="G3" s="19" t="s">
        <v>13</v>
      </c>
      <c r="H3" s="10" t="s">
        <v>24</v>
      </c>
      <c r="I3" s="19" t="s">
        <v>14</v>
      </c>
      <c r="J3" s="19" t="s">
        <v>15</v>
      </c>
      <c r="K3" s="9"/>
      <c r="L3" s="9"/>
      <c r="M3" s="9"/>
      <c r="N3" s="9"/>
    </row>
    <row r="4" spans="1:14" ht="60" customHeight="1" x14ac:dyDescent="0.3">
      <c r="A4" s="9"/>
      <c r="B4" s="9"/>
      <c r="G4" s="27">
        <f>TblPersonnel[[#This Row],[Monthly salary]]*TblPersonnel[[#This Row],[Number of months devoted to project]]*TblPersonnel[[#This Row],[Percentage of time devoted to project]]</f>
        <v>0</v>
      </c>
      <c r="I4" s="27">
        <f>TblPersonnel[[#This Row],[Cost]]-TblPersonnel[[#This Row],[Grantee cost]]</f>
        <v>0</v>
      </c>
      <c r="J4" s="27">
        <f>TblPersonnel[[#This Row],[Cost]]*TblPersonnel[[#This Row],[Cost-share percentage (leave blank if no cost-share)]]</f>
        <v>0</v>
      </c>
    </row>
    <row r="5" spans="1:14" ht="60" customHeight="1" x14ac:dyDescent="0.3">
      <c r="A5" s="9"/>
      <c r="B5" s="9"/>
      <c r="G5" s="27">
        <f>TblPersonnel[[#This Row],[Monthly salary]]*TblPersonnel[[#This Row],[Number of months devoted to project]]*TblPersonnel[[#This Row],[Percentage of time devoted to project]]</f>
        <v>0</v>
      </c>
      <c r="I5" s="27">
        <f>TblPersonnel[[#This Row],[Cost]]-TblPersonnel[[#This Row],[Grantee cost]]</f>
        <v>0</v>
      </c>
      <c r="J5" s="27">
        <f>TblPersonnel[[#This Row],[Cost]]*TblPersonnel[[#This Row],[Cost-share percentage (leave blank if no cost-share)]]</f>
        <v>0</v>
      </c>
    </row>
    <row r="6" spans="1:14" ht="60" customHeight="1" x14ac:dyDescent="0.3">
      <c r="A6" s="9"/>
      <c r="B6" s="9"/>
      <c r="G6" s="27">
        <f>TblPersonnel[[#This Row],[Monthly salary]]*TblPersonnel[[#This Row],[Number of months devoted to project]]*TblPersonnel[[#This Row],[Percentage of time devoted to project]]</f>
        <v>0</v>
      </c>
      <c r="I6" s="27">
        <f>TblPersonnel[[#This Row],[Cost]]-TblPersonnel[[#This Row],[Grantee cost]]</f>
        <v>0</v>
      </c>
      <c r="J6" s="27">
        <f>TblPersonnel[[#This Row],[Cost]]*TblPersonnel[[#This Row],[Cost-share percentage (leave blank if no cost-share)]]</f>
        <v>0</v>
      </c>
    </row>
    <row r="7" spans="1:14" ht="60" customHeight="1" x14ac:dyDescent="0.3">
      <c r="A7" s="9"/>
      <c r="B7" s="9"/>
      <c r="G7" s="27">
        <f>TblPersonnel[[#This Row],[Monthly salary]]*TblPersonnel[[#This Row],[Number of months devoted to project]]*TblPersonnel[[#This Row],[Percentage of time devoted to project]]</f>
        <v>0</v>
      </c>
      <c r="I7" s="27">
        <f>TblPersonnel[[#This Row],[Cost]]-TblPersonnel[[#This Row],[Grantee cost]]</f>
        <v>0</v>
      </c>
      <c r="J7" s="27">
        <f>TblPersonnel[[#This Row],[Cost]]*TblPersonnel[[#This Row],[Cost-share percentage (leave blank if no cost-share)]]</f>
        <v>0</v>
      </c>
    </row>
    <row r="8" spans="1:14" ht="60" customHeight="1" x14ac:dyDescent="0.3">
      <c r="A8" s="9"/>
      <c r="B8" s="9"/>
      <c r="G8" s="27">
        <f>TblPersonnel[[#This Row],[Monthly salary]]*TblPersonnel[[#This Row],[Number of months devoted to project]]*TblPersonnel[[#This Row],[Percentage of time devoted to project]]</f>
        <v>0</v>
      </c>
      <c r="I8" s="27">
        <f>TblPersonnel[[#This Row],[Cost]]-TblPersonnel[[#This Row],[Grantee cost]]</f>
        <v>0</v>
      </c>
      <c r="J8" s="27">
        <f>TblPersonnel[[#This Row],[Cost]]*TblPersonnel[[#This Row],[Cost-share percentage (leave blank if no cost-share)]]</f>
        <v>0</v>
      </c>
    </row>
    <row r="9" spans="1:14" ht="60" customHeight="1" x14ac:dyDescent="0.3">
      <c r="A9" s="9"/>
      <c r="B9" s="9"/>
      <c r="G9" s="27">
        <f>TblPersonnel[[#This Row],[Monthly salary]]*TblPersonnel[[#This Row],[Number of months devoted to project]]*TblPersonnel[[#This Row],[Percentage of time devoted to project]]</f>
        <v>0</v>
      </c>
      <c r="I9" s="27">
        <f>TblPersonnel[[#This Row],[Cost]]-TblPersonnel[[#This Row],[Grantee cost]]</f>
        <v>0</v>
      </c>
      <c r="J9" s="27">
        <f>TblPersonnel[[#This Row],[Cost]]*TblPersonnel[[#This Row],[Cost-share percentage (leave blank if no cost-share)]]</f>
        <v>0</v>
      </c>
    </row>
    <row r="10" spans="1:14" ht="60" customHeight="1" x14ac:dyDescent="0.3">
      <c r="A10" s="9"/>
      <c r="B10" s="9"/>
      <c r="G10" s="27">
        <f>TblPersonnel[[#This Row],[Monthly salary]]*TblPersonnel[[#This Row],[Number of months devoted to project]]*TblPersonnel[[#This Row],[Percentage of time devoted to project]]</f>
        <v>0</v>
      </c>
      <c r="I10" s="27">
        <f>TblPersonnel[[#This Row],[Cost]]-TblPersonnel[[#This Row],[Grantee cost]]</f>
        <v>0</v>
      </c>
      <c r="J10" s="27">
        <f>TblPersonnel[[#This Row],[Cost]]*TblPersonnel[[#This Row],[Cost-share percentage (leave blank if no cost-share)]]</f>
        <v>0</v>
      </c>
    </row>
    <row r="11" spans="1:14" ht="60" customHeight="1" x14ac:dyDescent="0.3">
      <c r="A11" s="9"/>
      <c r="B11" s="9"/>
      <c r="G11" s="27">
        <f>TblPersonnel[[#This Row],[Monthly salary]]*TblPersonnel[[#This Row],[Number of months devoted to project]]*TblPersonnel[[#This Row],[Percentage of time devoted to project]]</f>
        <v>0</v>
      </c>
      <c r="I11" s="27">
        <f>TblPersonnel[[#This Row],[Cost]]-TblPersonnel[[#This Row],[Grantee cost]]</f>
        <v>0</v>
      </c>
      <c r="J11" s="27">
        <f>TblPersonnel[[#This Row],[Cost]]*TblPersonnel[[#This Row],[Cost-share percentage (leave blank if no cost-share)]]</f>
        <v>0</v>
      </c>
    </row>
    <row r="12" spans="1:14" x14ac:dyDescent="0.3">
      <c r="A12" s="8" t="s">
        <v>16</v>
      </c>
      <c r="F12" s="8"/>
      <c r="G12" s="28"/>
      <c r="H12" s="8"/>
      <c r="I12" s="27">
        <f>SUBTOTAL(109,TblPersonnel[USG cost])</f>
        <v>0</v>
      </c>
      <c r="J12" s="27">
        <f>SUBTOTAL(109,TblPersonnel[Grantee cost])</f>
        <v>0</v>
      </c>
    </row>
  </sheetData>
  <pageMargins left="0.7" right="0.7" top="0.75" bottom="0.75" header="0.3" footer="0.3"/>
  <pageSetup scale="47" fitToHeight="0"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7E33-0F9A-4FBD-B694-1CDCFD7895B8}">
  <dimension ref="A1:U11"/>
  <sheetViews>
    <sheetView zoomScaleNormal="100" workbookViewId="0">
      <selection activeCell="A16" sqref="A16"/>
    </sheetView>
  </sheetViews>
  <sheetFormatPr defaultRowHeight="18.75" x14ac:dyDescent="0.3"/>
  <cols>
    <col min="1" max="1" width="139.5703125" style="8" customWidth="1"/>
    <col min="2" max="2" width="14.140625" style="11" customWidth="1"/>
    <col min="3" max="3" width="19" style="12"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31.5" customHeight="1" x14ac:dyDescent="0.3">
      <c r="A1" s="22" t="s">
        <v>32</v>
      </c>
      <c r="B1" s="24"/>
      <c r="C1" s="25"/>
      <c r="D1" s="23"/>
      <c r="E1" s="24"/>
      <c r="F1" s="23"/>
      <c r="G1" s="23"/>
    </row>
    <row r="2" spans="1:11" ht="21.75" thickBot="1" x14ac:dyDescent="0.4">
      <c r="A2" s="14" t="s">
        <v>19</v>
      </c>
      <c r="B2" s="18"/>
      <c r="C2" s="26"/>
      <c r="D2" s="17"/>
      <c r="E2" s="18"/>
      <c r="F2" s="17"/>
      <c r="G2" s="17"/>
    </row>
    <row r="3" spans="1:11" ht="64.5" thickTop="1" x14ac:dyDescent="0.3">
      <c r="A3" s="9" t="s">
        <v>25</v>
      </c>
      <c r="B3" s="10" t="s">
        <v>26</v>
      </c>
      <c r="C3" s="12" t="s">
        <v>27</v>
      </c>
      <c r="D3" s="19" t="s">
        <v>13</v>
      </c>
      <c r="E3" s="10" t="s">
        <v>24</v>
      </c>
      <c r="F3" s="19" t="s">
        <v>14</v>
      </c>
      <c r="G3" s="19" t="s">
        <v>15</v>
      </c>
      <c r="H3" s="9"/>
      <c r="I3" s="9"/>
      <c r="J3" s="9"/>
      <c r="K3" s="9"/>
    </row>
    <row r="4" spans="1:11" ht="30" customHeight="1" x14ac:dyDescent="0.3">
      <c r="A4" s="9"/>
      <c r="D4" s="27">
        <f>TblFringeBenefits[[#This Row],[Rate]]*TblFringeBenefits[[#This Row],[Base]]</f>
        <v>0</v>
      </c>
      <c r="F4" s="27">
        <f>TblFringeBenefits[[#This Row],[Cost]]-TblFringeBenefits[[#This Row],[Grantee cost]]</f>
        <v>0</v>
      </c>
      <c r="G4" s="27">
        <f>TblFringeBenefits[[#This Row],[Cost]]*TblFringeBenefits[[#This Row],[Cost-share percentage (leave blank if no cost-share)]]</f>
        <v>0</v>
      </c>
    </row>
    <row r="5" spans="1:11" ht="30" customHeight="1" x14ac:dyDescent="0.3">
      <c r="A5" s="9"/>
      <c r="D5" s="27">
        <f>TblFringeBenefits[[#This Row],[Rate]]*TblFringeBenefits[[#This Row],[Base]]</f>
        <v>0</v>
      </c>
      <c r="F5" s="27">
        <f>TblFringeBenefits[[#This Row],[Cost]]-TblFringeBenefits[[#This Row],[Grantee cost]]</f>
        <v>0</v>
      </c>
      <c r="G5" s="27">
        <f>TblFringeBenefits[[#This Row],[Cost]]*TblFringeBenefits[[#This Row],[Cost-share percentage (leave blank if no cost-share)]]</f>
        <v>0</v>
      </c>
    </row>
    <row r="6" spans="1:11" ht="30" customHeight="1" x14ac:dyDescent="0.3">
      <c r="A6" s="9"/>
      <c r="D6" s="27">
        <f>TblFringeBenefits[[#This Row],[Rate]]*TblFringeBenefits[[#This Row],[Base]]</f>
        <v>0</v>
      </c>
      <c r="F6" s="27">
        <f>TblFringeBenefits[[#This Row],[Cost]]-TblFringeBenefits[[#This Row],[Grantee cost]]</f>
        <v>0</v>
      </c>
      <c r="G6" s="27">
        <f>TblFringeBenefits[[#This Row],[Cost]]*TblFringeBenefits[[#This Row],[Cost-share percentage (leave blank if no cost-share)]]</f>
        <v>0</v>
      </c>
    </row>
    <row r="7" spans="1:11" ht="30" customHeight="1" x14ac:dyDescent="0.3">
      <c r="A7" s="9"/>
      <c r="D7" s="27">
        <f>TblFringeBenefits[[#This Row],[Rate]]*TblFringeBenefits[[#This Row],[Base]]</f>
        <v>0</v>
      </c>
      <c r="F7" s="27">
        <f>TblFringeBenefits[[#This Row],[Cost]]-TblFringeBenefits[[#This Row],[Grantee cost]]</f>
        <v>0</v>
      </c>
      <c r="G7" s="27">
        <f>TblFringeBenefits[[#This Row],[Cost]]*TblFringeBenefits[[#This Row],[Cost-share percentage (leave blank if no cost-share)]]</f>
        <v>0</v>
      </c>
    </row>
    <row r="8" spans="1:11" ht="30" customHeight="1" x14ac:dyDescent="0.3">
      <c r="A8" s="9"/>
      <c r="D8" s="27">
        <f>TblFringeBenefits[[#This Row],[Rate]]*TblFringeBenefits[[#This Row],[Base]]</f>
        <v>0</v>
      </c>
      <c r="F8" s="27">
        <f>TblFringeBenefits[[#This Row],[Cost]]-TblFringeBenefits[[#This Row],[Grantee cost]]</f>
        <v>0</v>
      </c>
      <c r="G8" s="27">
        <f>TblFringeBenefits[[#This Row],[Cost]]*TblFringeBenefits[[#This Row],[Cost-share percentage (leave blank if no cost-share)]]</f>
        <v>0</v>
      </c>
    </row>
    <row r="9" spans="1:11" ht="30" customHeight="1" x14ac:dyDescent="0.3">
      <c r="A9" s="9"/>
      <c r="D9" s="27">
        <f>TblFringeBenefits[[#This Row],[Rate]]*TblFringeBenefits[[#This Row],[Base]]</f>
        <v>0</v>
      </c>
      <c r="F9" s="27">
        <f>TblFringeBenefits[[#This Row],[Cost]]-TblFringeBenefits[[#This Row],[Grantee cost]]</f>
        <v>0</v>
      </c>
      <c r="G9" s="27">
        <f>TblFringeBenefits[[#This Row],[Cost]]*TblFringeBenefits[[#This Row],[Cost-share percentage (leave blank if no cost-share)]]</f>
        <v>0</v>
      </c>
    </row>
    <row r="10" spans="1:11" ht="30" customHeight="1" x14ac:dyDescent="0.3">
      <c r="A10" s="9"/>
      <c r="D10" s="27">
        <f>TblFringeBenefits[[#This Row],[Rate]]*TblFringeBenefits[[#This Row],[Base]]</f>
        <v>0</v>
      </c>
      <c r="F10" s="27">
        <f>TblFringeBenefits[[#This Row],[Cost]]-TblFringeBenefits[[#This Row],[Grantee cost]]</f>
        <v>0</v>
      </c>
      <c r="G10" s="27">
        <f>TblFringeBenefits[[#This Row],[Cost]]*TblFringeBenefits[[#This Row],[Cost-share percentage (leave blank if no cost-share)]]</f>
        <v>0</v>
      </c>
    </row>
    <row r="11" spans="1:11" x14ac:dyDescent="0.3">
      <c r="A11" s="8" t="s">
        <v>16</v>
      </c>
      <c r="D11" s="28"/>
      <c r="E11" s="8"/>
      <c r="F11" s="27">
        <f>SUBTOTAL(109,TblFringeBenefits[USG cost])</f>
        <v>0</v>
      </c>
      <c r="G11" s="27">
        <f>SUBTOTAL(109,TblFringeBenefits[Grantee cost])</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B7C2-0153-4B2B-9B89-22D70881C509}">
  <dimension ref="A1:X18"/>
  <sheetViews>
    <sheetView workbookViewId="0">
      <selection activeCell="A3" sqref="A3"/>
    </sheetView>
  </sheetViews>
  <sheetFormatPr defaultRowHeight="18.75" x14ac:dyDescent="0.3"/>
  <cols>
    <col min="1" max="1" width="109.7109375" style="8" customWidth="1"/>
    <col min="2" max="2" width="13" style="8" customWidth="1"/>
    <col min="3" max="3" width="10.28515625" style="8" customWidth="1"/>
    <col min="4" max="4" width="30.42578125" style="9" customWidth="1"/>
    <col min="5" max="5" width="14.85546875" style="12" customWidth="1"/>
    <col min="6" max="6" width="17.85546875" style="13" customWidth="1"/>
    <col min="7" max="7" width="12.7109375" style="13" customWidth="1"/>
    <col min="8" max="8" width="16.5703125" style="11" customWidth="1"/>
    <col min="9" max="9" width="15.42578125" style="13" customWidth="1"/>
    <col min="10" max="10" width="15.5703125" style="13" customWidth="1"/>
    <col min="11" max="18" width="9.140625" style="8"/>
    <col min="19" max="24" width="9.140625" style="1"/>
  </cols>
  <sheetData>
    <row r="1" spans="1:14" ht="21.75" thickBot="1" x14ac:dyDescent="0.4">
      <c r="A1" s="14" t="s">
        <v>19</v>
      </c>
      <c r="B1" s="14"/>
      <c r="C1" s="15"/>
      <c r="D1" s="16"/>
      <c r="E1" s="26"/>
      <c r="F1" s="17"/>
      <c r="G1" s="17"/>
      <c r="H1" s="18"/>
      <c r="I1" s="17"/>
      <c r="J1" s="17"/>
    </row>
    <row r="2" spans="1:14" ht="64.5" thickTop="1" x14ac:dyDescent="0.3">
      <c r="A2" s="9" t="s">
        <v>34</v>
      </c>
      <c r="B2" s="9" t="s">
        <v>38</v>
      </c>
      <c r="C2" s="9" t="s">
        <v>39</v>
      </c>
      <c r="D2" s="9" t="s">
        <v>35</v>
      </c>
      <c r="E2" s="12" t="s">
        <v>48</v>
      </c>
      <c r="F2" s="12" t="s">
        <v>36</v>
      </c>
      <c r="G2" s="19" t="s">
        <v>37</v>
      </c>
      <c r="H2" s="10" t="s">
        <v>24</v>
      </c>
      <c r="I2" s="19" t="s">
        <v>14</v>
      </c>
      <c r="J2" s="19" t="s">
        <v>15</v>
      </c>
      <c r="K2" s="9"/>
      <c r="L2" s="9"/>
      <c r="M2" s="9"/>
      <c r="N2" s="9"/>
    </row>
    <row r="3" spans="1:14" ht="30" customHeight="1" x14ac:dyDescent="0.3">
      <c r="A3" s="9"/>
      <c r="B3" s="9"/>
      <c r="C3" s="9"/>
      <c r="F3" s="12"/>
      <c r="G3" s="27">
        <f>TblTravel[[#This Row],[Unit Cost (e.g. cost of return flight)]]*TblTravel[[#This Row],[No. of Units]]*TblTravel[[#This Row],[Number of Travelers]]</f>
        <v>0</v>
      </c>
      <c r="I3" s="27">
        <f>TblTravel[[#This Row],[Total Cost]]-TblTravel[[#This Row],[Grantee cost]]</f>
        <v>0</v>
      </c>
      <c r="J3" s="27">
        <f>TblTravel[[#This Row],[Total Cost]]*TblTravel[[#This Row],[Cost-share percentage (leave blank if no cost-share)]]</f>
        <v>0</v>
      </c>
    </row>
    <row r="4" spans="1:14" ht="30" customHeight="1" x14ac:dyDescent="0.3">
      <c r="A4" s="9"/>
      <c r="B4" s="9"/>
      <c r="C4" s="9"/>
      <c r="F4" s="12"/>
      <c r="G4" s="27">
        <f>TblTravel[[#This Row],[Unit Cost (e.g. cost of return flight)]]*TblTravel[[#This Row],[No. of Units]]*TblTravel[[#This Row],[Number of Travelers]]</f>
        <v>0</v>
      </c>
      <c r="I4" s="27">
        <f>TblTravel[[#This Row],[Total Cost]]-TblTravel[[#This Row],[Grantee cost]]</f>
        <v>0</v>
      </c>
      <c r="J4" s="27">
        <f>TblTravel[[#This Row],[Total Cost]]*TblTravel[[#This Row],[Cost-share percentage (leave blank if no cost-share)]]</f>
        <v>0</v>
      </c>
    </row>
    <row r="5" spans="1:14" ht="30" customHeight="1" x14ac:dyDescent="0.3">
      <c r="A5" s="9"/>
      <c r="B5" s="9"/>
      <c r="C5" s="9"/>
      <c r="F5" s="12"/>
      <c r="G5" s="27">
        <f>TblTravel[[#This Row],[Unit Cost (e.g. cost of return flight)]]*TblTravel[[#This Row],[No. of Units]]*TblTravel[[#This Row],[Number of Travelers]]</f>
        <v>0</v>
      </c>
      <c r="I5" s="27">
        <f>TblTravel[[#This Row],[Total Cost]]-TblTravel[[#This Row],[Grantee cost]]</f>
        <v>0</v>
      </c>
      <c r="J5" s="27">
        <f>TblTravel[[#This Row],[Total Cost]]*TblTravel[[#This Row],[Cost-share percentage (leave blank if no cost-share)]]</f>
        <v>0</v>
      </c>
    </row>
    <row r="6" spans="1:14" ht="30" customHeight="1" x14ac:dyDescent="0.3">
      <c r="A6" s="9"/>
      <c r="B6" s="9"/>
      <c r="C6" s="9"/>
      <c r="F6" s="12"/>
      <c r="G6" s="27">
        <f>TblTravel[[#This Row],[Unit Cost (e.g. cost of return flight)]]*TblTravel[[#This Row],[No. of Units]]*TblTravel[[#This Row],[Number of Travelers]]</f>
        <v>0</v>
      </c>
      <c r="I6" s="27">
        <f>TblTravel[[#This Row],[Total Cost]]-TblTravel[[#This Row],[Grantee cost]]</f>
        <v>0</v>
      </c>
      <c r="J6" s="27">
        <f>TblTravel[[#This Row],[Total Cost]]*TblTravel[[#This Row],[Cost-share percentage (leave blank if no cost-share)]]</f>
        <v>0</v>
      </c>
    </row>
    <row r="7" spans="1:14" ht="30" customHeight="1" x14ac:dyDescent="0.3">
      <c r="A7" s="9"/>
      <c r="B7" s="9"/>
      <c r="C7" s="9"/>
      <c r="F7" s="12"/>
      <c r="G7" s="27">
        <f>TblTravel[[#This Row],[Unit Cost (e.g. cost of return flight)]]*TblTravel[[#This Row],[No. of Units]]*TblTravel[[#This Row],[Number of Travelers]]</f>
        <v>0</v>
      </c>
      <c r="I7" s="27">
        <f>TblTravel[[#This Row],[Total Cost]]-TblTravel[[#This Row],[Grantee cost]]</f>
        <v>0</v>
      </c>
      <c r="J7" s="27">
        <f>TblTravel[[#This Row],[Total Cost]]*TblTravel[[#This Row],[Cost-share percentage (leave blank if no cost-share)]]</f>
        <v>0</v>
      </c>
    </row>
    <row r="8" spans="1:14" ht="30" customHeight="1" x14ac:dyDescent="0.3">
      <c r="A8" s="9"/>
      <c r="B8" s="9"/>
      <c r="C8" s="9"/>
      <c r="F8" s="12"/>
      <c r="G8" s="27">
        <f>TblTravel[[#This Row],[Unit Cost (e.g. cost of return flight)]]*TblTravel[[#This Row],[No. of Units]]*TblTravel[[#This Row],[Number of Travelers]]</f>
        <v>0</v>
      </c>
      <c r="I8" s="27">
        <f>TblTravel[[#This Row],[Total Cost]]-TblTravel[[#This Row],[Grantee cost]]</f>
        <v>0</v>
      </c>
      <c r="J8" s="27">
        <f>TblTravel[[#This Row],[Total Cost]]*TblTravel[[#This Row],[Cost-share percentage (leave blank if no cost-share)]]</f>
        <v>0</v>
      </c>
    </row>
    <row r="9" spans="1:14" ht="30" customHeight="1" x14ac:dyDescent="0.3">
      <c r="A9" s="9"/>
      <c r="B9" s="9"/>
      <c r="C9" s="9"/>
      <c r="F9" s="12"/>
      <c r="G9" s="27">
        <f>TblTravel[[#This Row],[Unit Cost (e.g. cost of return flight)]]*TblTravel[[#This Row],[No. of Units]]*TblTravel[[#This Row],[Number of Travelers]]</f>
        <v>0</v>
      </c>
      <c r="I9" s="27">
        <f>TblTravel[[#This Row],[Total Cost]]-TblTravel[[#This Row],[Grantee cost]]</f>
        <v>0</v>
      </c>
      <c r="J9" s="27">
        <f>TblTravel[[#This Row],[Total Cost]]*TblTravel[[#This Row],[Cost-share percentage (leave blank if no cost-share)]]</f>
        <v>0</v>
      </c>
    </row>
    <row r="10" spans="1:14" ht="30" customHeight="1" x14ac:dyDescent="0.3">
      <c r="A10" s="9"/>
      <c r="B10" s="9"/>
      <c r="C10" s="9"/>
      <c r="F10" s="12"/>
      <c r="G10" s="27">
        <f>TblTravel[[#This Row],[Unit Cost (e.g. cost of return flight)]]*TblTravel[[#This Row],[No. of Units]]*TblTravel[[#This Row],[Number of Travelers]]</f>
        <v>0</v>
      </c>
      <c r="I10" s="27">
        <f>TblTravel[[#This Row],[Total Cost]]-TblTravel[[#This Row],[Grantee cost]]</f>
        <v>0</v>
      </c>
      <c r="J10" s="27">
        <f>TblTravel[[#This Row],[Total Cost]]*TblTravel[[#This Row],[Cost-share percentage (leave blank if no cost-share)]]</f>
        <v>0</v>
      </c>
    </row>
    <row r="11" spans="1:14" ht="30" customHeight="1" x14ac:dyDescent="0.3">
      <c r="A11" s="9"/>
      <c r="B11" s="9"/>
      <c r="C11" s="9"/>
      <c r="F11" s="12"/>
      <c r="G11" s="27">
        <f>TblTravel[[#This Row],[Unit Cost (e.g. cost of return flight)]]*TblTravel[[#This Row],[No. of Units]]*TblTravel[[#This Row],[Number of Travelers]]</f>
        <v>0</v>
      </c>
      <c r="I11" s="27">
        <f>TblTravel[[#This Row],[Total Cost]]-TblTravel[[#This Row],[Grantee cost]]</f>
        <v>0</v>
      </c>
      <c r="J11" s="27">
        <f>TblTravel[[#This Row],[Total Cost]]*TblTravel[[#This Row],[Cost-share percentage (leave blank if no cost-share)]]</f>
        <v>0</v>
      </c>
    </row>
    <row r="12" spans="1:14" ht="30" customHeight="1" x14ac:dyDescent="0.3">
      <c r="A12" s="9"/>
      <c r="B12" s="9"/>
      <c r="C12" s="9"/>
      <c r="F12" s="12"/>
      <c r="G12" s="27">
        <f>TblTravel[[#This Row],[Unit Cost (e.g. cost of return flight)]]*TblTravel[[#This Row],[No. of Units]]*TblTravel[[#This Row],[Number of Travelers]]</f>
        <v>0</v>
      </c>
      <c r="I12" s="27">
        <f>TblTravel[[#This Row],[Total Cost]]-TblTravel[[#This Row],[Grantee cost]]</f>
        <v>0</v>
      </c>
      <c r="J12" s="27">
        <f>TblTravel[[#This Row],[Total Cost]]*TblTravel[[#This Row],[Cost-share percentage (leave blank if no cost-share)]]</f>
        <v>0</v>
      </c>
    </row>
    <row r="13" spans="1:14" ht="30" customHeight="1" x14ac:dyDescent="0.3">
      <c r="A13" s="9"/>
      <c r="B13" s="9"/>
      <c r="C13" s="9"/>
      <c r="F13" s="12"/>
      <c r="G13" s="27">
        <f>TblTravel[[#This Row],[Unit Cost (e.g. cost of return flight)]]*TblTravel[[#This Row],[No. of Units]]*TblTravel[[#This Row],[Number of Travelers]]</f>
        <v>0</v>
      </c>
      <c r="I13" s="27">
        <f>TblTravel[[#This Row],[Total Cost]]-TblTravel[[#This Row],[Grantee cost]]</f>
        <v>0</v>
      </c>
      <c r="J13" s="27">
        <f>TblTravel[[#This Row],[Total Cost]]*TblTravel[[#This Row],[Cost-share percentage (leave blank if no cost-share)]]</f>
        <v>0</v>
      </c>
    </row>
    <row r="14" spans="1:14" ht="30" customHeight="1" x14ac:dyDescent="0.3">
      <c r="A14" s="9"/>
      <c r="B14" s="9"/>
      <c r="C14" s="9"/>
      <c r="F14" s="12"/>
      <c r="G14" s="27">
        <f>TblTravel[[#This Row],[Unit Cost (e.g. cost of return flight)]]*TblTravel[[#This Row],[No. of Units]]*TblTravel[[#This Row],[Number of Travelers]]</f>
        <v>0</v>
      </c>
      <c r="I14" s="27">
        <f>TblTravel[[#This Row],[Total Cost]]-TblTravel[[#This Row],[Grantee cost]]</f>
        <v>0</v>
      </c>
      <c r="J14" s="27">
        <f>TblTravel[[#This Row],[Total Cost]]*TblTravel[[#This Row],[Cost-share percentage (leave blank if no cost-share)]]</f>
        <v>0</v>
      </c>
    </row>
    <row r="15" spans="1:14" ht="30" customHeight="1" x14ac:dyDescent="0.3">
      <c r="A15" s="9"/>
      <c r="B15" s="9"/>
      <c r="C15" s="9"/>
      <c r="F15" s="12"/>
      <c r="G15" s="27">
        <f>TblTravel[[#This Row],[Unit Cost (e.g. cost of return flight)]]*TblTravel[[#This Row],[No. of Units]]*TblTravel[[#This Row],[Number of Travelers]]</f>
        <v>0</v>
      </c>
      <c r="I15" s="27">
        <f>TblTravel[[#This Row],[Total Cost]]-TblTravel[[#This Row],[Grantee cost]]</f>
        <v>0</v>
      </c>
      <c r="J15" s="27">
        <f>TblTravel[[#This Row],[Total Cost]]*TblTravel[[#This Row],[Cost-share percentage (leave blank if no cost-share)]]</f>
        <v>0</v>
      </c>
    </row>
    <row r="16" spans="1:14" ht="30" customHeight="1" x14ac:dyDescent="0.3">
      <c r="A16" s="9"/>
      <c r="B16" s="9"/>
      <c r="C16" s="9"/>
      <c r="F16" s="12"/>
      <c r="G16" s="27">
        <f>TblTravel[[#This Row],[Unit Cost (e.g. cost of return flight)]]*TblTravel[[#This Row],[No. of Units]]*TblTravel[[#This Row],[Number of Travelers]]</f>
        <v>0</v>
      </c>
      <c r="I16" s="27">
        <f>TblTravel[[#This Row],[Total Cost]]-TblTravel[[#This Row],[Grantee cost]]</f>
        <v>0</v>
      </c>
      <c r="J16" s="27">
        <f>TblTravel[[#This Row],[Total Cost]]*TblTravel[[#This Row],[Cost-share percentage (leave blank if no cost-share)]]</f>
        <v>0</v>
      </c>
    </row>
    <row r="17" spans="1:10" ht="30" customHeight="1" x14ac:dyDescent="0.3">
      <c r="A17" s="9"/>
      <c r="B17" s="9"/>
      <c r="C17" s="9"/>
      <c r="F17" s="12"/>
      <c r="G17" s="27">
        <f>TblTravel[[#This Row],[Unit Cost (e.g. cost of return flight)]]*TblTravel[[#This Row],[No. of Units]]*TblTravel[[#This Row],[Number of Travelers]]</f>
        <v>0</v>
      </c>
      <c r="I17" s="27">
        <f>TblTravel[[#This Row],[Total Cost]]-TblTravel[[#This Row],[Grantee cost]]</f>
        <v>0</v>
      </c>
      <c r="J17" s="27">
        <f>TblTravel[[#This Row],[Total Cost]]*TblTravel[[#This Row],[Cost-share percentage (leave blank if no cost-share)]]</f>
        <v>0</v>
      </c>
    </row>
    <row r="18" spans="1:10" x14ac:dyDescent="0.3">
      <c r="A18" s="8" t="s">
        <v>16</v>
      </c>
      <c r="G18" s="28"/>
      <c r="H18" s="8"/>
      <c r="I18" s="27">
        <f>SUBTOTAL(109,TblTravel[USG cost])</f>
        <v>0</v>
      </c>
      <c r="J18" s="27">
        <f>SUBTOTAL(109,TblTravel[Grantee cost])</f>
        <v>0</v>
      </c>
    </row>
  </sheetData>
  <dataValidations count="1">
    <dataValidation type="list" allowBlank="1" showInputMessage="1" showErrorMessage="1" sqref="B3:B17" xr:uid="{050313A8-6017-4EA1-AB08-FB76B09CFAC9}">
      <formula1>"Yes, No"</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1D62-40E1-4D68-A69F-2A7680C1D0B4}">
  <dimension ref="A1:U13"/>
  <sheetViews>
    <sheetView workbookViewId="0">
      <selection activeCell="A6" sqref="A6"/>
    </sheetView>
  </sheetViews>
  <sheetFormatPr defaultRowHeight="18.75" x14ac:dyDescent="0.3"/>
  <cols>
    <col min="1" max="1" width="157.710937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45" customHeight="1" x14ac:dyDescent="0.3">
      <c r="A1" s="52" t="s">
        <v>110</v>
      </c>
      <c r="B1" s="52"/>
      <c r="C1" s="52"/>
      <c r="D1" s="52"/>
      <c r="E1" s="52"/>
      <c r="F1" s="52"/>
      <c r="G1" s="52"/>
    </row>
    <row r="2" spans="1:11" ht="21.75" thickBot="1" x14ac:dyDescent="0.4">
      <c r="A2" s="14" t="s">
        <v>19</v>
      </c>
      <c r="B2" s="29"/>
      <c r="C2" s="16"/>
      <c r="D2" s="17"/>
      <c r="E2" s="18"/>
      <c r="F2" s="17"/>
      <c r="G2" s="17"/>
    </row>
    <row r="3" spans="1:11" ht="64.5" thickTop="1" x14ac:dyDescent="0.3">
      <c r="A3" s="9" t="s">
        <v>55</v>
      </c>
      <c r="B3" s="30" t="s">
        <v>108</v>
      </c>
      <c r="C3" s="9" t="s">
        <v>54</v>
      </c>
      <c r="D3" s="19" t="s">
        <v>13</v>
      </c>
      <c r="E3" s="10" t="s">
        <v>24</v>
      </c>
      <c r="F3" s="19" t="s">
        <v>14</v>
      </c>
      <c r="G3" s="19" t="s">
        <v>15</v>
      </c>
      <c r="H3" s="9"/>
      <c r="I3" s="9"/>
      <c r="J3" s="9"/>
      <c r="K3" s="9"/>
    </row>
    <row r="4" spans="1:11" ht="45" customHeight="1" x14ac:dyDescent="0.3">
      <c r="A4" s="9"/>
      <c r="D4" s="27">
        <f>TblEquipment[[#This Row],[Each ($5,000 or more)]]*TblEquipment[[#This Row],[Quantity]]</f>
        <v>0</v>
      </c>
      <c r="F4" s="27">
        <f>TblEquipment[[#This Row],[Cost]]-TblEquipment[[#This Row],[Grantee cost]]</f>
        <v>0</v>
      </c>
      <c r="G4" s="27">
        <f>TblEquipment[[#This Row],[Cost]]*TblEquipment[[#This Row],[Cost-share percentage (leave blank if no cost-share)]]</f>
        <v>0</v>
      </c>
    </row>
    <row r="5" spans="1:11" ht="45" customHeight="1" x14ac:dyDescent="0.3">
      <c r="A5" s="9"/>
      <c r="D5" s="27">
        <f>TblEquipment[[#This Row],[Each ($5,000 or more)]]*TblEquipment[[#This Row],[Quantity]]</f>
        <v>0</v>
      </c>
      <c r="F5" s="27">
        <f>TblEquipment[[#This Row],[Cost]]-TblEquipment[[#This Row],[Grantee cost]]</f>
        <v>0</v>
      </c>
      <c r="G5" s="27">
        <f>TblEquipment[[#This Row],[Cost]]*TblEquipment[[#This Row],[Cost-share percentage (leave blank if no cost-share)]]</f>
        <v>0</v>
      </c>
    </row>
    <row r="6" spans="1:11" ht="45" customHeight="1" x14ac:dyDescent="0.3">
      <c r="A6" s="9"/>
      <c r="D6" s="27">
        <f>TblEquipment[[#This Row],[Each ($5,000 or more)]]*TblEquipment[[#This Row],[Quantity]]</f>
        <v>0</v>
      </c>
      <c r="F6" s="27">
        <f>TblEquipment[[#This Row],[Cost]]-TblEquipment[[#This Row],[Grantee cost]]</f>
        <v>0</v>
      </c>
      <c r="G6" s="27">
        <f>TblEquipment[[#This Row],[Cost]]*TblEquipment[[#This Row],[Cost-share percentage (leave blank if no cost-share)]]</f>
        <v>0</v>
      </c>
    </row>
    <row r="7" spans="1:11" ht="45" customHeight="1" x14ac:dyDescent="0.3">
      <c r="A7" s="9"/>
      <c r="D7" s="27">
        <f>TblEquipment[[#This Row],[Each ($5,000 or more)]]*TblEquipment[[#This Row],[Quantity]]</f>
        <v>0</v>
      </c>
      <c r="F7" s="27">
        <f>TblEquipment[[#This Row],[Cost]]-TblEquipment[[#This Row],[Grantee cost]]</f>
        <v>0</v>
      </c>
      <c r="G7" s="27">
        <f>TblEquipment[[#This Row],[Cost]]*TblEquipment[[#This Row],[Cost-share percentage (leave blank if no cost-share)]]</f>
        <v>0</v>
      </c>
    </row>
    <row r="8" spans="1:11" ht="45" customHeight="1" x14ac:dyDescent="0.3">
      <c r="A8" s="9"/>
      <c r="D8" s="27">
        <f>TblEquipment[[#This Row],[Each ($5,000 or more)]]*TblEquipment[[#This Row],[Quantity]]</f>
        <v>0</v>
      </c>
      <c r="F8" s="27">
        <f>TblEquipment[[#This Row],[Cost]]-TblEquipment[[#This Row],[Grantee cost]]</f>
        <v>0</v>
      </c>
      <c r="G8" s="27">
        <f>TblEquipment[[#This Row],[Cost]]*TblEquipment[[#This Row],[Cost-share percentage (leave blank if no cost-share)]]</f>
        <v>0</v>
      </c>
    </row>
    <row r="9" spans="1:11" ht="45" customHeight="1" x14ac:dyDescent="0.3">
      <c r="A9" s="9"/>
      <c r="D9" s="27">
        <f>TblEquipment[[#This Row],[Each ($5,000 or more)]]*TblEquipment[[#This Row],[Quantity]]</f>
        <v>0</v>
      </c>
      <c r="F9" s="27">
        <f>TblEquipment[[#This Row],[Cost]]-TblEquipment[[#This Row],[Grantee cost]]</f>
        <v>0</v>
      </c>
      <c r="G9" s="27">
        <f>TblEquipment[[#This Row],[Cost]]*TblEquipment[[#This Row],[Cost-share percentage (leave blank if no cost-share)]]</f>
        <v>0</v>
      </c>
    </row>
    <row r="10" spans="1:11" ht="45" customHeight="1" x14ac:dyDescent="0.3">
      <c r="A10" s="9"/>
      <c r="D10" s="27">
        <f>TblEquipment[[#This Row],[Each ($5,000 or more)]]*TblEquipment[[#This Row],[Quantity]]</f>
        <v>0</v>
      </c>
      <c r="F10" s="27">
        <f>TblEquipment[[#This Row],[Cost]]-TblEquipment[[#This Row],[Grantee cost]]</f>
        <v>0</v>
      </c>
      <c r="G10" s="27">
        <f>TblEquipment[[#This Row],[Cost]]*TblEquipment[[#This Row],[Cost-share percentage (leave blank if no cost-share)]]</f>
        <v>0</v>
      </c>
    </row>
    <row r="11" spans="1:11" ht="45" customHeight="1" x14ac:dyDescent="0.3">
      <c r="A11" s="9"/>
      <c r="D11" s="27">
        <f>TblEquipment[[#This Row],[Each ($5,000 or more)]]*TblEquipment[[#This Row],[Quantity]]</f>
        <v>0</v>
      </c>
      <c r="F11" s="27">
        <f>TblEquipment[[#This Row],[Cost]]-TblEquipment[[#This Row],[Grantee cost]]</f>
        <v>0</v>
      </c>
      <c r="G11" s="27">
        <f>TblEquipment[[#This Row],[Cost]]*TblEquipment[[#This Row],[Cost-share percentage (leave blank if no cost-share)]]</f>
        <v>0</v>
      </c>
    </row>
    <row r="12" spans="1:11" ht="45" customHeight="1" x14ac:dyDescent="0.3">
      <c r="A12" s="9"/>
      <c r="D12" s="27">
        <f>TblEquipment[[#This Row],[Each ($5,000 or more)]]*TblEquipment[[#This Row],[Quantity]]</f>
        <v>0</v>
      </c>
      <c r="F12" s="27">
        <f>TblEquipment[[#This Row],[Cost]]-TblEquipment[[#This Row],[Grantee cost]]</f>
        <v>0</v>
      </c>
      <c r="G12" s="27">
        <f>TblEquipment[[#This Row],[Cost]]*TblEquipment[[#This Row],[Cost-share percentage (leave blank if no cost-share)]]</f>
        <v>0</v>
      </c>
    </row>
    <row r="13" spans="1:11" x14ac:dyDescent="0.3">
      <c r="A13" s="8" t="s">
        <v>16</v>
      </c>
      <c r="B13" s="13"/>
      <c r="D13" s="28"/>
      <c r="E13" s="8"/>
      <c r="F13" s="27">
        <f>SUBTOTAL(109,TblEquipment[USG cost])</f>
        <v>0</v>
      </c>
      <c r="G13" s="27">
        <f>SUBTOTAL(109,TblEquipment[Grantee cost])</f>
        <v>0</v>
      </c>
    </row>
  </sheetData>
  <mergeCells count="1">
    <mergeCell ref="A1:G1"/>
  </mergeCell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90C-8F9F-4673-A05A-100169E53B2F}">
  <dimension ref="A1:U13"/>
  <sheetViews>
    <sheetView workbookViewId="0">
      <selection activeCell="A6" sqref="A6"/>
    </sheetView>
  </sheetViews>
  <sheetFormatPr defaultRowHeight="18.75" x14ac:dyDescent="0.3"/>
  <cols>
    <col min="1" max="1" width="167.14062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27.75" customHeight="1" x14ac:dyDescent="0.3">
      <c r="A1" s="53" t="s">
        <v>57</v>
      </c>
      <c r="B1" s="53"/>
      <c r="C1" s="53"/>
      <c r="D1" s="53"/>
      <c r="E1" s="53"/>
      <c r="F1" s="53"/>
      <c r="G1" s="53"/>
    </row>
    <row r="2" spans="1:11" ht="21.75" thickBot="1" x14ac:dyDescent="0.4">
      <c r="A2" s="14" t="s">
        <v>19</v>
      </c>
      <c r="B2" s="29"/>
      <c r="C2" s="16"/>
      <c r="D2" s="17"/>
      <c r="E2" s="18"/>
      <c r="F2" s="17"/>
      <c r="G2" s="17"/>
    </row>
    <row r="3" spans="1:11" ht="64.5" thickTop="1" x14ac:dyDescent="0.3">
      <c r="A3" s="9" t="s">
        <v>55</v>
      </c>
      <c r="B3" s="30" t="s">
        <v>53</v>
      </c>
      <c r="C3" s="9" t="s">
        <v>54</v>
      </c>
      <c r="D3" s="19" t="s">
        <v>13</v>
      </c>
      <c r="E3" s="10" t="s">
        <v>24</v>
      </c>
      <c r="F3" s="19" t="s">
        <v>14</v>
      </c>
      <c r="G3" s="19" t="s">
        <v>15</v>
      </c>
      <c r="H3" s="9"/>
      <c r="I3" s="9"/>
      <c r="J3" s="9"/>
      <c r="K3" s="9"/>
    </row>
    <row r="4" spans="1:11" ht="45" customHeight="1" x14ac:dyDescent="0.3">
      <c r="A4" s="9"/>
      <c r="D4" s="27">
        <f>TblSupplies[[#This Row],[Each]]*TblSupplies[[#This Row],[Quantity]]</f>
        <v>0</v>
      </c>
      <c r="F4" s="27">
        <f>TblSupplies[[#This Row],[Cost]]-TblSupplies[[#This Row],[Grantee cost]]</f>
        <v>0</v>
      </c>
      <c r="G4" s="27">
        <f>TblSupplies[[#This Row],[Cost]]*TblSupplies[[#This Row],[Cost-share percentage (leave blank if no cost-share)]]</f>
        <v>0</v>
      </c>
    </row>
    <row r="5" spans="1:11" ht="45" customHeight="1" x14ac:dyDescent="0.3">
      <c r="A5" s="9"/>
      <c r="D5" s="27">
        <f>TblSupplies[[#This Row],[Each]]*TblSupplies[[#This Row],[Quantity]]</f>
        <v>0</v>
      </c>
      <c r="F5" s="27">
        <f>TblSupplies[[#This Row],[Cost]]-TblSupplies[[#This Row],[Grantee cost]]</f>
        <v>0</v>
      </c>
      <c r="G5" s="27">
        <f>TblSupplies[[#This Row],[Cost]]*TblSupplies[[#This Row],[Cost-share percentage (leave blank if no cost-share)]]</f>
        <v>0</v>
      </c>
    </row>
    <row r="6" spans="1:11" ht="45" customHeight="1" x14ac:dyDescent="0.3">
      <c r="A6" s="9"/>
      <c r="D6" s="27">
        <f>TblSupplies[[#This Row],[Each]]*TblSupplies[[#This Row],[Quantity]]</f>
        <v>0</v>
      </c>
      <c r="F6" s="27">
        <f>TblSupplies[[#This Row],[Cost]]-TblSupplies[[#This Row],[Grantee cost]]</f>
        <v>0</v>
      </c>
      <c r="G6" s="27">
        <f>TblSupplies[[#This Row],[Cost]]*TblSupplies[[#This Row],[Cost-share percentage (leave blank if no cost-share)]]</f>
        <v>0</v>
      </c>
    </row>
    <row r="7" spans="1:11" ht="45" customHeight="1" x14ac:dyDescent="0.3">
      <c r="A7" s="9"/>
      <c r="D7" s="27">
        <f>TblSupplies[[#This Row],[Each]]*TblSupplies[[#This Row],[Quantity]]</f>
        <v>0</v>
      </c>
      <c r="F7" s="27">
        <f>TblSupplies[[#This Row],[Cost]]-TblSupplies[[#This Row],[Grantee cost]]</f>
        <v>0</v>
      </c>
      <c r="G7" s="27">
        <f>TblSupplies[[#This Row],[Cost]]*TblSupplies[[#This Row],[Cost-share percentage (leave blank if no cost-share)]]</f>
        <v>0</v>
      </c>
    </row>
    <row r="8" spans="1:11" ht="45" customHeight="1" x14ac:dyDescent="0.3">
      <c r="A8" s="9"/>
      <c r="D8" s="27">
        <f>TblSupplies[[#This Row],[Each]]*TblSupplies[[#This Row],[Quantity]]</f>
        <v>0</v>
      </c>
      <c r="F8" s="27">
        <f>TblSupplies[[#This Row],[Cost]]-TblSupplies[[#This Row],[Grantee cost]]</f>
        <v>0</v>
      </c>
      <c r="G8" s="27">
        <f>TblSupplies[[#This Row],[Cost]]*TblSupplies[[#This Row],[Cost-share percentage (leave blank if no cost-share)]]</f>
        <v>0</v>
      </c>
    </row>
    <row r="9" spans="1:11" ht="45" customHeight="1" x14ac:dyDescent="0.3">
      <c r="A9" s="9"/>
      <c r="D9" s="27">
        <f>TblSupplies[[#This Row],[Each]]*TblSupplies[[#This Row],[Quantity]]</f>
        <v>0</v>
      </c>
      <c r="F9" s="27">
        <f>TblSupplies[[#This Row],[Cost]]-TblSupplies[[#This Row],[Grantee cost]]</f>
        <v>0</v>
      </c>
      <c r="G9" s="27">
        <f>TblSupplies[[#This Row],[Cost]]*TblSupplies[[#This Row],[Cost-share percentage (leave blank if no cost-share)]]</f>
        <v>0</v>
      </c>
    </row>
    <row r="10" spans="1:11" ht="45" customHeight="1" x14ac:dyDescent="0.3">
      <c r="A10" s="9"/>
      <c r="D10" s="27">
        <f>TblSupplies[[#This Row],[Each]]*TblSupplies[[#This Row],[Quantity]]</f>
        <v>0</v>
      </c>
      <c r="F10" s="27">
        <f>TblSupplies[[#This Row],[Cost]]-TblSupplies[[#This Row],[Grantee cost]]</f>
        <v>0</v>
      </c>
      <c r="G10" s="27">
        <f>TblSupplies[[#This Row],[Cost]]*TblSupplies[[#This Row],[Cost-share percentage (leave blank if no cost-share)]]</f>
        <v>0</v>
      </c>
    </row>
    <row r="11" spans="1:11" ht="45" customHeight="1" x14ac:dyDescent="0.3">
      <c r="A11" s="9"/>
      <c r="D11" s="27">
        <f>TblSupplies[[#This Row],[Each]]*TblSupplies[[#This Row],[Quantity]]</f>
        <v>0</v>
      </c>
      <c r="F11" s="27">
        <f>TblSupplies[[#This Row],[Cost]]-TblSupplies[[#This Row],[Grantee cost]]</f>
        <v>0</v>
      </c>
      <c r="G11" s="27">
        <f>TblSupplies[[#This Row],[Cost]]*TblSupplies[[#This Row],[Cost-share percentage (leave blank if no cost-share)]]</f>
        <v>0</v>
      </c>
    </row>
    <row r="12" spans="1:11" ht="45" customHeight="1" x14ac:dyDescent="0.3">
      <c r="A12" s="9"/>
      <c r="D12" s="27">
        <f>TblSupplies[[#This Row],[Each]]*TblSupplies[[#This Row],[Quantity]]</f>
        <v>0</v>
      </c>
      <c r="F12" s="27">
        <f>TblSupplies[[#This Row],[Cost]]-TblSupplies[[#This Row],[Grantee cost]]</f>
        <v>0</v>
      </c>
      <c r="G12" s="27">
        <f>TblSupplies[[#This Row],[Cost]]*TblSupplies[[#This Row],[Cost-share percentage (leave blank if no cost-share)]]</f>
        <v>0</v>
      </c>
    </row>
    <row r="13" spans="1:11" x14ac:dyDescent="0.3">
      <c r="A13" s="8" t="s">
        <v>16</v>
      </c>
      <c r="B13" s="13"/>
      <c r="D13" s="28"/>
      <c r="E13" s="8"/>
      <c r="F13" s="27">
        <f>SUBTOTAL(109,TblSupplies[USG cost])</f>
        <v>0</v>
      </c>
      <c r="G13" s="27">
        <f>SUBTOTAL(109,TblSupplies[Grantee cost])</f>
        <v>0</v>
      </c>
    </row>
  </sheetData>
  <mergeCells count="1">
    <mergeCell ref="A1:G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2268-F4CC-4C1D-9BF7-A85E1C0BA764}">
  <dimension ref="A1:T13"/>
  <sheetViews>
    <sheetView workbookViewId="0">
      <selection activeCell="A5" sqref="A5"/>
    </sheetView>
  </sheetViews>
  <sheetFormatPr defaultRowHeight="18.75" x14ac:dyDescent="0.3"/>
  <cols>
    <col min="1" max="1" width="175.85546875" style="8" customWidth="1"/>
    <col min="2" max="2" width="16.28515625" style="8" customWidth="1"/>
    <col min="3" max="3" width="12.7109375" style="13" customWidth="1"/>
    <col min="4" max="4" width="16.5703125" style="11" customWidth="1"/>
    <col min="5" max="5" width="15.42578125" style="13" customWidth="1"/>
    <col min="6" max="6" width="15.5703125" style="13" customWidth="1"/>
    <col min="7" max="14" width="9.140625" style="8"/>
    <col min="15" max="20" width="9.140625" style="1"/>
  </cols>
  <sheetData>
    <row r="1" spans="1:10" ht="27.75" customHeight="1" x14ac:dyDescent="0.3">
      <c r="A1" s="53" t="s">
        <v>66</v>
      </c>
      <c r="B1" s="53"/>
      <c r="C1" s="53"/>
      <c r="D1" s="53"/>
      <c r="E1" s="53"/>
      <c r="F1" s="53"/>
    </row>
    <row r="2" spans="1:10" ht="21.75" thickBot="1" x14ac:dyDescent="0.4">
      <c r="A2" s="14" t="s">
        <v>71</v>
      </c>
      <c r="B2" s="14"/>
      <c r="C2" s="17"/>
      <c r="D2" s="18"/>
      <c r="E2" s="17"/>
      <c r="F2" s="17"/>
    </row>
    <row r="3" spans="1:10" ht="64.5" thickTop="1" x14ac:dyDescent="0.3">
      <c r="A3" s="9" t="s">
        <v>72</v>
      </c>
      <c r="B3" s="9" t="s">
        <v>69</v>
      </c>
      <c r="C3" s="32" t="s">
        <v>13</v>
      </c>
      <c r="D3" s="10" t="s">
        <v>24</v>
      </c>
      <c r="E3" s="19" t="s">
        <v>14</v>
      </c>
      <c r="F3" s="19" t="s">
        <v>15</v>
      </c>
      <c r="G3" s="9"/>
      <c r="H3" s="9"/>
      <c r="I3" s="9"/>
      <c r="J3" s="9"/>
    </row>
    <row r="4" spans="1:10" ht="45" customHeight="1" x14ac:dyDescent="0.3">
      <c r="A4" s="9"/>
      <c r="E4" s="27">
        <f>TblContractual[[#This Row],[Cost]]-TblContractual[[#This Row],[Grantee cost]]</f>
        <v>0</v>
      </c>
      <c r="F4" s="27">
        <f>TblContractual[[#This Row],[Cost]]*TblContractual[[#This Row],[Cost-share percentage (leave blank if no cost-share)]]</f>
        <v>0</v>
      </c>
    </row>
    <row r="5" spans="1:10" ht="45" customHeight="1" x14ac:dyDescent="0.3">
      <c r="A5" s="9"/>
      <c r="E5" s="27">
        <f>TblContractual[[#This Row],[Cost]]-TblContractual[[#This Row],[Grantee cost]]</f>
        <v>0</v>
      </c>
      <c r="F5" s="27">
        <f>TblContractual[[#This Row],[Cost]]*TblContractual[[#This Row],[Cost-share percentage (leave blank if no cost-share)]]</f>
        <v>0</v>
      </c>
    </row>
    <row r="6" spans="1:10" ht="45" customHeight="1" x14ac:dyDescent="0.3">
      <c r="A6" s="9"/>
      <c r="E6" s="27">
        <f>TblContractual[[#This Row],[Cost]]-TblContractual[[#This Row],[Grantee cost]]</f>
        <v>0</v>
      </c>
      <c r="F6" s="27">
        <f>TblContractual[[#This Row],[Cost]]*TblContractual[[#This Row],[Cost-share percentage (leave blank if no cost-share)]]</f>
        <v>0</v>
      </c>
    </row>
    <row r="7" spans="1:10" ht="45" customHeight="1" x14ac:dyDescent="0.3">
      <c r="A7" s="9"/>
      <c r="E7" s="27">
        <f>TblContractual[[#This Row],[Cost]]-TblContractual[[#This Row],[Grantee cost]]</f>
        <v>0</v>
      </c>
      <c r="F7" s="27">
        <f>TblContractual[[#This Row],[Cost]]*TblContractual[[#This Row],[Cost-share percentage (leave blank if no cost-share)]]</f>
        <v>0</v>
      </c>
    </row>
    <row r="8" spans="1:10" ht="45" customHeight="1" x14ac:dyDescent="0.3">
      <c r="A8" s="9"/>
      <c r="E8" s="27">
        <f>TblContractual[[#This Row],[Cost]]-TblContractual[[#This Row],[Grantee cost]]</f>
        <v>0</v>
      </c>
      <c r="F8" s="27">
        <f>TblContractual[[#This Row],[Cost]]*TblContractual[[#This Row],[Cost-share percentage (leave blank if no cost-share)]]</f>
        <v>0</v>
      </c>
    </row>
    <row r="9" spans="1:10" ht="45" customHeight="1" x14ac:dyDescent="0.3">
      <c r="A9" s="9"/>
      <c r="E9" s="27">
        <f>TblContractual[[#This Row],[Cost]]-TblContractual[[#This Row],[Grantee cost]]</f>
        <v>0</v>
      </c>
      <c r="F9" s="27">
        <f>TblContractual[[#This Row],[Cost]]*TblContractual[[#This Row],[Cost-share percentage (leave blank if no cost-share)]]</f>
        <v>0</v>
      </c>
    </row>
    <row r="10" spans="1:10" ht="45" customHeight="1" x14ac:dyDescent="0.3">
      <c r="A10" s="9"/>
      <c r="E10" s="27">
        <f>TblContractual[[#This Row],[Cost]]-TblContractual[[#This Row],[Grantee cost]]</f>
        <v>0</v>
      </c>
      <c r="F10" s="27">
        <f>TblContractual[[#This Row],[Cost]]*TblContractual[[#This Row],[Cost-share percentage (leave blank if no cost-share)]]</f>
        <v>0</v>
      </c>
    </row>
    <row r="11" spans="1:10" ht="45" customHeight="1" x14ac:dyDescent="0.3">
      <c r="A11" s="9"/>
      <c r="E11" s="27">
        <f>TblContractual[[#This Row],[Cost]]-TblContractual[[#This Row],[Grantee cost]]</f>
        <v>0</v>
      </c>
      <c r="F11" s="27">
        <f>TblContractual[[#This Row],[Cost]]*TblContractual[[#This Row],[Cost-share percentage (leave blank if no cost-share)]]</f>
        <v>0</v>
      </c>
    </row>
    <row r="12" spans="1:10" ht="45" customHeight="1" x14ac:dyDescent="0.3">
      <c r="A12" s="9"/>
      <c r="E12" s="27">
        <f>TblContractual[[#This Row],[Cost]]-TblContractual[[#This Row],[Grantee cost]]</f>
        <v>0</v>
      </c>
      <c r="F12" s="27">
        <f>TblContractual[[#This Row],[Cost]]*TblContractual[[#This Row],[Cost-share percentage (leave blank if no cost-share)]]</f>
        <v>0</v>
      </c>
    </row>
    <row r="13" spans="1:10" x14ac:dyDescent="0.3">
      <c r="A13" s="8" t="s">
        <v>16</v>
      </c>
      <c r="C13" s="8"/>
      <c r="D13" s="8"/>
      <c r="E13" s="27">
        <f>SUBTOTAL(109,TblContractual[USG cost])</f>
        <v>0</v>
      </c>
      <c r="F13" s="27">
        <f>SUBTOTAL(109,TblContractual[Grantee cost])</f>
        <v>0</v>
      </c>
    </row>
  </sheetData>
  <mergeCells count="1">
    <mergeCell ref="A1:F1"/>
  </mergeCells>
  <dataValidations count="1">
    <dataValidation type="list" allowBlank="1" showInputMessage="1" showErrorMessage="1" sqref="B4:B12" xr:uid="{09F4F4C8-130E-4A9D-8D26-72E34E049290}">
      <formula1>"Contract, Subaward"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556E-EEF1-4CCE-B00E-42DE85ACCAEE}">
  <dimension ref="A1:U14"/>
  <sheetViews>
    <sheetView workbookViewId="0">
      <selection activeCell="A6" sqref="A6"/>
    </sheetView>
  </sheetViews>
  <sheetFormatPr defaultRowHeight="18.75" x14ac:dyDescent="0.3"/>
  <cols>
    <col min="1" max="1" width="165.8554687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45" customHeight="1" x14ac:dyDescent="0.3">
      <c r="A1" s="53" t="s">
        <v>74</v>
      </c>
      <c r="B1" s="53"/>
      <c r="C1" s="53"/>
      <c r="D1" s="53"/>
      <c r="E1" s="53"/>
      <c r="F1" s="53"/>
      <c r="G1" s="53"/>
    </row>
    <row r="2" spans="1:11" ht="21.75" thickBot="1" x14ac:dyDescent="0.4">
      <c r="A2" s="14" t="s">
        <v>19</v>
      </c>
      <c r="B2" s="29"/>
      <c r="C2" s="16"/>
      <c r="D2" s="17"/>
      <c r="E2" s="18"/>
      <c r="F2" s="17"/>
      <c r="G2" s="17"/>
    </row>
    <row r="3" spans="1:11" ht="64.5" customHeight="1" thickTop="1" x14ac:dyDescent="0.3">
      <c r="A3" s="9" t="s">
        <v>78</v>
      </c>
      <c r="B3" s="30" t="s">
        <v>53</v>
      </c>
      <c r="C3" s="9" t="s">
        <v>54</v>
      </c>
      <c r="D3" s="19" t="s">
        <v>13</v>
      </c>
      <c r="E3" s="10" t="s">
        <v>24</v>
      </c>
      <c r="F3" s="19" t="s">
        <v>14</v>
      </c>
      <c r="G3" s="19" t="s">
        <v>15</v>
      </c>
      <c r="H3" s="9"/>
      <c r="I3" s="9"/>
      <c r="J3" s="9"/>
      <c r="K3" s="9"/>
    </row>
    <row r="4" spans="1:11" ht="39.950000000000003" customHeight="1" x14ac:dyDescent="0.3">
      <c r="A4" s="9"/>
      <c r="D4" s="27">
        <f>TblOther[[#This Row],[Each]]*TblOther[[#This Row],[Quantity]]</f>
        <v>0</v>
      </c>
      <c r="F4" s="27">
        <f>TblOther[[#This Row],[Cost]]-TblOther[[#This Row],[Grantee cost]]</f>
        <v>0</v>
      </c>
      <c r="G4" s="27">
        <f>TblOther[[#This Row],[Cost]]*TblOther[[#This Row],[Cost-share percentage (leave blank if no cost-share)]]</f>
        <v>0</v>
      </c>
    </row>
    <row r="5" spans="1:11" ht="39.950000000000003" customHeight="1" x14ac:dyDescent="0.3">
      <c r="A5" s="9"/>
      <c r="D5" s="27">
        <f>TblOther[[#This Row],[Each]]*TblOther[[#This Row],[Quantity]]</f>
        <v>0</v>
      </c>
      <c r="F5" s="27">
        <f>TblOther[[#This Row],[Cost]]-TblOther[[#This Row],[Grantee cost]]</f>
        <v>0</v>
      </c>
      <c r="G5" s="27">
        <f>TblOther[[#This Row],[Cost]]*TblOther[[#This Row],[Cost-share percentage (leave blank if no cost-share)]]</f>
        <v>0</v>
      </c>
    </row>
    <row r="6" spans="1:11" ht="39.950000000000003" customHeight="1" x14ac:dyDescent="0.3">
      <c r="A6" s="9"/>
      <c r="D6" s="27">
        <f>TblOther[[#This Row],[Each]]*TblOther[[#This Row],[Quantity]]</f>
        <v>0</v>
      </c>
      <c r="F6" s="27">
        <f>TblOther[[#This Row],[Cost]]-TblOther[[#This Row],[Grantee cost]]</f>
        <v>0</v>
      </c>
      <c r="G6" s="27">
        <f>TblOther[[#This Row],[Cost]]*TblOther[[#This Row],[Cost-share percentage (leave blank if no cost-share)]]</f>
        <v>0</v>
      </c>
    </row>
    <row r="7" spans="1:11" ht="39.950000000000003" customHeight="1" x14ac:dyDescent="0.3">
      <c r="A7" s="9"/>
      <c r="D7" s="27">
        <f>TblOther[[#This Row],[Each]]*TblOther[[#This Row],[Quantity]]</f>
        <v>0</v>
      </c>
      <c r="F7" s="27">
        <f>TblOther[[#This Row],[Cost]]-TblOther[[#This Row],[Grantee cost]]</f>
        <v>0</v>
      </c>
      <c r="G7" s="27">
        <f>TblOther[[#This Row],[Cost]]*TblOther[[#This Row],[Cost-share percentage (leave blank if no cost-share)]]</f>
        <v>0</v>
      </c>
    </row>
    <row r="8" spans="1:11" ht="39.950000000000003" customHeight="1" x14ac:dyDescent="0.3">
      <c r="A8" s="9"/>
      <c r="D8" s="27">
        <f>TblOther[[#This Row],[Each]]*TblOther[[#This Row],[Quantity]]</f>
        <v>0</v>
      </c>
      <c r="F8" s="27">
        <f>TblOther[[#This Row],[Cost]]-TblOther[[#This Row],[Grantee cost]]</f>
        <v>0</v>
      </c>
      <c r="G8" s="27">
        <f>TblOther[[#This Row],[Cost]]*TblOther[[#This Row],[Cost-share percentage (leave blank if no cost-share)]]</f>
        <v>0</v>
      </c>
    </row>
    <row r="9" spans="1:11" ht="39.950000000000003" customHeight="1" x14ac:dyDescent="0.3">
      <c r="A9" s="9"/>
      <c r="D9" s="27">
        <f>TblOther[[#This Row],[Each]]*TblOther[[#This Row],[Quantity]]</f>
        <v>0</v>
      </c>
      <c r="F9" s="27">
        <f>TblOther[[#This Row],[Cost]]-TblOther[[#This Row],[Grantee cost]]</f>
        <v>0</v>
      </c>
      <c r="G9" s="27">
        <f>TblOther[[#This Row],[Cost]]*TblOther[[#This Row],[Cost-share percentage (leave blank if no cost-share)]]</f>
        <v>0</v>
      </c>
    </row>
    <row r="10" spans="1:11" ht="39.950000000000003" customHeight="1" x14ac:dyDescent="0.3">
      <c r="A10" s="9"/>
      <c r="D10" s="27">
        <f>TblOther[[#This Row],[Each]]*TblOther[[#This Row],[Quantity]]</f>
        <v>0</v>
      </c>
      <c r="F10" s="27">
        <f>TblOther[[#This Row],[Cost]]-TblOther[[#This Row],[Grantee cost]]</f>
        <v>0</v>
      </c>
      <c r="G10" s="27">
        <f>TblOther[[#This Row],[Cost]]*TblOther[[#This Row],[Cost-share percentage (leave blank if no cost-share)]]</f>
        <v>0</v>
      </c>
    </row>
    <row r="11" spans="1:11" ht="39.950000000000003" customHeight="1" x14ac:dyDescent="0.3">
      <c r="A11" s="9"/>
      <c r="D11" s="27">
        <f>TblOther[[#This Row],[Each]]*TblOther[[#This Row],[Quantity]]</f>
        <v>0</v>
      </c>
      <c r="F11" s="27">
        <f>TblOther[[#This Row],[Cost]]-TblOther[[#This Row],[Grantee cost]]</f>
        <v>0</v>
      </c>
      <c r="G11" s="27">
        <f>TblOther[[#This Row],[Cost]]*TblOther[[#This Row],[Cost-share percentage (leave blank if no cost-share)]]</f>
        <v>0</v>
      </c>
    </row>
    <row r="12" spans="1:11" ht="39.950000000000003" customHeight="1" x14ac:dyDescent="0.3">
      <c r="A12" s="9"/>
      <c r="D12" s="27">
        <f>TblOther[[#This Row],[Each]]*TblOther[[#This Row],[Quantity]]</f>
        <v>0</v>
      </c>
      <c r="F12" s="27">
        <f>TblOther[[#This Row],[Cost]]-TblOther[[#This Row],[Grantee cost]]</f>
        <v>0</v>
      </c>
      <c r="G12" s="27">
        <f>TblOther[[#This Row],[Cost]]*TblOther[[#This Row],[Cost-share percentage (leave blank if no cost-share)]]</f>
        <v>0</v>
      </c>
    </row>
    <row r="13" spans="1:11" ht="39.950000000000003" customHeight="1" x14ac:dyDescent="0.3">
      <c r="A13" s="9"/>
      <c r="D13" s="27">
        <f>TblOther[[#This Row],[Each]]*TblOther[[#This Row],[Quantity]]</f>
        <v>0</v>
      </c>
      <c r="F13" s="27">
        <f>TblOther[[#This Row],[Cost]]-TblOther[[#This Row],[Grantee cost]]</f>
        <v>0</v>
      </c>
      <c r="G13" s="27">
        <f>TblOther[[#This Row],[Cost]]*TblOther[[#This Row],[Cost-share percentage (leave blank if no cost-share)]]</f>
        <v>0</v>
      </c>
    </row>
    <row r="14" spans="1:11" x14ac:dyDescent="0.3">
      <c r="A14" s="8" t="s">
        <v>16</v>
      </c>
      <c r="B14" s="13"/>
      <c r="D14" s="28"/>
      <c r="E14" s="8"/>
      <c r="F14" s="27">
        <f>SUBTOTAL(109,TblOther[USG cost])</f>
        <v>0</v>
      </c>
      <c r="G14" s="27">
        <f>SUBTOTAL(109,TblOther[Grantee cost])</f>
        <v>0</v>
      </c>
    </row>
  </sheetData>
  <mergeCells count="1">
    <mergeCell ref="A1:G1"/>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BA2C-67F9-43F5-A693-3790519C0B2F}">
  <dimension ref="A1:U25"/>
  <sheetViews>
    <sheetView workbookViewId="0">
      <selection activeCell="B3" sqref="B3"/>
    </sheetView>
  </sheetViews>
  <sheetFormatPr defaultRowHeight="18.75" x14ac:dyDescent="0.3"/>
  <cols>
    <col min="1" max="1" width="89.85546875" style="8" customWidth="1"/>
    <col min="2" max="2" width="16.28515625" style="13" customWidth="1"/>
    <col min="3" max="3" width="12.7109375" style="39" customWidth="1"/>
    <col min="4" max="4" width="16.5703125" style="31" customWidth="1"/>
    <col min="5" max="5" width="15.42578125" style="13" customWidth="1"/>
    <col min="6" max="6" width="15.5703125" style="13" customWidth="1"/>
    <col min="7" max="14" width="9.140625" style="8"/>
    <col min="15" max="20" width="9.140625" style="1"/>
  </cols>
  <sheetData>
    <row r="1" spans="1:21" ht="21.75" thickBot="1" x14ac:dyDescent="0.4">
      <c r="A1" s="14" t="s">
        <v>71</v>
      </c>
      <c r="B1" s="36"/>
      <c r="C1" s="37"/>
      <c r="D1" s="29"/>
      <c r="E1" s="17"/>
      <c r="F1" s="17"/>
    </row>
    <row r="2" spans="1:21" ht="64.5" thickTop="1" x14ac:dyDescent="0.3">
      <c r="A2" s="9" t="s">
        <v>92</v>
      </c>
      <c r="B2" s="12" t="s">
        <v>106</v>
      </c>
      <c r="C2" s="38" t="s">
        <v>26</v>
      </c>
      <c r="D2" s="19" t="s">
        <v>13</v>
      </c>
      <c r="E2" s="10" t="s">
        <v>24</v>
      </c>
      <c r="F2" s="19" t="s">
        <v>14</v>
      </c>
      <c r="G2" s="19" t="s">
        <v>15</v>
      </c>
      <c r="H2" s="9"/>
      <c r="I2" s="9"/>
      <c r="J2" s="9"/>
      <c r="K2" s="9"/>
      <c r="O2" s="8"/>
      <c r="U2" s="1"/>
    </row>
    <row r="3" spans="1:21" ht="30" customHeight="1" x14ac:dyDescent="0.3">
      <c r="A3" s="9"/>
      <c r="D3" s="27">
        <f>TblIndirect[[#This Row],[Modified Total Direct Costs*]]*TblIndirect[[#This Row],[Rate]]</f>
        <v>0</v>
      </c>
      <c r="E3" s="11"/>
      <c r="F3" s="27">
        <f>TblIndirect[[#This Row],[Rate]]-TblIndirect[[#This Row],[Grantee cost]]</f>
        <v>0</v>
      </c>
      <c r="G3" s="27">
        <f>TblIndirect[[#This Row],[Rate]]*TblIndirect[[#This Row],[Cost-share percentage (leave blank if no cost-share)]]</f>
        <v>0</v>
      </c>
      <c r="O3" s="8"/>
      <c r="U3" s="1"/>
    </row>
    <row r="4" spans="1:21" ht="30" customHeight="1" x14ac:dyDescent="0.3">
      <c r="A4" s="9"/>
      <c r="D4" s="27">
        <f>TblIndirect[[#This Row],[Modified Total Direct Costs*]]*TblIndirect[[#This Row],[Rate]]</f>
        <v>0</v>
      </c>
      <c r="E4" s="11"/>
      <c r="F4" s="27">
        <f>TblIndirect[[#This Row],[Rate]]-TblIndirect[[#This Row],[Grantee cost]]</f>
        <v>0</v>
      </c>
      <c r="G4" s="27">
        <f>TblIndirect[[#This Row],[Rate]]*TblIndirect[[#This Row],[Cost-share percentage (leave blank if no cost-share)]]</f>
        <v>0</v>
      </c>
      <c r="O4" s="8"/>
      <c r="U4" s="1"/>
    </row>
    <row r="5" spans="1:21" ht="30" customHeight="1" x14ac:dyDescent="0.3">
      <c r="A5" s="9"/>
      <c r="D5" s="27">
        <f>TblIndirect[[#This Row],[Modified Total Direct Costs*]]*TblIndirect[[#This Row],[Rate]]</f>
        <v>0</v>
      </c>
      <c r="E5" s="11"/>
      <c r="F5" s="27">
        <f>TblIndirect[[#This Row],[Rate]]-TblIndirect[[#This Row],[Grantee cost]]</f>
        <v>0</v>
      </c>
      <c r="G5" s="27">
        <f>TblIndirect[[#This Row],[Rate]]*TblIndirect[[#This Row],[Cost-share percentage (leave blank if no cost-share)]]</f>
        <v>0</v>
      </c>
      <c r="O5" s="8"/>
      <c r="U5" s="1"/>
    </row>
    <row r="6" spans="1:21" ht="30" customHeight="1" x14ac:dyDescent="0.3">
      <c r="A6" s="9"/>
      <c r="D6" s="27">
        <f>TblIndirect[[#This Row],[Modified Total Direct Costs*]]*TblIndirect[[#This Row],[Rate]]</f>
        <v>0</v>
      </c>
      <c r="E6" s="11"/>
      <c r="F6" s="27">
        <f>TblIndirect[[#This Row],[Rate]]-TblIndirect[[#This Row],[Grantee cost]]</f>
        <v>0</v>
      </c>
      <c r="G6" s="27">
        <f>TblIndirect[[#This Row],[Rate]]*TblIndirect[[#This Row],[Cost-share percentage (leave blank if no cost-share)]]</f>
        <v>0</v>
      </c>
      <c r="O6" s="8"/>
      <c r="U6" s="1"/>
    </row>
    <row r="7" spans="1:21" ht="30" customHeight="1" x14ac:dyDescent="0.3">
      <c r="A7" s="9"/>
      <c r="D7" s="27">
        <f>TblIndirect[[#This Row],[Modified Total Direct Costs*]]*TblIndirect[[#This Row],[Rate]]</f>
        <v>0</v>
      </c>
      <c r="E7" s="11"/>
      <c r="F7" s="27">
        <f>TblIndirect[[#This Row],[Rate]]-TblIndirect[[#This Row],[Grantee cost]]</f>
        <v>0</v>
      </c>
      <c r="G7" s="27">
        <f>TblIndirect[[#This Row],[Rate]]*TblIndirect[[#This Row],[Cost-share percentage (leave blank if no cost-share)]]</f>
        <v>0</v>
      </c>
      <c r="O7" s="8"/>
      <c r="U7" s="1"/>
    </row>
    <row r="8" spans="1:21" x14ac:dyDescent="0.3">
      <c r="A8" s="8" t="s">
        <v>16</v>
      </c>
      <c r="D8" s="27"/>
      <c r="E8" s="8"/>
      <c r="F8" s="27">
        <f>SUBTOTAL(109,TblIndirect[USG cost])</f>
        <v>0</v>
      </c>
      <c r="G8" s="27">
        <f>SUBTOTAL(109,TblIndirect[Grantee cost])</f>
        <v>0</v>
      </c>
      <c r="O8" s="8"/>
      <c r="U8" s="1"/>
    </row>
    <row r="9" spans="1:21" x14ac:dyDescent="0.3">
      <c r="A9" s="35"/>
      <c r="B9" s="34"/>
      <c r="C9" s="40"/>
      <c r="D9" s="41"/>
      <c r="E9" s="34"/>
      <c r="F9" s="34"/>
      <c r="G9" s="35"/>
    </row>
    <row r="10" spans="1:21" ht="21" x14ac:dyDescent="0.35">
      <c r="A10" s="33" t="s">
        <v>80</v>
      </c>
      <c r="B10" s="34"/>
      <c r="C10" s="40"/>
      <c r="D10" s="41"/>
      <c r="E10" s="34"/>
      <c r="F10" s="34"/>
      <c r="G10" s="35"/>
    </row>
    <row r="11" spans="1:21" x14ac:dyDescent="0.3">
      <c r="A11" s="34" t="s">
        <v>81</v>
      </c>
      <c r="B11" s="34"/>
      <c r="C11" s="40"/>
      <c r="D11" s="41"/>
      <c r="E11" s="34"/>
      <c r="F11" s="34"/>
      <c r="G11" s="35"/>
    </row>
    <row r="12" spans="1:21" x14ac:dyDescent="0.3">
      <c r="A12" s="34"/>
      <c r="B12" s="34"/>
      <c r="C12" s="40"/>
      <c r="D12" s="41"/>
      <c r="E12" s="34"/>
      <c r="F12" s="34"/>
      <c r="G12" s="35"/>
    </row>
    <row r="13" spans="1:21" x14ac:dyDescent="0.3">
      <c r="A13" s="34" t="s">
        <v>82</v>
      </c>
      <c r="B13" s="34"/>
      <c r="C13" s="40"/>
      <c r="D13" s="41"/>
      <c r="E13" s="34"/>
      <c r="F13" s="34"/>
      <c r="G13" s="35"/>
    </row>
    <row r="14" spans="1:21" x14ac:dyDescent="0.3">
      <c r="A14" s="34"/>
      <c r="B14" s="34"/>
      <c r="C14" s="40"/>
      <c r="D14" s="41"/>
      <c r="E14" s="34"/>
      <c r="F14" s="34"/>
      <c r="G14" s="35"/>
    </row>
    <row r="15" spans="1:21" x14ac:dyDescent="0.3">
      <c r="A15" s="34" t="s">
        <v>83</v>
      </c>
      <c r="B15" s="34"/>
      <c r="C15" s="40"/>
      <c r="D15" s="41"/>
      <c r="E15" s="34"/>
      <c r="F15" s="34"/>
      <c r="G15" s="35"/>
    </row>
    <row r="16" spans="1:21" x14ac:dyDescent="0.3">
      <c r="A16" s="34"/>
      <c r="B16" s="34"/>
      <c r="C16" s="40"/>
      <c r="D16" s="41"/>
      <c r="E16" s="34"/>
      <c r="F16" s="34"/>
      <c r="G16" s="35"/>
    </row>
    <row r="17" spans="1:7" x14ac:dyDescent="0.3">
      <c r="A17" s="51" t="s">
        <v>107</v>
      </c>
      <c r="B17" s="34"/>
      <c r="C17" s="40"/>
      <c r="D17" s="41"/>
      <c r="E17" s="34"/>
      <c r="F17" s="34"/>
      <c r="G17" s="35"/>
    </row>
    <row r="18" spans="1:7" x14ac:dyDescent="0.3">
      <c r="A18" s="34" t="s">
        <v>84</v>
      </c>
      <c r="B18" s="34"/>
      <c r="C18" s="40"/>
      <c r="D18" s="41"/>
      <c r="E18" s="34"/>
      <c r="F18" s="34"/>
      <c r="G18" s="35"/>
    </row>
    <row r="19" spans="1:7" x14ac:dyDescent="0.3">
      <c r="A19" s="34" t="s">
        <v>85</v>
      </c>
      <c r="B19" s="34"/>
      <c r="C19" s="40"/>
      <c r="D19" s="41"/>
      <c r="E19" s="34"/>
      <c r="F19" s="34"/>
      <c r="G19" s="35"/>
    </row>
    <row r="20" spans="1:7" x14ac:dyDescent="0.3">
      <c r="A20" s="34" t="s">
        <v>86</v>
      </c>
      <c r="B20" s="34"/>
      <c r="C20" s="40"/>
      <c r="D20" s="41"/>
      <c r="E20" s="34"/>
      <c r="F20" s="34"/>
      <c r="G20" s="35"/>
    </row>
    <row r="21" spans="1:7" x14ac:dyDescent="0.3">
      <c r="A21" s="34" t="s">
        <v>87</v>
      </c>
      <c r="B21" s="34"/>
      <c r="C21" s="40"/>
      <c r="D21" s="41"/>
      <c r="E21" s="34"/>
      <c r="F21" s="34"/>
      <c r="G21" s="35"/>
    </row>
    <row r="22" spans="1:7" x14ac:dyDescent="0.3">
      <c r="A22" s="34" t="s">
        <v>88</v>
      </c>
      <c r="B22" s="34"/>
      <c r="C22" s="40"/>
      <c r="D22" s="41"/>
      <c r="E22" s="34"/>
      <c r="F22" s="34"/>
      <c r="G22" s="35"/>
    </row>
    <row r="23" spans="1:7" x14ac:dyDescent="0.3">
      <c r="A23" s="34" t="s">
        <v>89</v>
      </c>
      <c r="B23" s="34"/>
      <c r="C23" s="40"/>
      <c r="D23" s="41"/>
      <c r="E23" s="34"/>
      <c r="F23" s="34"/>
      <c r="G23" s="35"/>
    </row>
    <row r="24" spans="1:7" x14ac:dyDescent="0.3">
      <c r="A24" s="34" t="s">
        <v>90</v>
      </c>
      <c r="B24" s="34"/>
      <c r="C24" s="40"/>
      <c r="D24" s="41"/>
      <c r="E24" s="34"/>
      <c r="F24" s="34"/>
      <c r="G24" s="35"/>
    </row>
    <row r="25" spans="1:7" x14ac:dyDescent="0.3">
      <c r="A25" s="35"/>
      <c r="B25" s="34"/>
      <c r="C25" s="40"/>
      <c r="D25" s="41"/>
      <c r="E25" s="34"/>
      <c r="F25" s="34"/>
      <c r="G25" s="35"/>
    </row>
  </sheetData>
  <dataValidations count="1">
    <dataValidation allowBlank="1" showInputMessage="1" showErrorMessage="1" sqref="B4:B7" xr:uid="{C0D3DF22-2F28-4503-9A87-C47B1C59ADCB}"/>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8A0C370079588438AC9A1DC07590B4B" ma:contentTypeVersion="14" ma:contentTypeDescription="Create a new document." ma:contentTypeScope="" ma:versionID="cccea469213e1aad1830433ccb4f04b1">
  <xsd:schema xmlns:xsd="http://www.w3.org/2001/XMLSchema" xmlns:xs="http://www.w3.org/2001/XMLSchema" xmlns:p="http://schemas.microsoft.com/office/2006/metadata/properties" xmlns:ns2="83e67967-6944-42f5-b8ba-3eb0775dafa6" xmlns:ns3="f9c7da96-c0a1-46e8-9140-fbafa4113a91" xmlns:ns4="e13ccef7-9f2e-4484-896a-79fa90ce3d68" targetNamespace="http://schemas.microsoft.com/office/2006/metadata/properties" ma:root="true" ma:fieldsID="0f62ced182f82ab96769ade0d70229da" ns2:_="" ns3:_="" ns4:_="">
    <xsd:import namespace="83e67967-6944-42f5-b8ba-3eb0775dafa6"/>
    <xsd:import namespace="f9c7da96-c0a1-46e8-9140-fbafa4113a91"/>
    <xsd:import namespace="e13ccef7-9f2e-4484-896a-79fa90ce3d6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67967-6944-42f5-b8ba-3eb0775dafa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9c7da96-c0a1-46e8-9140-fbafa4113a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3ccef7-9f2e-4484-896a-79fa90ce3d6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ccdb457-def2-4777-9424-1f07949deb16}" ma:internalName="TaxCatchAll" ma:showField="CatchAllData" ma:web="e13ccef7-9f2e-4484-896a-79fa90ce3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9c7da96-c0a1-46e8-9140-fbafa4113a91">
      <Terms xmlns="http://schemas.microsoft.com/office/infopath/2007/PartnerControls"/>
    </lcf76f155ced4ddcb4097134ff3c332f>
    <TaxCatchAll xmlns="e13ccef7-9f2e-4484-896a-79fa90ce3d68" xsi:nil="true"/>
  </documentManagement>
</p:properties>
</file>

<file path=customXml/itemProps1.xml><?xml version="1.0" encoding="utf-8"?>
<ds:datastoreItem xmlns:ds="http://schemas.openxmlformats.org/officeDocument/2006/customXml" ds:itemID="{0D3028C8-477D-4378-870C-E6A6D6674F67}">
  <ds:schemaRefs>
    <ds:schemaRef ds:uri="http://schemas.microsoft.com/sharepoint/v3/contenttype/forms"/>
  </ds:schemaRefs>
</ds:datastoreItem>
</file>

<file path=customXml/itemProps2.xml><?xml version="1.0" encoding="utf-8"?>
<ds:datastoreItem xmlns:ds="http://schemas.openxmlformats.org/officeDocument/2006/customXml" ds:itemID="{8E7BC7DA-29D5-4B7D-ABC4-C87AA39B9944}">
  <ds:schemaRefs>
    <ds:schemaRef ds:uri="http://schemas.microsoft.com/sharepoint/events"/>
    <ds:schemaRef ds:uri=""/>
  </ds:schemaRefs>
</ds:datastoreItem>
</file>

<file path=customXml/itemProps3.xml><?xml version="1.0" encoding="utf-8"?>
<ds:datastoreItem xmlns:ds="http://schemas.openxmlformats.org/officeDocument/2006/customXml" ds:itemID="{894118F9-50F4-40E7-8DA9-1561574F3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67967-6944-42f5-b8ba-3eb0775dafa6"/>
    <ds:schemaRef ds:uri="f9c7da96-c0a1-46e8-9140-fbafa4113a91"/>
    <ds:schemaRef ds:uri="e13ccef7-9f2e-4484-896a-79fa90ce3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AED0F0-5E5B-4DD4-A363-106D6F5498DE}">
  <ds:schemaRefs>
    <ds:schemaRef ds:uri="http://purl.org/dc/elements/1.1/"/>
    <ds:schemaRef ds:uri="http://schemas.microsoft.com/office/2006/metadata/properties"/>
    <ds:schemaRef ds:uri="f9c7da96-c0a1-46e8-9140-fbafa4113a9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e13ccef7-9f2e-4484-896a-79fa90ce3d68"/>
    <ds:schemaRef ds:uri="83e67967-6944-42f5-b8ba-3eb0775dafa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GUIDELINES</vt:lpstr>
      <vt:lpstr>Personnel</vt:lpstr>
      <vt:lpstr>Fringe Benefits</vt:lpstr>
      <vt:lpstr>Travel</vt:lpstr>
      <vt:lpstr>Equipment</vt:lpstr>
      <vt:lpstr>Supplies</vt:lpstr>
      <vt:lpstr>Contractual</vt:lpstr>
      <vt:lpstr>Other Direct Costs</vt:lpstr>
      <vt:lpstr>Indirect</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Dobson, Mark L (Pretoria)</dc:creator>
  <cp:lastModifiedBy>Dobson, Mark L (Pretoria)</cp:lastModifiedBy>
  <cp:lastPrinted>2022-10-07T09:39:21Z</cp:lastPrinted>
  <dcterms:created xsi:type="dcterms:W3CDTF">2015-06-05T18:17:20Z</dcterms:created>
  <dcterms:modified xsi:type="dcterms:W3CDTF">2023-06-01T07:59:42Z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0x01010008A0C370079588438AC9A1DC07590B4B</vt:lpwstr>
  </property>
  <property fmtid="{D5CDD505-2E9C-101B-9397-08002B2CF9AE}" pid="3" name="MediaServiceImageTags">
    <vt:lpwstr/>
  </property>
  <property fmtid="{D5CDD505-2E9C-101B-9397-08002B2CF9AE}" pid="4" name="MSIP_Label_1665d9ee-429a-4d5f-97cc-cfb56e044a6e_Enabled">
    <vt:lpwstr>true</vt:lpwstr>
  </property>
  <property fmtid="{D5CDD505-2E9C-101B-9397-08002B2CF9AE}" pid="5" name="MSIP_Label_1665d9ee-429a-4d5f-97cc-cfb56e044a6e_SetDate">
    <vt:lpwstr>2022-12-12T09:54:35Z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25f1ee9e-873c-4656-875c-14718ba99de4</vt:lpwstr>
  </property>
  <property fmtid="{D5CDD505-2E9C-101B-9397-08002B2CF9AE}" pid="10" name="MSIP_Label_1665d9ee-429a-4d5f-97cc-cfb56e044a6e_ContentBits">
    <vt:lpwstr>0</vt:lpwstr>
  </property>
</Properties>
</file>