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usdos-my.sharepoint.com/personal/carradapa_state_gov/Documents/PRE AWARD NOFO Resources &amp; TEMPLATES/"/>
    </mc:Choice>
  </mc:AlternateContent>
  <xr:revisionPtr revIDLastSave="0" documentId="14_{32DB1726-408E-4C17-B783-405E4384729E}" xr6:coauthVersionLast="47" xr6:coauthVersionMax="47" xr10:uidLastSave="{00000000-0000-0000-0000-000000000000}"/>
  <bookViews>
    <workbookView xWindow="-120" yWindow="-120" windowWidth="29040" windowHeight="15840" tabRatio="79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5" i="7"/>
  <c r="C25" i="7"/>
  <c r="C34"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<sst xmlns="http://schemas.openxmlformats.org/spreadsheetml/2006/main" count="616" uniqueCount="351">
  <si>
    <t>BUDGET GUIDELINES</t>
  </si>
  <si>
    <t>In addition to the budget information required on the SF-424A, applicants must provide the following three elements as part of the budget submission:</t>
  </si>
  <si>
    <t>Budget Narrative</t>
  </si>
  <si>
    <t>Before grants are awarded, the Bureau/Post reserves the right to reduce, revise, or increase proposal budgets in accordance with the Bureau’s/Post's program needs and availability of funds.</t>
  </si>
  <si>
    <t>Cost Share</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</si>
  <si>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</si>
  <si>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</si>
  <si>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</si>
  <si>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</si>
  <si>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</si>
  <si>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</si>
  <si>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</si>
  <si>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</si>
  <si>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</si>
  <si>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</si>
  <si>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</si>
  <si>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</si>
  <si>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</si>
  <si>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</si>
  <si>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</si>
  <si>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</si>
  <si>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</si>
  <si>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</si>
  <si>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</si>
  <si>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</si>
  <si>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</si>
  <si>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</si>
  <si>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</si>
  <si>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</si>
  <si>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</si>
  <si>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</si>
  <si>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</si>
  <si>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</si>
  <si>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</si>
  <si>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</si>
  <si>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</si>
  <si>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</si>
  <si>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</si>
  <si>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</si>
  <si>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</si>
  <si>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</si>
  <si>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</si>
  <si>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</si>
  <si>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</si>
  <si>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</si>
  <si>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</si>
  <si>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</si>
  <si>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</si>
  <si>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</si>
  <si>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</si>
  <si>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</si>
  <si>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</si>
  <si>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</si>
  <si>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</si>
  <si>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</si>
  <si>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</si>
  <si>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</si>
  <si>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</si>
  <si>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</si>
  <si>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</si>
  <si>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</si>
  <si>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</si>
  <si>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</si>
  <si>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</si>
  <si>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</si>
  <si>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</si>
  <si>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</si>
  <si>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</si>
  <si>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</si>
  <si>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</si>
  <si>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</si>
  <si>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 xml:space="preserve">Activity/Purpose - </t>
  </si>
  <si>
    <t>C.1.1</t>
  </si>
  <si>
    <t>C.1.2</t>
  </si>
  <si>
    <t>Lodging</t>
  </si>
  <si>
    <t>C.1.3</t>
  </si>
  <si>
    <t>C.2</t>
  </si>
  <si>
    <t>C.2.1</t>
  </si>
  <si>
    <t>C.2.2</t>
  </si>
  <si>
    <t>C.2.3</t>
  </si>
  <si>
    <t>Per Diem (City, Country)</t>
  </si>
  <si>
    <t>Subtotal Travel</t>
  </si>
  <si>
    <t>number</t>
  </si>
  <si>
    <t>unit</t>
  </si>
  <si>
    <t>Activity/Purpose</t>
  </si>
  <si>
    <t>D.1</t>
  </si>
  <si>
    <t>Subtotal Equipment</t>
  </si>
  <si>
    <t>Sub Total Equipment</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</si>
  <si>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</si>
  <si>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</si>
  <si>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</si>
  <si>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</si>
  <si>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</si>
  <si>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</si>
  <si>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</si>
  <si>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</si>
  <si>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</si>
  <si>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</si>
  <si>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</si>
  <si>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</si>
  <si>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</si>
  <si>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</si>
  <si>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</si>
  <si>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</si>
  <si>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</si>
  <si>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</si>
  <si>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</si>
  <si>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</si>
  <si>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 xml:space="preserve">Subtotal Other Direct Costs </t>
  </si>
  <si>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</si>
  <si>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</si>
  <si>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</si>
  <si>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</si>
  <si>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</si>
  <si>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Requested Federal Funds</t>
  </si>
  <si>
    <t>Cost-Share by Sub</t>
  </si>
  <si>
    <t xml:space="preserve"> Amount  </t>
  </si>
  <si>
    <t>months or years</t>
  </si>
  <si>
    <t>salary           (month or year)</t>
  </si>
  <si>
    <t>Field Personnel</t>
  </si>
  <si>
    <t>HQ-Based Personnel Fringe Benefits</t>
  </si>
  <si>
    <t>Field Personnel Fringe Benefits</t>
  </si>
  <si>
    <t># days</t>
  </si>
  <si>
    <t xml:space="preserve"> Lodging</t>
  </si>
  <si>
    <t># units</t>
  </si>
  <si>
    <t>Subrecipient (Name)*</t>
  </si>
  <si>
    <t>Contractor</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</si>
  <si>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</si>
  <si>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</si>
  <si>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</si>
  <si>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</si>
  <si>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</si>
  <si>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</si>
  <si>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</si>
  <si>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</si>
  <si>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</si>
  <si>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</si>
  <si>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</si>
  <si>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</si>
  <si>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</si>
  <si>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</si>
  <si>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</si>
  <si>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</si>
  <si>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</si>
  <si>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</si>
  <si>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</si>
  <si>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</si>
  <si>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</si>
  <si>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</si>
  <si>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</si>
  <si>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</si>
  <si>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</si>
  <si>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</si>
  <si>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</si>
  <si>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</si>
  <si>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</si>
  <si>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</si>
  <si>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</si>
  <si>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</si>
  <si>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</si>
  <si>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r>
      <t>Per Diem</t>
    </r>
    <r>
      <rPr>
        <b/>
        <sz val="12"/>
        <color theme="1"/>
        <rFont val="Calibri"/>
        <family val="2"/>
      </rPr>
      <t xml:space="preserve"> </t>
    </r>
    <r>
      <rPr>
        <sz val="12"/>
        <color theme="1"/>
        <rFont val="Calibri"/>
        <family val="2"/>
      </rPr>
      <t>(City, Country)</t>
    </r>
  </si>
  <si>
    <r>
      <t xml:space="preserve"> Per Diem</t>
    </r>
    <r>
      <rPr>
        <b/>
        <sz val="12"/>
        <color theme="1"/>
        <rFont val="Calibri"/>
        <family val="2"/>
      </rPr>
      <t xml:space="preserve"> </t>
    </r>
    <r>
      <rPr>
        <sz val="12"/>
        <color theme="1"/>
        <rFont val="Calibri"/>
        <family val="2"/>
      </rPr>
      <t>(City, Country)</t>
    </r>
  </si>
  <si>
    <t>Equipment  (&gt; $10,000 per unit )</t>
  </si>
  <si>
    <t>Supplies  (&lt; $10,000 per unit)</t>
  </si>
  <si>
    <t>% level of effort</t>
  </si>
  <si>
    <t>salary</t>
  </si>
  <si>
    <t>A.2.2</t>
  </si>
  <si>
    <t>% rate per NICRA</t>
  </si>
  <si>
    <t># of people</t>
  </si>
  <si>
    <t>Activity 1.1…..</t>
  </si>
  <si>
    <r>
      <t xml:space="preserve">          A. Summary Budget</t>
    </r>
    <r>
      <rPr>
        <sz val="12"/>
        <color theme="1"/>
        <rFont val="Calibri"/>
        <family val="2"/>
        <scheme val="minor"/>
      </rPr>
      <t xml:space="preserve">  </t>
    </r>
    <r>
      <rPr>
        <i/>
        <sz val="12"/>
        <color theme="1"/>
        <rFont val="Calibri"/>
        <family val="2"/>
        <scheme val="minor"/>
      </rPr>
      <t>(Note: using the OMB cost categories, see SF-424A)</t>
    </r>
  </si>
  <si>
    <r>
      <t xml:space="preserve">          B. Detailed Line-Item Budget</t>
    </r>
    <r>
      <rPr>
        <sz val="12"/>
        <color theme="1"/>
        <rFont val="Calibri"/>
        <family val="2"/>
        <scheme val="minor"/>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</si>
  <si>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</si>
  <si>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</si>
  <si>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</si>
  <si>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</si>
  <si>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Calibri 12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</si>
  <si>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</si>
  <si>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</si>
  <si>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</si>
  <si>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</si>
  <si>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</si>
  <si>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</si>
  <si>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</si>
  <si>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</si>
  <si>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</si>
  <si>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</si>
  <si>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</si>
  <si>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</si>
  <si>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</si>
  <si>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</si>
  <si>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</si>
  <si>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</si>
  <si>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Calibri"/>
        <family val="2"/>
        <scheme val="minor"/>
      </rPr>
      <t xml:space="preserve">2 CFR 200.430: Compensation - personal services.    </t>
    </r>
    <r>
      <rPr>
        <sz val="12"/>
        <color theme="1"/>
        <rFont val="Calibri"/>
        <family val="2"/>
        <scheme val="minor"/>
      </rPr>
      <t xml:space="preserve">                                                                                                                                                                                                                                                         </t>
    </r>
  </si>
  <si>
    <r>
      <rPr>
        <b/>
        <sz val="12"/>
        <color theme="1"/>
        <rFont val="Calibri"/>
        <family val="2"/>
        <scheme val="minor"/>
      </rPr>
      <t>2 CFR 200.413 -Direct costs - Administrative and clerical staff salaries.</t>
    </r>
    <r>
      <rPr>
        <sz val="12"/>
        <color theme="1"/>
        <rFont val="Calibri"/>
        <family val="2"/>
        <scheme val="minor"/>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</si>
  <si>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</si>
  <si>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</si>
  <si>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</si>
  <si>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</si>
  <si>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</si>
  <si>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</si>
  <si>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</si>
  <si>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</si>
  <si>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</si>
  <si>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</si>
  <si>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</si>
  <si>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</si>
  <si>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</si>
  <si>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</si>
  <si>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</si>
  <si>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</si>
  <si>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</si>
  <si>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Recipients and subrecipients are prohibited from obligating or expending loan or grant funds to:
(1) Procure or obtain covered telecommunications equipment or services;
(2) Extend or renew a contract to procure or obtain covered telecommunications equipment or services; or
(3) Enter into a contract (or extend or renew a contract) to procure or obtain covered telecommunications equipment or services.
(b) As described in section 889 of Public Law 115-232, “covered telecommunications equipment or services” means any of the following:
(1) Telecommunications equipment produced by Huawei Technologies Company or ZTE Corporation (or any subsidiary or affiliate of such entities);
(2) For the purpose of public safety, security of government facilities, physical security surveillance of critical infrastructure, and other national security purposes, video surveillance and telecommunications equipment produced by Hytera Communications Corporation, Hangzhou Hikvision Digital Technology Company, or Dahua Technology Company (or any subsidiary or affiliate of such entities);
(3) Telecommunications or video surveillance services provided by such entities or using such equipment;
(4) Telecommunications or video surveillance equipment or services produced or provided by an entity that the Secretary of Defense, in consultation with the Director of the National Intelligence or the Director of the Federal Bureau of Investigation, reasonably believes to be an entity owned or controlled by, or otherwise connected to, the government of a covered foreign country;</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</si>
  <si>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</si>
  <si>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</si>
  <si>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</si>
  <si>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</si>
  <si>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</si>
  <si>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200.216 Prohibition on certain telecommunications and video surveillance equipment or services.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</si>
  <si>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</si>
  <si>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</si>
  <si>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</si>
  <si>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</si>
  <si>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</si>
  <si>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</si>
  <si>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</si>
  <si>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</si>
  <si>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</si>
  <si>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</si>
  <si>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</si>
  <si>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</si>
  <si>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</si>
  <si>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</si>
  <si>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</si>
  <si>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</si>
  <si>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</si>
  <si>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</si>
  <si>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</si>
  <si>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</si>
  <si>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</si>
  <si>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</si>
  <si>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</si>
  <si>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</si>
  <si>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</si>
  <si>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</si>
  <si>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</si>
  <si>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Contracts for goods and/or services do not require a separate detailed line-item budget.</t>
  </si>
  <si>
    <r>
      <t>Suggested References</t>
    </r>
    <r>
      <rPr>
        <b/>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</si>
  <si>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</si>
  <si>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</si>
  <si>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</si>
  <si>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</si>
  <si>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</si>
  <si>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</si>
  <si>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</si>
  <si>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</si>
  <si>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</si>
  <si>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</si>
  <si>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</si>
  <si>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</si>
  <si>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</si>
  <si>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</si>
  <si>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</si>
  <si>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Participant support costs and consultancy costs (including travel) should be included as Other Direct Costs.   </t>
  </si>
  <si>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</si>
  <si>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</si>
  <si>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</si>
  <si>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</si>
  <si>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</si>
  <si>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</si>
  <si>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</si>
  <si>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</si>
  <si>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</si>
  <si>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</si>
  <si>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</si>
  <si>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</si>
  <si>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</si>
  <si>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</si>
  <si>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</si>
  <si>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</si>
  <si>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</si>
  <si>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</si>
  <si>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</si>
  <si>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Calibri"/>
        <family val="2"/>
        <scheme val="minor"/>
      </rPr>
      <t>WILL NOT CONSIDER</t>
    </r>
    <r>
      <rPr>
        <sz val="12"/>
        <color theme="1"/>
        <rFont val="Calibri"/>
        <family val="2"/>
        <scheme val="minor"/>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</si>
  <si>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</si>
  <si>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</si>
  <si>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</si>
  <si>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</si>
  <si>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</si>
  <si>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</si>
  <si>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</si>
  <si>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r>
      <rPr>
        <b/>
        <sz val="12"/>
        <color theme="1"/>
        <rFont val="Calibri"/>
        <family val="2"/>
        <scheme val="minor"/>
      </rPr>
      <t xml:space="preserve">International travel </t>
    </r>
    <r>
      <rPr>
        <sz val="12"/>
        <color theme="1"/>
        <rFont val="Calibri"/>
        <family val="2"/>
        <scheme val="minor"/>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</si>
  <si>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Calibri"/>
        <family val="2"/>
        <scheme val="minor"/>
      </rPr>
      <t>Country Travel</t>
    </r>
    <r>
      <rPr>
        <sz val="12"/>
        <color theme="1"/>
        <rFont val="Calibri"/>
        <family val="2"/>
        <scheme val="minor"/>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</si>
  <si>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Calibri"/>
        <family val="2"/>
        <scheme val="minor"/>
      </rPr>
      <t>Domestic travel</t>
    </r>
    <r>
      <rPr>
        <sz val="12"/>
        <color theme="1"/>
        <rFont val="Calibri"/>
        <family val="2"/>
        <scheme val="minor"/>
      </rPr>
      <t xml:space="preserve"> is travel within the prime organization's country of origin. </t>
    </r>
  </si>
  <si>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</si>
  <si>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</si>
  <si>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Calibri"/>
        <family val="2"/>
        <scheme val="minor"/>
      </rPr>
      <t xml:space="preserve">Do NOT include consultancy costs in this section. </t>
    </r>
  </si>
  <si>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</si>
  <si>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Sub-recipients can be though of as co-applicants.</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</si>
  <si>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</si>
  <si>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</si>
  <si>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Contract</t>
  </si>
  <si>
    <t>Subaward</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</si>
  <si>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</si>
  <si>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</si>
  <si>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</si>
  <si>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</si>
  <si>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</si>
  <si>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</si>
  <si>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Field Director</t>
  </si>
  <si>
    <t>Mode - Traveler Name (if name not available, include personnel role) - From &amp; To /RT</t>
  </si>
  <si>
    <t>Activity 2.1…..</t>
  </si>
  <si>
    <t>(description, e.g. generators, etc)</t>
  </si>
  <si>
    <t>Activity 3.1…..</t>
  </si>
  <si>
    <t>Activity 4.1…..</t>
  </si>
  <si>
    <t>Total Project Cost  (Total Cost must be whole number $100 remove cents.)</t>
  </si>
  <si>
    <t>International Travel</t>
  </si>
  <si>
    <t>C.3</t>
  </si>
  <si>
    <t>C.3.1</t>
  </si>
  <si>
    <t>C.3.2</t>
  </si>
  <si>
    <t>C.3.3</t>
  </si>
  <si>
    <t xml:space="preserve">Domestic or Monitoring Travel </t>
  </si>
  <si>
    <t>Specify, itemize (e.g. radio airtime fees, audit fee)</t>
  </si>
  <si>
    <t># of months or years</t>
  </si>
  <si>
    <t>Cost Breakdown</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</si>
  <si>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</si>
  <si>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</si>
  <si>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#days</t>
  </si>
  <si>
    <t xml:space="preserve">International Travel </t>
  </si>
  <si>
    <t xml:space="preserve">Country Travel </t>
  </si>
  <si>
    <t>D.2</t>
  </si>
  <si>
    <t>(description of equipment)</t>
  </si>
  <si>
    <t>Activity 2.1</t>
  </si>
  <si>
    <t>D.1.2</t>
  </si>
  <si>
    <t>(description of equipment purchased for this activity)</t>
  </si>
  <si>
    <t xml:space="preserve">Activity 2.1 </t>
  </si>
  <si>
    <t>Activity 3.2 and Activity 4.1</t>
  </si>
  <si>
    <t>D.2.1</t>
  </si>
  <si>
    <t>Field Trainer</t>
  </si>
  <si>
    <t>E.1.1</t>
  </si>
  <si>
    <t>E.2</t>
  </si>
  <si>
    <t>D.1.1</t>
  </si>
  <si>
    <t>D1.2</t>
  </si>
  <si>
    <t>(description, e.g. generators, etc.)</t>
  </si>
  <si>
    <t>Activity 2.2</t>
  </si>
  <si>
    <t># of units</t>
  </si>
  <si>
    <t>cost per unit</t>
  </si>
  <si>
    <t>Activity 3.1</t>
  </si>
  <si>
    <t>E.2.1</t>
  </si>
  <si>
    <t>(description of supplies purchased for this activity)</t>
  </si>
  <si>
    <t xml:space="preserve">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</si>
</sst>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53" x14ac:knownFonts="1">
    <font>
      <sz val="11"/>
      <color theme="1"/>
      <name val="Calibri"/>
      <family val="2"/>
      <scheme val="minor"/>
    </font>
    <font>
      <sz val="12"/>
      <color theme="1"/>
      <name val="Calibri"/>
      <family val="2"/>
      <scheme val="minor"/>
    </font>
    <font>
      <b/>
      <sz val="14"/>
      <color theme="1"/>
      <name val="Times New Roman"/>
      <family val="1"/>
    </font>
    <font>
      <u/>
      <sz val="11"/>
      <color theme="10"/>
      <name val="Calibr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sz val="12"/>
      <color theme="1"/>
      <name val="Calibri"/>
      <family val="2"/>
      <scheme val="minor"/>
    </font>
    <font>
      <i/>
      <sz val="12"/>
      <color theme="1"/>
      <name val="Calibri"/>
      <family val="2"/>
    </font>
    <font>
      <sz val="12"/>
      <color theme="1"/>
      <name val="Calibri"/>
      <family val="2"/>
    </font>
    <font>
      <b/>
      <sz val="12"/>
      <color theme="1"/>
      <name val="Calibri"/>
      <family val="2"/>
      <scheme val="minor"/>
    </font>
    <font>
      <b/>
      <sz val="12"/>
      <name val="Calibri"/>
      <family val="2"/>
    </font>
    <font>
      <sz val="12"/>
      <color theme="1"/>
      <name val="Times New Roman"/>
      <family val="1"/>
    </font>
    <font>
      <sz val="12"/>
      <name val="Calibri"/>
      <family val="2"/>
    </font>
    <font>
      <i/>
      <sz val="12"/>
      <name val="Calibri"/>
      <family val="2"/>
    </font>
    <font>
      <sz val="12"/>
      <color rgb="FFFF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
      <b/>
      <sz val="14"/>
      <color theme="1"/>
      <name val="Calibri"/>
      <family val="2"/>
      <scheme val="minor"/>
    </font>
    <font>
      <i/>
      <sz val="12"/>
      <color theme="1"/>
      <name val="Calibri"/>
      <family val="2"/>
      <scheme val="minor"/>
    </font>
    <font>
      <sz val="12"/>
      <color rgb="FFFF0000"/>
      <name val="Calibri"/>
      <family val="2"/>
      <scheme val="minor"/>
    </font>
    <font>
      <b/>
      <i/>
      <u/>
      <sz val="12"/>
      <color theme="1"/>
      <name val="Calibri"/>
      <family val="2"/>
      <scheme val="minor"/>
    </font>
    <font>
      <u/>
      <sz val="12"/>
      <color theme="10"/>
      <name val="Calibri"/>
      <family val="2"/>
      <scheme val="minor"/>
    </font>
    <font>
      <u/>
      <sz val="12"/>
      <color theme="1"/>
      <name val="Calibri"/>
      <family val="2"/>
      <scheme val="minor"/>
    </font>
    <font>
      <b/>
      <u/>
      <sz val="12"/>
      <color theme="1"/>
      <name val="Calibri"/>
      <family val="2"/>
      <scheme val="minor"/>
    </font>
    <font>
      <b/>
      <sz val="12"/>
      <color rgb="FFFF0000"/>
      <name val="Calibri"/>
      <family val="2"/>
    </font>
    <font>
      <i/>
      <sz val="11"/>
      <color theme="1"/>
      <name val="Calibri"/>
      <family val="2"/>
      <scheme val="minor"/>
    </font>
    <font>
      <b/>
      <sz val="12"/>
      <color rgb="FFFFFF00"/>
      <name val="Calibri"/>
      <family val="2"/>
    </font>
    <font>
      <b/>
      <sz val="12"/>
      <color theme="0"/>
      <name val="Times New Roman"/>
      <family val="1"/>
    </font>
    <font>
      <b/>
      <sz val="12"/>
      <color rgb="FFFF0000"/>
      <name val="Times New Roman"/>
      <family val="1"/>
    </font>
    <font>
      <b/>
      <sz val="12"/>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722">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2"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0" fillId="0" borderId="0" xfId="0" applyFont="1"/>
    <xf numFmtId="0" fontId="22" fillId="0" borderId="0" xfId="0" applyFont="1"/>
    <xf numFmtId="165" fontId="22" fillId="0" borderId="0" xfId="0" applyNumberFormat="1" applyFont="1"/>
    <xf numFmtId="0" fontId="23" fillId="0" borderId="0" xfId="0" applyFont="1"/>
    <xf numFmtId="165" fontId="20" fillId="0" borderId="0" xfId="0" applyNumberFormat="1" applyFont="1"/>
    <xf numFmtId="0" fontId="23" fillId="0" borderId="0" xfId="0" applyFont="1" applyAlignment="1">
      <alignment horizontal="right"/>
    </xf>
    <xf numFmtId="165" fontId="20" fillId="0" borderId="0" xfId="0" applyNumberFormat="1" applyFont="1" applyAlignment="1">
      <alignment horizontal="right"/>
    </xf>
    <xf numFmtId="165" fontId="20" fillId="0" borderId="34" xfId="0" applyNumberFormat="1" applyFont="1" applyBorder="1"/>
    <xf numFmtId="165" fontId="23" fillId="0" borderId="34" xfId="0" applyNumberFormat="1" applyFont="1" applyBorder="1" applyAlignment="1">
      <alignment horizontal="right"/>
    </xf>
    <xf numFmtId="165" fontId="23" fillId="0" borderId="35" xfId="0" applyNumberFormat="1" applyFont="1" applyBorder="1" applyAlignment="1">
      <alignment horizontal="right"/>
    </xf>
    <xf numFmtId="0" fontId="25" fillId="3" borderId="0" xfId="0" applyFont="1" applyFill="1" applyAlignment="1">
      <alignment vertical="top" wrapText="1"/>
    </xf>
    <xf numFmtId="0" fontId="26" fillId="3" borderId="0" xfId="0" applyFont="1" applyFill="1" applyAlignment="1">
      <alignment horizontal="left" vertical="top" wrapText="1"/>
    </xf>
    <xf numFmtId="0" fontId="27" fillId="3" borderId="0" xfId="0" applyFont="1" applyFill="1" applyAlignment="1">
      <alignment horizontal="left" vertical="top" wrapText="1"/>
    </xf>
    <xf numFmtId="0" fontId="25" fillId="3" borderId="0" xfId="0" applyFont="1" applyFill="1" applyAlignment="1">
      <alignment horizontal="right" vertical="top" wrapText="1"/>
    </xf>
    <xf numFmtId="0" fontId="25" fillId="0" borderId="0" xfId="0" applyFont="1" applyAlignment="1">
      <alignment horizontal="right" vertical="top"/>
    </xf>
    <xf numFmtId="0" fontId="16" fillId="0" borderId="0" xfId="0" applyFont="1"/>
    <xf numFmtId="0" fontId="25" fillId="0" borderId="0" xfId="0" applyFont="1"/>
    <xf numFmtId="49" fontId="22" fillId="0" borderId="0" xfId="0" applyNumberFormat="1" applyFont="1"/>
    <xf numFmtId="44" fontId="22" fillId="0" borderId="0" xfId="3" applyFont="1" applyBorder="1"/>
    <xf numFmtId="44" fontId="22" fillId="0" borderId="0" xfId="3" applyFont="1" applyBorder="1" applyAlignment="1">
      <alignment vertical="center"/>
    </xf>
    <xf numFmtId="0" fontId="31" fillId="4" borderId="1" xfId="0" applyFont="1" applyFill="1" applyBorder="1" applyAlignment="1">
      <alignment horizontal="center" vertical="center" wrapText="1"/>
    </xf>
    <xf numFmtId="0" fontId="25" fillId="0" borderId="0" xfId="0" applyFont="1" applyAlignment="1">
      <alignment vertical="center"/>
    </xf>
    <xf numFmtId="0" fontId="31" fillId="4" borderId="19" xfId="0" applyFont="1" applyFill="1" applyBorder="1" applyAlignment="1">
      <alignment horizontal="center" vertical="center" wrapText="1"/>
    </xf>
    <xf numFmtId="0" fontId="31" fillId="4" borderId="4" xfId="0" applyFont="1" applyFill="1" applyBorder="1" applyAlignment="1">
      <alignment horizontal="center" vertical="center" wrapText="1"/>
    </xf>
    <xf numFmtId="49" fontId="31" fillId="4" borderId="2" xfId="0" applyNumberFormat="1" applyFont="1" applyFill="1" applyBorder="1" applyAlignment="1">
      <alignment vertical="center"/>
    </xf>
    <xf numFmtId="0" fontId="31" fillId="4" borderId="7" xfId="0" applyFont="1" applyFill="1" applyBorder="1" applyAlignment="1">
      <alignment vertical="center" wrapText="1"/>
    </xf>
    <xf numFmtId="44" fontId="31" fillId="4" borderId="1" xfId="3" applyFont="1" applyFill="1" applyBorder="1" applyAlignment="1">
      <alignment vertical="center" wrapText="1"/>
    </xf>
    <xf numFmtId="49" fontId="22" fillId="2" borderId="8" xfId="0" applyNumberFormat="1" applyFont="1" applyFill="1" applyBorder="1"/>
    <xf numFmtId="49" fontId="22" fillId="2" borderId="9" xfId="0" applyNumberFormat="1" applyFont="1" applyFill="1" applyBorder="1"/>
    <xf numFmtId="0" fontId="19" fillId="2" borderId="9" xfId="0" applyFont="1" applyFill="1" applyBorder="1" applyAlignment="1">
      <alignment horizontal="left" wrapText="1"/>
    </xf>
    <xf numFmtId="0" fontId="25" fillId="2" borderId="0" xfId="0" applyFont="1" applyFill="1"/>
    <xf numFmtId="0" fontId="22" fillId="3" borderId="7" xfId="0" applyFont="1" applyFill="1" applyBorder="1" applyAlignment="1">
      <alignment vertical="center" wrapText="1"/>
    </xf>
    <xf numFmtId="0" fontId="22" fillId="3" borderId="25" xfId="0" applyFont="1" applyFill="1" applyBorder="1" applyAlignment="1">
      <alignment vertical="center" wrapText="1"/>
    </xf>
    <xf numFmtId="0" fontId="22" fillId="3" borderId="3" xfId="0" applyFont="1" applyFill="1" applyBorder="1" applyAlignment="1">
      <alignment vertical="center" wrapText="1"/>
    </xf>
    <xf numFmtId="44" fontId="22" fillId="3" borderId="7" xfId="3" applyFont="1" applyFill="1" applyBorder="1" applyAlignment="1">
      <alignment vertical="center" wrapText="1"/>
    </xf>
    <xf numFmtId="0" fontId="22" fillId="0" borderId="1" xfId="0" applyFont="1" applyBorder="1" applyAlignment="1">
      <alignment horizontal="center" vertical="center" wrapText="1"/>
    </xf>
    <xf numFmtId="44" fontId="22" fillId="0" borderId="30" xfId="3" applyFont="1" applyBorder="1" applyAlignment="1">
      <alignment horizontal="center" vertical="center" wrapText="1"/>
    </xf>
    <xf numFmtId="44" fontId="22" fillId="0" borderId="3" xfId="3" applyFont="1" applyBorder="1" applyAlignment="1">
      <alignment vertical="center" wrapText="1"/>
    </xf>
    <xf numFmtId="44" fontId="22" fillId="0" borderId="1" xfId="3" applyFont="1" applyBorder="1" applyAlignment="1">
      <alignment vertical="center" wrapText="1"/>
    </xf>
    <xf numFmtId="0" fontId="22" fillId="3" borderId="13" xfId="0" applyFont="1" applyFill="1" applyBorder="1" applyAlignment="1">
      <alignment vertical="center" wrapText="1"/>
    </xf>
    <xf numFmtId="0" fontId="22" fillId="3" borderId="26" xfId="0" applyFont="1" applyFill="1" applyBorder="1" applyAlignment="1">
      <alignment vertical="center" wrapText="1"/>
    </xf>
    <xf numFmtId="0" fontId="22" fillId="3" borderId="11" xfId="0" applyFont="1" applyFill="1" applyBorder="1" applyAlignment="1">
      <alignment vertical="center" wrapText="1"/>
    </xf>
    <xf numFmtId="49" fontId="22" fillId="2" borderId="12" xfId="0" applyNumberFormat="1" applyFont="1" applyFill="1" applyBorder="1"/>
    <xf numFmtId="49" fontId="22" fillId="2" borderId="13" xfId="0" applyNumberFormat="1" applyFont="1" applyFill="1" applyBorder="1"/>
    <xf numFmtId="0" fontId="19" fillId="2" borderId="13" xfId="0" applyFont="1" applyFill="1" applyBorder="1" applyAlignment="1">
      <alignment horizontal="left" wrapText="1"/>
    </xf>
    <xf numFmtId="44" fontId="26" fillId="3" borderId="13" xfId="3" applyFont="1" applyFill="1" applyBorder="1" applyAlignment="1">
      <alignment horizontal="right" vertical="top" wrapText="1"/>
    </xf>
    <xf numFmtId="44" fontId="22" fillId="3" borderId="13" xfId="3" applyFont="1" applyFill="1" applyBorder="1" applyAlignment="1">
      <alignment vertical="center" wrapText="1"/>
    </xf>
    <xf numFmtId="44" fontId="22" fillId="0" borderId="11" xfId="3" applyFont="1" applyBorder="1" applyAlignment="1">
      <alignment vertical="center" wrapText="1"/>
    </xf>
    <xf numFmtId="0" fontId="22" fillId="6" borderId="7" xfId="0" applyFont="1" applyFill="1" applyBorder="1" applyAlignment="1">
      <alignment horizontal="left" wrapText="1"/>
    </xf>
    <xf numFmtId="0" fontId="22" fillId="6" borderId="21" xfId="0" applyFont="1" applyFill="1" applyBorder="1" applyAlignment="1">
      <alignment horizontal="left" wrapText="1"/>
    </xf>
    <xf numFmtId="44" fontId="22"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5" fillId="6" borderId="0" xfId="0" applyFont="1" applyFill="1"/>
    <xf numFmtId="49" fontId="31" fillId="4" borderId="7" xfId="0" applyNumberFormat="1" applyFont="1" applyFill="1" applyBorder="1" applyAlignment="1">
      <alignment vertical="center"/>
    </xf>
    <xf numFmtId="44" fontId="31" fillId="4" borderId="7" xfId="3" applyFont="1" applyFill="1" applyBorder="1" applyAlignment="1">
      <alignment vertical="center" wrapText="1"/>
    </xf>
    <xf numFmtId="0" fontId="33" fillId="0" borderId="0" xfId="0" applyFont="1"/>
    <xf numFmtId="0" fontId="33" fillId="4" borderId="0" xfId="0" applyFont="1" applyFill="1"/>
    <xf numFmtId="49" fontId="22" fillId="3" borderId="12" xfId="0" applyNumberFormat="1" applyFont="1" applyFill="1" applyBorder="1" applyAlignment="1">
      <alignment vertical="center"/>
    </xf>
    <xf numFmtId="49" fontId="22" fillId="3" borderId="13" xfId="0" applyNumberFormat="1" applyFont="1" applyFill="1" applyBorder="1" applyAlignment="1">
      <alignment vertical="center"/>
    </xf>
    <xf numFmtId="0" fontId="22" fillId="3" borderId="29" xfId="0" applyFont="1" applyFill="1" applyBorder="1" applyAlignment="1">
      <alignment vertical="center" wrapText="1"/>
    </xf>
    <xf numFmtId="44" fontId="22" fillId="3" borderId="0" xfId="3" applyFont="1" applyFill="1" applyBorder="1" applyAlignment="1">
      <alignment vertical="center" wrapText="1"/>
    </xf>
    <xf numFmtId="0" fontId="22" fillId="0" borderId="19" xfId="0" applyFont="1" applyBorder="1" applyAlignment="1">
      <alignment wrapText="1"/>
    </xf>
    <xf numFmtId="49" fontId="22" fillId="2" borderId="2" xfId="0" applyNumberFormat="1" applyFont="1" applyFill="1" applyBorder="1"/>
    <xf numFmtId="49" fontId="22" fillId="2" borderId="7" xfId="0" applyNumberFormat="1" applyFont="1" applyFill="1" applyBorder="1"/>
    <xf numFmtId="0" fontId="19" fillId="2" borderId="7" xfId="0" applyFont="1" applyFill="1" applyBorder="1" applyAlignment="1">
      <alignment horizontal="left" wrapText="1"/>
    </xf>
    <xf numFmtId="0" fontId="19" fillId="2" borderId="21" xfId="0" applyFont="1" applyFill="1" applyBorder="1" applyAlignment="1">
      <alignment horizontal="left" wrapText="1"/>
    </xf>
    <xf numFmtId="44" fontId="19" fillId="2" borderId="7" xfId="3" applyFont="1" applyFill="1" applyBorder="1" applyAlignment="1">
      <alignment horizontal="left" wrapText="1"/>
    </xf>
    <xf numFmtId="0" fontId="22" fillId="2" borderId="21" xfId="0" applyFont="1" applyFill="1" applyBorder="1" applyAlignment="1">
      <alignment wrapText="1"/>
    </xf>
    <xf numFmtId="0" fontId="22" fillId="2" borderId="7" xfId="0" applyFont="1" applyFill="1" applyBorder="1" applyAlignment="1">
      <alignment horizontal="right" wrapText="1"/>
    </xf>
    <xf numFmtId="4" fontId="22" fillId="2" borderId="7" xfId="0" applyNumberFormat="1" applyFont="1" applyFill="1" applyBorder="1" applyAlignment="1">
      <alignment wrapText="1"/>
    </xf>
    <xf numFmtId="0" fontId="22" fillId="2" borderId="7" xfId="0" applyFont="1" applyFill="1" applyBorder="1" applyAlignment="1">
      <alignment wrapText="1"/>
    </xf>
    <xf numFmtId="44" fontId="22" fillId="2" borderId="22" xfId="3" applyFont="1" applyFill="1" applyBorder="1" applyAlignment="1">
      <alignment wrapText="1"/>
    </xf>
    <xf numFmtId="49" fontId="21" fillId="0" borderId="1" xfId="0" applyNumberFormat="1" applyFont="1" applyBorder="1"/>
    <xf numFmtId="49" fontId="21" fillId="0" borderId="2" xfId="0" applyNumberFormat="1" applyFont="1" applyBorder="1"/>
    <xf numFmtId="0" fontId="22" fillId="0" borderId="7" xfId="0" applyFont="1" applyBorder="1" applyAlignment="1">
      <alignment wrapText="1"/>
    </xf>
    <xf numFmtId="0" fontId="35" fillId="0" borderId="0" xfId="0" applyFont="1"/>
    <xf numFmtId="0" fontId="22" fillId="0" borderId="26" xfId="0" applyFont="1" applyBorder="1" applyAlignment="1">
      <alignment wrapText="1"/>
    </xf>
    <xf numFmtId="0" fontId="22" fillId="0" borderId="5" xfId="0" applyFont="1" applyBorder="1" applyAlignment="1">
      <alignment horizontal="right" wrapText="1"/>
    </xf>
    <xf numFmtId="4" fontId="22" fillId="0" borderId="5" xfId="0" applyNumberFormat="1" applyFont="1" applyBorder="1" applyAlignment="1">
      <alignment wrapText="1"/>
    </xf>
    <xf numFmtId="9" fontId="22" fillId="0" borderId="5" xfId="2" applyFont="1" applyBorder="1" applyAlignment="1">
      <alignment wrapText="1"/>
    </xf>
    <xf numFmtId="44" fontId="22" fillId="0" borderId="20" xfId="3" applyFont="1" applyBorder="1" applyAlignment="1">
      <alignment wrapText="1"/>
    </xf>
    <xf numFmtId="9" fontId="22" fillId="0" borderId="5" xfId="2" applyFont="1" applyBorder="1" applyAlignment="1">
      <alignment horizontal="right"/>
    </xf>
    <xf numFmtId="49" fontId="26" fillId="2" borderId="2" xfId="0" applyNumberFormat="1" applyFont="1" applyFill="1" applyBorder="1"/>
    <xf numFmtId="49" fontId="26" fillId="2" borderId="7" xfId="0" applyNumberFormat="1" applyFont="1" applyFill="1" applyBorder="1"/>
    <xf numFmtId="0" fontId="24" fillId="2" borderId="7" xfId="0" applyFont="1" applyFill="1" applyBorder="1" applyAlignment="1">
      <alignment horizontal="left" wrapText="1"/>
    </xf>
    <xf numFmtId="0" fontId="36" fillId="0" borderId="0" xfId="0" applyFont="1"/>
    <xf numFmtId="0" fontId="36" fillId="2" borderId="0" xfId="0" applyFont="1" applyFill="1"/>
    <xf numFmtId="0" fontId="22" fillId="0" borderId="11" xfId="0" applyFont="1" applyBorder="1" applyAlignment="1">
      <alignment wrapText="1"/>
    </xf>
    <xf numFmtId="44" fontId="22" fillId="0" borderId="1" xfId="3" applyFont="1" applyFill="1" applyBorder="1" applyAlignment="1">
      <alignment vertical="center" wrapText="1"/>
    </xf>
    <xf numFmtId="0" fontId="22" fillId="6" borderId="7" xfId="0" applyFont="1" applyFill="1" applyBorder="1" applyAlignment="1">
      <alignment horizontal="left"/>
    </xf>
    <xf numFmtId="0" fontId="22" fillId="6" borderId="21" xfId="0" applyFont="1" applyFill="1" applyBorder="1" applyAlignment="1">
      <alignment horizontal="left"/>
    </xf>
    <xf numFmtId="44" fontId="22"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2" fillId="6" borderId="22" xfId="3" applyFont="1" applyFill="1" applyBorder="1"/>
    <xf numFmtId="44" fontId="19" fillId="6" borderId="3" xfId="3" applyFont="1" applyFill="1" applyBorder="1" applyAlignment="1">
      <alignment vertical="center"/>
    </xf>
    <xf numFmtId="49" fontId="31" fillId="4" borderId="14" xfId="0" applyNumberFormat="1" applyFont="1" applyFill="1" applyBorder="1" applyAlignment="1">
      <alignment vertical="center"/>
    </xf>
    <xf numFmtId="49" fontId="31" fillId="4" borderId="0" xfId="0" applyNumberFormat="1" applyFont="1" applyFill="1" applyAlignment="1">
      <alignment vertical="center"/>
    </xf>
    <xf numFmtId="0" fontId="31" fillId="4" borderId="0" xfId="0" applyFont="1" applyFill="1" applyAlignment="1">
      <alignment vertical="center" wrapText="1"/>
    </xf>
    <xf numFmtId="0" fontId="22" fillId="3" borderId="7" xfId="0" applyFont="1" applyFill="1" applyBorder="1" applyAlignment="1">
      <alignment horizontal="left" vertical="center" wrapText="1"/>
    </xf>
    <xf numFmtId="0" fontId="22" fillId="0" borderId="1" xfId="0" applyFont="1" applyBorder="1" applyAlignment="1">
      <alignment horizontal="right" wrapText="1"/>
    </xf>
    <xf numFmtId="9" fontId="22" fillId="0" borderId="1" xfId="2" applyFont="1" applyBorder="1" applyAlignment="1">
      <alignment horizontal="right" wrapText="1"/>
    </xf>
    <xf numFmtId="9" fontId="22" fillId="0" borderId="1" xfId="2" applyFont="1" applyBorder="1"/>
    <xf numFmtId="164" fontId="22" fillId="0" borderId="30" xfId="3" applyNumberFormat="1" applyFont="1" applyBorder="1"/>
    <xf numFmtId="49" fontId="22" fillId="2" borderId="2" xfId="0" applyNumberFormat="1" applyFont="1" applyFill="1" applyBorder="1" applyAlignment="1">
      <alignment horizontal="left"/>
    </xf>
    <xf numFmtId="49" fontId="22"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2" fillId="2" borderId="21" xfId="0" applyFont="1" applyFill="1" applyBorder="1"/>
    <xf numFmtId="0" fontId="22" fillId="2" borderId="7" xfId="0" applyFont="1" applyFill="1" applyBorder="1"/>
    <xf numFmtId="4" fontId="22" fillId="2" borderId="7" xfId="0" applyNumberFormat="1" applyFont="1" applyFill="1" applyBorder="1"/>
    <xf numFmtId="44" fontId="22" fillId="2" borderId="22" xfId="3" applyFont="1" applyFill="1" applyBorder="1"/>
    <xf numFmtId="0" fontId="22" fillId="3" borderId="7" xfId="0" applyFont="1" applyFill="1" applyBorder="1" applyAlignment="1">
      <alignment horizontal="left" vertical="center" wrapText="1" indent="1"/>
    </xf>
    <xf numFmtId="0" fontId="22" fillId="0" borderId="5" xfId="0" applyFont="1" applyBorder="1"/>
    <xf numFmtId="9" fontId="22" fillId="0" borderId="5" xfId="2" applyFont="1" applyBorder="1"/>
    <xf numFmtId="44" fontId="22" fillId="0" borderId="3" xfId="3" applyFont="1" applyBorder="1" applyAlignment="1">
      <alignment vertical="center"/>
    </xf>
    <xf numFmtId="0" fontId="32" fillId="4" borderId="23" xfId="0" applyFont="1" applyFill="1" applyBorder="1" applyAlignment="1">
      <alignment horizontal="center" vertical="center" wrapText="1"/>
    </xf>
    <xf numFmtId="0" fontId="32" fillId="4" borderId="9" xfId="0" applyFont="1" applyFill="1" applyBorder="1" applyAlignment="1">
      <alignment horizontal="center" vertical="center" wrapText="1"/>
    </xf>
    <xf numFmtId="4" fontId="32" fillId="4" borderId="9" xfId="0" applyNumberFormat="1" applyFont="1" applyFill="1" applyBorder="1" applyAlignment="1">
      <alignment horizontal="center" vertical="center" wrapText="1"/>
    </xf>
    <xf numFmtId="0" fontId="22" fillId="3" borderId="1" xfId="0" applyFont="1" applyFill="1" applyBorder="1" applyAlignment="1">
      <alignment vertical="center" wrapText="1"/>
    </xf>
    <xf numFmtId="44" fontId="22" fillId="3" borderId="2" xfId="3" applyFont="1" applyFill="1" applyBorder="1" applyAlignment="1">
      <alignment vertical="center" wrapText="1"/>
    </xf>
    <xf numFmtId="44" fontId="22" fillId="3" borderId="30" xfId="3" applyFont="1" applyFill="1" applyBorder="1" applyAlignment="1">
      <alignment vertical="center" wrapText="1"/>
    </xf>
    <xf numFmtId="0" fontId="22" fillId="6" borderId="2" xfId="0" applyFont="1" applyFill="1" applyBorder="1"/>
    <xf numFmtId="0" fontId="22" fillId="6" borderId="7" xfId="0" applyFont="1" applyFill="1" applyBorder="1"/>
    <xf numFmtId="0" fontId="22" fillId="6" borderId="21" xfId="0" applyFont="1" applyFill="1" applyBorder="1"/>
    <xf numFmtId="44" fontId="22" fillId="6" borderId="7" xfId="0" applyNumberFormat="1" applyFont="1" applyFill="1" applyBorder="1"/>
    <xf numFmtId="0" fontId="22" fillId="6" borderId="3" xfId="0" applyFont="1" applyFill="1" applyBorder="1"/>
    <xf numFmtId="44" fontId="22" fillId="6" borderId="22" xfId="3" applyFont="1" applyFill="1" applyBorder="1" applyAlignment="1">
      <alignment horizontal="left"/>
    </xf>
    <xf numFmtId="0" fontId="22" fillId="0" borderId="25" xfId="0" applyFont="1" applyBorder="1"/>
    <xf numFmtId="0" fontId="22" fillId="0" borderId="1" xfId="0" applyFont="1" applyBorder="1"/>
    <xf numFmtId="0" fontId="31" fillId="4" borderId="21" xfId="0" applyFont="1" applyFill="1" applyBorder="1" applyAlignment="1">
      <alignment vertical="center" wrapText="1"/>
    </xf>
    <xf numFmtId="44" fontId="31" fillId="4" borderId="3" xfId="3" applyFont="1" applyFill="1" applyBorder="1" applyAlignment="1">
      <alignment vertical="center" wrapText="1"/>
    </xf>
    <xf numFmtId="0" fontId="31" fillId="4" borderId="31" xfId="0" applyFont="1" applyFill="1" applyBorder="1" applyAlignment="1">
      <alignment vertical="center" wrapText="1"/>
    </xf>
    <xf numFmtId="0" fontId="31" fillId="4" borderId="32" xfId="0" applyFont="1" applyFill="1" applyBorder="1" applyAlignment="1">
      <alignment vertical="center" wrapText="1"/>
    </xf>
    <xf numFmtId="44" fontId="31" fillId="4" borderId="32" xfId="3" applyFont="1" applyFill="1" applyBorder="1" applyAlignment="1">
      <alignment vertical="center" wrapText="1"/>
    </xf>
    <xf numFmtId="49" fontId="25" fillId="0" borderId="0" xfId="0" applyNumberFormat="1" applyFont="1"/>
    <xf numFmtId="44" fontId="25" fillId="0" borderId="0" xfId="3" applyFont="1" applyBorder="1"/>
    <xf numFmtId="44" fontId="25" fillId="0" borderId="0" xfId="3" applyFont="1" applyBorder="1" applyAlignment="1">
      <alignment vertical="center"/>
    </xf>
    <xf numFmtId="0" fontId="28" fillId="0" borderId="0" xfId="0" applyFont="1" applyAlignment="1">
      <alignment vertical="center"/>
    </xf>
    <xf numFmtId="0" fontId="22" fillId="0" borderId="0" xfId="0" applyFont="1" applyAlignment="1">
      <alignment vertical="center"/>
    </xf>
    <xf numFmtId="4" fontId="19" fillId="2" borderId="1" xfId="0" applyNumberFormat="1" applyFont="1" applyFill="1" applyBorder="1" applyAlignment="1">
      <alignment wrapText="1"/>
    </xf>
    <xf numFmtId="4" fontId="22" fillId="0" borderId="1" xfId="0" applyNumberFormat="1" applyFont="1" applyBorder="1" applyAlignment="1">
      <alignment wrapText="1"/>
    </xf>
    <xf numFmtId="0" fontId="22" fillId="6" borderId="0" xfId="0" applyFont="1" applyFill="1"/>
    <xf numFmtId="49" fontId="31" fillId="5" borderId="7" xfId="0" applyNumberFormat="1" applyFont="1" applyFill="1" applyBorder="1" applyAlignment="1">
      <alignment vertical="center"/>
    </xf>
    <xf numFmtId="0" fontId="32" fillId="0" borderId="0" xfId="0" applyFont="1"/>
    <xf numFmtId="0" fontId="32" fillId="5" borderId="0" xfId="0" applyFont="1" applyFill="1"/>
    <xf numFmtId="4" fontId="19" fillId="0" borderId="1" xfId="0" applyNumberFormat="1" applyFont="1" applyBorder="1" applyAlignment="1">
      <alignment horizontal="right" wrapText="1"/>
    </xf>
    <xf numFmtId="0" fontId="26" fillId="0" borderId="0" xfId="0" applyFont="1"/>
    <xf numFmtId="0" fontId="26" fillId="6" borderId="0" xfId="0" applyFont="1" applyFill="1"/>
    <xf numFmtId="0" fontId="28" fillId="0" borderId="0" xfId="0" applyFont="1"/>
    <xf numFmtId="0" fontId="26" fillId="2" borderId="0" xfId="0" applyFont="1" applyFill="1"/>
    <xf numFmtId="4" fontId="31" fillId="5" borderId="1" xfId="0" applyNumberFormat="1" applyFont="1" applyFill="1" applyBorder="1" applyAlignment="1">
      <alignment horizontal="right" vertical="center" wrapText="1"/>
    </xf>
    <xf numFmtId="49" fontId="22" fillId="3" borderId="2" xfId="0" applyNumberFormat="1" applyFont="1" applyFill="1" applyBorder="1" applyAlignment="1">
      <alignment vertical="center"/>
    </xf>
    <xf numFmtId="49" fontId="22" fillId="3" borderId="7" xfId="0" applyNumberFormat="1" applyFont="1" applyFill="1" applyBorder="1" applyAlignment="1">
      <alignment vertical="center"/>
    </xf>
    <xf numFmtId="9" fontId="22" fillId="3" borderId="3" xfId="0" applyNumberFormat="1" applyFont="1" applyFill="1" applyBorder="1" applyAlignment="1">
      <alignment vertical="center" wrapText="1"/>
    </xf>
    <xf numFmtId="9" fontId="22" fillId="3" borderId="11" xfId="0" applyNumberFormat="1" applyFont="1" applyFill="1" applyBorder="1" applyAlignment="1">
      <alignment vertical="center" wrapText="1"/>
    </xf>
    <xf numFmtId="9" fontId="22" fillId="3" borderId="6" xfId="0" applyNumberFormat="1" applyFont="1" applyFill="1" applyBorder="1" applyAlignment="1">
      <alignment vertical="center" wrapText="1"/>
    </xf>
    <xf numFmtId="9" fontId="22" fillId="0" borderId="11" xfId="0" applyNumberFormat="1" applyFont="1" applyBorder="1" applyAlignment="1">
      <alignment wrapText="1"/>
    </xf>
    <xf numFmtId="9" fontId="22" fillId="3" borderId="3" xfId="0" applyNumberFormat="1" applyFont="1" applyFill="1" applyBorder="1" applyAlignment="1">
      <alignment horizontal="left" vertical="center" wrapText="1"/>
    </xf>
    <xf numFmtId="9" fontId="22" fillId="3" borderId="1" xfId="0" applyNumberFormat="1" applyFont="1" applyFill="1" applyBorder="1" applyAlignment="1">
      <alignment vertical="center" wrapText="1"/>
    </xf>
    <xf numFmtId="0" fontId="22" fillId="0" borderId="11" xfId="0" applyFont="1" applyBorder="1" applyAlignment="1">
      <alignment vertical="center" wrapText="1"/>
    </xf>
    <xf numFmtId="44" fontId="22" fillId="3" borderId="3" xfId="0" applyNumberFormat="1" applyFont="1" applyFill="1" applyBorder="1" applyAlignment="1">
      <alignment vertical="center" wrapText="1"/>
    </xf>
    <xf numFmtId="44" fontId="22" fillId="3" borderId="11" xfId="0" applyNumberFormat="1" applyFont="1" applyFill="1" applyBorder="1" applyAlignment="1">
      <alignment vertical="center" wrapText="1"/>
    </xf>
    <xf numFmtId="44" fontId="22" fillId="3" borderId="6" xfId="0" applyNumberFormat="1" applyFont="1" applyFill="1" applyBorder="1" applyAlignment="1">
      <alignment vertical="center" wrapText="1"/>
    </xf>
    <xf numFmtId="0" fontId="28" fillId="0" borderId="1" xfId="0" applyFont="1" applyBorder="1" applyAlignment="1">
      <alignment horizontal="center" vertical="center" wrapText="1"/>
    </xf>
    <xf numFmtId="44" fontId="28" fillId="0" borderId="1" xfId="0" applyNumberFormat="1" applyFont="1" applyBorder="1" applyAlignment="1">
      <alignment horizontal="right" wrapText="1"/>
    </xf>
    <xf numFmtId="44" fontId="28" fillId="0" borderId="1" xfId="0" applyNumberFormat="1" applyFont="1" applyBorder="1" applyAlignment="1">
      <alignment wrapText="1"/>
    </xf>
    <xf numFmtId="44" fontId="22" fillId="0" borderId="1" xfId="0" applyNumberFormat="1" applyFont="1" applyBorder="1" applyAlignment="1">
      <alignment horizontal="right" wrapText="1"/>
    </xf>
    <xf numFmtId="44" fontId="28" fillId="0" borderId="1" xfId="0" applyNumberFormat="1" applyFont="1" applyBorder="1" applyAlignment="1">
      <alignment horizontal="center" vertical="center" wrapText="1"/>
    </xf>
    <xf numFmtId="0" fontId="28" fillId="0" borderId="5" xfId="0" applyFont="1" applyBorder="1" applyAlignment="1">
      <alignment horizontal="center" vertical="center" wrapText="1"/>
    </xf>
    <xf numFmtId="44" fontId="28" fillId="0" borderId="5" xfId="0" applyNumberFormat="1" applyFont="1" applyBorder="1" applyAlignment="1">
      <alignment horizontal="center" vertical="center" wrapText="1"/>
    </xf>
    <xf numFmtId="0" fontId="28" fillId="3" borderId="25" xfId="0" applyFont="1" applyFill="1" applyBorder="1" applyAlignment="1">
      <alignment vertical="center" wrapText="1"/>
    </xf>
    <xf numFmtId="0" fontId="28" fillId="0" borderId="3" xfId="0" applyFont="1" applyBorder="1" applyAlignment="1">
      <alignment vertical="center" wrapText="1"/>
    </xf>
    <xf numFmtId="44" fontId="28" fillId="3" borderId="3" xfId="0" applyNumberFormat="1" applyFont="1" applyFill="1" applyBorder="1" applyAlignment="1">
      <alignment vertical="center" wrapText="1"/>
    </xf>
    <xf numFmtId="9" fontId="28" fillId="3" borderId="3" xfId="0" applyNumberFormat="1" applyFont="1" applyFill="1" applyBorder="1" applyAlignment="1">
      <alignment vertical="center" wrapText="1"/>
    </xf>
    <xf numFmtId="44" fontId="28" fillId="3" borderId="7" xfId="3" applyFont="1" applyFill="1" applyBorder="1" applyAlignment="1">
      <alignment vertical="center" wrapText="1"/>
    </xf>
    <xf numFmtId="0" fontId="28" fillId="3" borderId="3" xfId="0" applyFont="1" applyFill="1" applyBorder="1" applyAlignment="1">
      <alignment vertical="center" wrapText="1"/>
    </xf>
    <xf numFmtId="44" fontId="28" fillId="0" borderId="3" xfId="3" applyFont="1" applyBorder="1" applyAlignment="1">
      <alignment vertical="center" wrapText="1"/>
    </xf>
    <xf numFmtId="44" fontId="28" fillId="0" borderId="1" xfId="3" applyFont="1" applyBorder="1" applyAlignment="1">
      <alignment vertical="center" wrapText="1"/>
    </xf>
    <xf numFmtId="0" fontId="28" fillId="3" borderId="26" xfId="0" applyFont="1" applyFill="1" applyBorder="1" applyAlignment="1">
      <alignment vertical="center" wrapText="1"/>
    </xf>
    <xf numFmtId="0" fontId="28" fillId="0" borderId="11" xfId="0" applyFont="1" applyBorder="1" applyAlignment="1">
      <alignment vertical="center" wrapText="1"/>
    </xf>
    <xf numFmtId="44" fontId="28" fillId="3" borderId="11" xfId="0" applyNumberFormat="1" applyFont="1" applyFill="1" applyBorder="1" applyAlignment="1">
      <alignment vertical="center" wrapText="1"/>
    </xf>
    <xf numFmtId="9" fontId="28" fillId="3" borderId="11" xfId="0" applyNumberFormat="1" applyFont="1" applyFill="1" applyBorder="1" applyAlignment="1">
      <alignment vertical="center" wrapText="1"/>
    </xf>
    <xf numFmtId="44" fontId="28" fillId="3" borderId="13" xfId="3" applyFont="1" applyFill="1" applyBorder="1" applyAlignment="1">
      <alignment vertical="center" wrapText="1"/>
    </xf>
    <xf numFmtId="9" fontId="22" fillId="0" borderId="1" xfId="0" applyNumberFormat="1" applyFont="1" applyBorder="1" applyAlignment="1">
      <alignment horizontal="center" vertical="center" wrapText="1"/>
    </xf>
    <xf numFmtId="44" fontId="22" fillId="0" borderId="11" xfId="0" applyNumberFormat="1" applyFont="1" applyBorder="1" applyAlignment="1">
      <alignment wrapText="1"/>
    </xf>
    <xf numFmtId="0" fontId="22" fillId="2" borderId="25" xfId="0" applyFont="1" applyFill="1" applyBorder="1" applyAlignment="1">
      <alignment horizontal="left" vertical="center" wrapText="1"/>
    </xf>
    <xf numFmtId="0" fontId="22" fillId="2" borderId="25" xfId="0" applyFont="1" applyFill="1" applyBorder="1" applyAlignment="1">
      <alignment vertical="center" wrapText="1"/>
    </xf>
    <xf numFmtId="0" fontId="28" fillId="2" borderId="25" xfId="0" applyFont="1" applyFill="1" applyBorder="1" applyAlignment="1">
      <alignment horizontal="right" wrapText="1"/>
    </xf>
    <xf numFmtId="0" fontId="26" fillId="2" borderId="3" xfId="3" applyNumberFormat="1" applyFont="1" applyFill="1" applyBorder="1" applyAlignment="1">
      <alignment vertical="center" wrapText="1"/>
    </xf>
    <xf numFmtId="0" fontId="26" fillId="2" borderId="1" xfId="3" applyNumberFormat="1" applyFont="1" applyFill="1" applyBorder="1" applyAlignment="1">
      <alignment vertical="center" wrapText="1"/>
    </xf>
    <xf numFmtId="0" fontId="20" fillId="0" borderId="0" xfId="0" applyFont="1" applyAlignment="1">
      <alignment vertical="center"/>
    </xf>
    <xf numFmtId="0" fontId="20" fillId="0" borderId="36" xfId="0" applyFont="1" applyBorder="1" applyAlignment="1">
      <alignment vertical="center"/>
    </xf>
    <xf numFmtId="0" fontId="23" fillId="0" borderId="37" xfId="0" applyFont="1" applyBorder="1" applyAlignment="1">
      <alignment vertical="center"/>
    </xf>
    <xf numFmtId="0" fontId="20" fillId="0" borderId="37" xfId="0" applyFont="1" applyBorder="1" applyAlignment="1">
      <alignment vertical="center"/>
    </xf>
    <xf numFmtId="0" fontId="41" fillId="0" borderId="37" xfId="0" applyFont="1" applyBorder="1" applyAlignment="1">
      <alignment vertical="center"/>
    </xf>
    <xf numFmtId="0" fontId="20" fillId="0" borderId="37" xfId="0" applyFont="1" applyBorder="1" applyAlignment="1">
      <alignment horizontal="left" vertical="center" indent="5"/>
    </xf>
    <xf numFmtId="0" fontId="23" fillId="0" borderId="37" xfId="0" applyFont="1" applyBorder="1" applyAlignment="1">
      <alignment vertical="center" wrapText="1"/>
    </xf>
    <xf numFmtId="0" fontId="41" fillId="0" borderId="38" xfId="0" applyFont="1" applyBorder="1" applyAlignment="1">
      <alignment vertical="center" wrapText="1"/>
    </xf>
    <xf numFmtId="0" fontId="20" fillId="5" borderId="0" xfId="0" applyFont="1" applyFill="1" applyAlignment="1">
      <alignment vertical="center" wrapText="1"/>
    </xf>
    <xf numFmtId="0" fontId="40" fillId="0" borderId="39" xfId="0" applyFont="1" applyBorder="1" applyAlignment="1">
      <alignment vertical="center" wrapText="1"/>
    </xf>
    <xf numFmtId="0" fontId="20" fillId="0" borderId="40" xfId="0" applyFont="1" applyBorder="1" applyAlignment="1">
      <alignment vertical="center" wrapText="1"/>
    </xf>
    <xf numFmtId="0" fontId="42" fillId="0" borderId="40" xfId="0" applyFont="1" applyBorder="1" applyAlignment="1">
      <alignment vertical="center" wrapText="1"/>
    </xf>
    <xf numFmtId="0" fontId="20" fillId="0" borderId="41" xfId="0" applyFont="1" applyBorder="1" applyAlignment="1">
      <alignment vertical="center"/>
    </xf>
    <xf numFmtId="0" fontId="43" fillId="0" borderId="42" xfId="0" applyFont="1" applyBorder="1" applyAlignment="1">
      <alignment horizontal="left" vertical="center" wrapText="1"/>
    </xf>
    <xf numFmtId="0" fontId="23" fillId="0" borderId="43" xfId="0" applyFont="1" applyBorder="1" applyAlignment="1">
      <alignment vertical="center" wrapText="1"/>
    </xf>
    <xf numFmtId="0" fontId="20" fillId="0" borderId="44" xfId="0" applyFont="1" applyBorder="1" applyAlignment="1">
      <alignment vertical="center" wrapText="1"/>
    </xf>
    <xf numFmtId="0" fontId="20" fillId="0" borderId="45" xfId="0" applyFont="1" applyBorder="1" applyAlignment="1">
      <alignment vertical="center" wrapText="1"/>
    </xf>
    <xf numFmtId="0" fontId="20" fillId="7" borderId="0" xfId="0" applyFont="1" applyFill="1" applyAlignment="1">
      <alignment vertical="center" wrapText="1"/>
    </xf>
    <xf numFmtId="0" fontId="20" fillId="0" borderId="41" xfId="0" applyFont="1" applyBorder="1" applyAlignment="1">
      <alignment vertical="center" wrapText="1"/>
    </xf>
    <xf numFmtId="0" fontId="43" fillId="0" borderId="42" xfId="0" applyFont="1" applyBorder="1" applyAlignment="1">
      <alignment vertical="center" wrapText="1"/>
    </xf>
    <xf numFmtId="0" fontId="23" fillId="0" borderId="46" xfId="0" applyFont="1" applyBorder="1" applyAlignment="1">
      <alignment vertical="center" wrapText="1"/>
    </xf>
    <xf numFmtId="0" fontId="23" fillId="7" borderId="0" xfId="0" applyFont="1" applyFill="1" applyAlignment="1">
      <alignment vertical="center" wrapText="1"/>
    </xf>
    <xf numFmtId="0" fontId="20" fillId="0" borderId="47" xfId="0" applyFont="1" applyBorder="1" applyAlignment="1">
      <alignment vertical="center" wrapText="1"/>
    </xf>
    <xf numFmtId="0" fontId="43" fillId="0" borderId="44" xfId="0" applyFont="1" applyBorder="1" applyAlignment="1">
      <alignment vertical="center"/>
    </xf>
    <xf numFmtId="0" fontId="44" fillId="0" borderId="44" xfId="1" applyFont="1" applyBorder="1" applyAlignment="1" applyProtection="1">
      <alignment vertical="center"/>
    </xf>
    <xf numFmtId="0" fontId="23" fillId="0" borderId="45" xfId="1" applyFont="1" applyBorder="1" applyAlignment="1" applyProtection="1">
      <alignment vertical="center"/>
    </xf>
    <xf numFmtId="0" fontId="20" fillId="7" borderId="0" xfId="0" applyFont="1" applyFill="1" applyAlignment="1">
      <alignment vertical="center"/>
    </xf>
    <xf numFmtId="0" fontId="20" fillId="0" borderId="48" xfId="0" applyFont="1" applyBorder="1" applyAlignment="1">
      <alignment vertical="center"/>
    </xf>
    <xf numFmtId="0" fontId="43" fillId="0" borderId="44" xfId="0" applyFont="1" applyBorder="1" applyAlignment="1">
      <alignment horizontal="left" vertical="center"/>
    </xf>
    <xf numFmtId="0" fontId="23" fillId="0" borderId="44" xfId="0" applyFont="1" applyBorder="1" applyAlignment="1">
      <alignment horizontal="left" vertical="center"/>
    </xf>
    <xf numFmtId="0" fontId="23" fillId="0" borderId="44" xfId="0" applyFont="1" applyBorder="1" applyAlignment="1">
      <alignment horizontal="left" vertical="center" wrapText="1"/>
    </xf>
    <xf numFmtId="0" fontId="23" fillId="0" borderId="45" xfId="0" applyFont="1" applyBorder="1" applyAlignment="1">
      <alignment horizontal="left" vertical="center"/>
    </xf>
    <xf numFmtId="0" fontId="0" fillId="7" borderId="0" xfId="0" applyFill="1"/>
    <xf numFmtId="0" fontId="20" fillId="0" borderId="48" xfId="0" applyFont="1" applyBorder="1" applyAlignment="1">
      <alignment vertical="center" wrapText="1"/>
    </xf>
    <xf numFmtId="0" fontId="23" fillId="0" borderId="45" xfId="0" applyFont="1" applyBorder="1" applyAlignment="1">
      <alignment vertical="center" wrapText="1"/>
    </xf>
    <xf numFmtId="0" fontId="20" fillId="0" borderId="40" xfId="0" applyFont="1" applyBorder="1" applyAlignment="1">
      <alignment horizontal="left" vertical="center" indent="5"/>
    </xf>
    <xf numFmtId="0" fontId="20" fillId="0" borderId="40" xfId="0" applyFont="1" applyBorder="1" applyAlignment="1">
      <alignment horizontal="left" vertical="center" wrapText="1" indent="5"/>
    </xf>
    <xf numFmtId="0" fontId="20" fillId="0" borderId="40" xfId="0" applyFont="1" applyBorder="1" applyAlignment="1">
      <alignment vertical="center"/>
    </xf>
    <xf numFmtId="0" fontId="46" fillId="0" borderId="44" xfId="0" applyFont="1" applyBorder="1" applyAlignment="1">
      <alignment horizontal="left" vertical="center"/>
    </xf>
    <xf numFmtId="0" fontId="20" fillId="0" borderId="0" xfId="0" applyFont="1" applyAlignment="1">
      <alignment vertical="center" wrapText="1"/>
    </xf>
    <xf numFmtId="0" fontId="23" fillId="0" borderId="39" xfId="0" applyFont="1" applyBorder="1" applyAlignment="1">
      <alignment vertical="center" wrapText="1"/>
    </xf>
    <xf numFmtId="0" fontId="45" fillId="0" borderId="40" xfId="0" applyFont="1" applyBorder="1" applyAlignment="1">
      <alignment vertical="center"/>
    </xf>
    <xf numFmtId="0" fontId="45" fillId="0" borderId="0" xfId="0" applyFont="1" applyAlignment="1">
      <alignment vertical="center"/>
    </xf>
    <xf numFmtId="0" fontId="20" fillId="0" borderId="0" xfId="0" applyFont="1" applyAlignment="1">
      <alignment horizontal="left" vertical="center" indent="5"/>
    </xf>
    <xf numFmtId="0" fontId="23" fillId="0" borderId="0" xfId="0" applyFont="1" applyAlignment="1">
      <alignment vertical="center"/>
    </xf>
    <xf numFmtId="0" fontId="44" fillId="0" borderId="0" xfId="1" applyFont="1" applyAlignment="1" applyProtection="1">
      <alignment vertical="center"/>
    </xf>
    <xf numFmtId="0" fontId="40" fillId="8" borderId="0" xfId="0" applyFont="1" applyFill="1" applyAlignment="1">
      <alignment horizontal="center" vertical="center"/>
    </xf>
    <xf numFmtId="0" fontId="40" fillId="9" borderId="0" xfId="0" applyFont="1" applyFill="1" applyAlignment="1">
      <alignment horizontal="center" vertical="center" wrapText="1"/>
    </xf>
    <xf numFmtId="0" fontId="23" fillId="0" borderId="40" xfId="0" applyFont="1" applyBorder="1" applyAlignment="1">
      <alignment vertical="center" wrapText="1"/>
    </xf>
    <xf numFmtId="0" fontId="46" fillId="0" borderId="40" xfId="0" applyFont="1" applyBorder="1" applyAlignment="1">
      <alignment vertical="center" wrapText="1"/>
    </xf>
    <xf numFmtId="0" fontId="0" fillId="0" borderId="40" xfId="0" applyBorder="1" applyAlignment="1">
      <alignment wrapText="1"/>
    </xf>
    <xf numFmtId="0" fontId="20" fillId="0" borderId="40" xfId="0" applyFont="1" applyBorder="1" applyAlignment="1">
      <alignment horizontal="left" vertical="top" wrapText="1"/>
    </xf>
    <xf numFmtId="0" fontId="29" fillId="0" borderId="47" xfId="0" applyFont="1" applyBorder="1" applyAlignment="1">
      <alignment vertical="top" wrapText="1"/>
    </xf>
    <xf numFmtId="0" fontId="20" fillId="0" borderId="47" xfId="0" applyFont="1" applyBorder="1" applyAlignment="1">
      <alignment horizontal="left" vertical="center" wrapText="1" indent="5"/>
    </xf>
    <xf numFmtId="0" fontId="22" fillId="0" borderId="26" xfId="0" applyFont="1" applyBorder="1" applyAlignment="1">
      <alignment vertical="center" wrapText="1"/>
    </xf>
    <xf numFmtId="44" fontId="22" fillId="0" borderId="11" xfId="0" applyNumberFormat="1" applyFont="1" applyBorder="1" applyAlignment="1">
      <alignment vertical="center" wrapText="1"/>
    </xf>
    <xf numFmtId="9" fontId="22" fillId="0" borderId="11" xfId="0" applyNumberFormat="1" applyFont="1" applyBorder="1" applyAlignment="1">
      <alignment vertical="center" wrapText="1"/>
    </xf>
    <xf numFmtId="0" fontId="22" fillId="2" borderId="25" xfId="0" applyFont="1" applyFill="1" applyBorder="1" applyAlignment="1">
      <alignment horizontal="right"/>
    </xf>
    <xf numFmtId="44" fontId="26" fillId="3" borderId="13" xfId="3" applyFont="1" applyFill="1" applyBorder="1" applyAlignment="1">
      <alignment vertical="center" wrapText="1"/>
    </xf>
    <xf numFmtId="44" fontId="22" fillId="6" borderId="7" xfId="0" applyNumberFormat="1" applyFont="1" applyFill="1" applyBorder="1" applyAlignment="1">
      <alignment horizontal="left"/>
    </xf>
    <xf numFmtId="0" fontId="22" fillId="2" borderId="26" xfId="0" applyFont="1" applyFill="1" applyBorder="1" applyAlignment="1">
      <alignment horizontal="left" vertical="center" wrapText="1" indent="1"/>
    </xf>
    <xf numFmtId="0" fontId="22" fillId="0" borderId="25" xfId="0" applyFont="1" applyBorder="1" applyAlignment="1">
      <alignment vertical="center" wrapText="1"/>
    </xf>
    <xf numFmtId="44" fontId="22" fillId="3" borderId="1" xfId="0" applyNumberFormat="1" applyFont="1" applyFill="1" applyBorder="1" applyAlignment="1">
      <alignment vertical="center" wrapText="1"/>
    </xf>
    <xf numFmtId="44" fontId="22" fillId="0" borderId="20" xfId="3" applyFont="1" applyBorder="1" applyAlignment="1">
      <alignment vertical="center" wrapText="1"/>
    </xf>
    <xf numFmtId="44" fontId="28" fillId="0" borderId="30" xfId="3" applyFont="1" applyBorder="1" applyAlignment="1">
      <alignment vertical="center" wrapText="1"/>
    </xf>
    <xf numFmtId="44" fontId="22" fillId="0" borderId="30" xfId="3" applyFont="1" applyBorder="1" applyAlignment="1">
      <alignment vertical="center" wrapText="1"/>
    </xf>
    <xf numFmtId="9" fontId="22" fillId="0" borderId="5" xfId="0" applyNumberFormat="1" applyFont="1" applyBorder="1" applyAlignment="1">
      <alignment vertical="center" wrapText="1"/>
    </xf>
    <xf numFmtId="44" fontId="28" fillId="0" borderId="1" xfId="0" applyNumberFormat="1" applyFont="1" applyBorder="1" applyAlignment="1">
      <alignment vertical="center" wrapText="1"/>
    </xf>
    <xf numFmtId="0" fontId="28" fillId="0" borderId="1" xfId="0" applyFont="1" applyBorder="1" applyAlignment="1">
      <alignment vertical="center" wrapText="1"/>
    </xf>
    <xf numFmtId="0" fontId="22" fillId="0" borderId="1" xfId="0" applyFont="1" applyBorder="1" applyAlignment="1">
      <alignment vertical="center" wrapText="1"/>
    </xf>
    <xf numFmtId="0" fontId="22" fillId="0" borderId="5" xfId="0" applyFont="1" applyBorder="1" applyAlignment="1">
      <alignment vertical="center" wrapText="1"/>
    </xf>
    <xf numFmtId="0" fontId="28" fillId="0" borderId="25" xfId="0" applyFont="1" applyBorder="1" applyAlignment="1">
      <alignment vertical="center" wrapText="1"/>
    </xf>
    <xf numFmtId="44" fontId="34" fillId="0" borderId="1" xfId="0" applyNumberFormat="1" applyFont="1" applyBorder="1" applyAlignment="1">
      <alignment vertical="center" wrapText="1"/>
    </xf>
    <xf numFmtId="44" fontId="22" fillId="0" borderId="5" xfId="0" applyNumberFormat="1" applyFont="1" applyBorder="1" applyAlignment="1">
      <alignment vertical="center" wrapText="1"/>
    </xf>
    <xf numFmtId="9" fontId="28" fillId="0" borderId="1" xfId="0" applyNumberFormat="1" applyFont="1" applyBorder="1" applyAlignment="1">
      <alignment vertical="center" wrapText="1"/>
    </xf>
    <xf numFmtId="9" fontId="22" fillId="0" borderId="1" xfId="0" applyNumberFormat="1" applyFont="1" applyBorder="1" applyAlignment="1">
      <alignment vertical="center" wrapText="1"/>
    </xf>
    <xf numFmtId="44" fontId="22" fillId="0" borderId="1" xfId="0" applyNumberFormat="1" applyFont="1" applyBorder="1" applyAlignment="1">
      <alignment horizontal="center" vertical="center" wrapText="1"/>
    </xf>
    <xf numFmtId="44" fontId="22" fillId="0" borderId="5" xfId="0" applyNumberFormat="1" applyFont="1" applyBorder="1" applyAlignment="1">
      <alignment wrapText="1"/>
    </xf>
    <xf numFmtId="44" fontId="22" fillId="0" borderId="1" xfId="0" applyNumberFormat="1" applyFont="1" applyBorder="1"/>
    <xf numFmtId="0" fontId="19" fillId="2" borderId="26" xfId="0" applyFont="1" applyFill="1" applyBorder="1"/>
    <xf numFmtId="44" fontId="22" fillId="0" borderId="5" xfId="0" applyNumberFormat="1" applyFont="1" applyBorder="1"/>
    <xf numFmtId="9" fontId="22" fillId="0" borderId="1" xfId="0" applyNumberFormat="1" applyFont="1" applyBorder="1"/>
    <xf numFmtId="0" fontId="28" fillId="0" borderId="26" xfId="0" applyFont="1" applyBorder="1" applyAlignment="1">
      <alignment wrapText="1"/>
    </xf>
    <xf numFmtId="9" fontId="28" fillId="0" borderId="1" xfId="0" applyNumberFormat="1" applyFont="1" applyBorder="1" applyAlignment="1">
      <alignment horizontal="center" vertical="center" wrapText="1"/>
    </xf>
    <xf numFmtId="44" fontId="28" fillId="0" borderId="30" xfId="3" applyFont="1" applyBorder="1" applyAlignment="1">
      <alignment horizontal="center" vertical="center" wrapText="1"/>
    </xf>
    <xf numFmtId="0" fontId="28" fillId="3" borderId="11" xfId="0" applyFont="1" applyFill="1" applyBorder="1" applyAlignment="1">
      <alignment vertical="center" wrapText="1"/>
    </xf>
    <xf numFmtId="44" fontId="28" fillId="0" borderId="11" xfId="3" applyFont="1" applyBorder="1" applyAlignment="1">
      <alignment vertical="center" wrapText="1"/>
    </xf>
    <xf numFmtId="44" fontId="28" fillId="0" borderId="3" xfId="3" applyFont="1" applyBorder="1" applyAlignment="1">
      <alignment vertical="center"/>
    </xf>
    <xf numFmtId="44" fontId="28" fillId="3" borderId="11" xfId="0" applyNumberFormat="1" applyFont="1" applyFill="1" applyBorder="1" applyAlignment="1">
      <alignment horizontal="left" vertical="center" wrapText="1" indent="1"/>
    </xf>
    <xf numFmtId="9" fontId="28" fillId="3" borderId="11" xfId="0" applyNumberFormat="1" applyFont="1" applyFill="1" applyBorder="1" applyAlignment="1">
      <alignment horizontal="left" vertical="center" wrapText="1" indent="1"/>
    </xf>
    <xf numFmtId="0" fontId="28" fillId="3" borderId="1" xfId="0" applyFont="1" applyFill="1" applyBorder="1" applyAlignment="1">
      <alignment vertical="center" wrapText="1"/>
    </xf>
    <xf numFmtId="9" fontId="28" fillId="3" borderId="1" xfId="0" applyNumberFormat="1" applyFont="1" applyFill="1" applyBorder="1" applyAlignment="1">
      <alignment vertical="center" wrapText="1"/>
    </xf>
    <xf numFmtId="0" fontId="22" fillId="6" borderId="7" xfId="0" applyFont="1" applyFill="1" applyBorder="1" applyAlignment="1">
      <alignment horizontal="center"/>
    </xf>
    <xf numFmtId="44" fontId="19" fillId="4" borderId="7" xfId="0" applyNumberFormat="1" applyFont="1" applyFill="1" applyBorder="1" applyAlignment="1">
      <alignment vertical="center" wrapText="1"/>
    </xf>
    <xf numFmtId="44" fontId="19" fillId="4" borderId="3" xfId="3" applyFont="1" applyFill="1" applyBorder="1" applyAlignment="1">
      <alignment vertical="center" wrapText="1"/>
    </xf>
    <xf numFmtId="44" fontId="19" fillId="4" borderId="1" xfId="3" applyFont="1" applyFill="1" applyBorder="1" applyAlignment="1">
      <alignment vertical="center" wrapText="1"/>
    </xf>
    <xf numFmtId="0" fontId="28" fillId="0" borderId="5" xfId="0" applyFont="1" applyBorder="1" applyAlignment="1">
      <alignment horizontal="right" wrapText="1"/>
    </xf>
    <xf numFmtId="9" fontId="28" fillId="0" borderId="5" xfId="0" applyNumberFormat="1" applyFont="1" applyBorder="1" applyAlignment="1">
      <alignment horizontal="right" wrapText="1"/>
    </xf>
    <xf numFmtId="9" fontId="22" fillId="0" borderId="4" xfId="0" applyNumberFormat="1" applyFont="1" applyBorder="1" applyAlignment="1">
      <alignment horizontal="right" wrapText="1"/>
    </xf>
    <xf numFmtId="44" fontId="22" fillId="0" borderId="4" xfId="0" applyNumberFormat="1" applyFont="1" applyBorder="1" applyAlignment="1">
      <alignment wrapText="1"/>
    </xf>
    <xf numFmtId="44" fontId="28" fillId="0" borderId="5" xfId="0" applyNumberFormat="1" applyFont="1" applyBorder="1" applyAlignment="1">
      <alignment wrapText="1"/>
    </xf>
    <xf numFmtId="44" fontId="19" fillId="0" borderId="1" xfId="0" applyNumberFormat="1" applyFont="1" applyBorder="1" applyAlignment="1">
      <alignment wrapText="1"/>
    </xf>
    <xf numFmtId="9" fontId="28" fillId="3" borderId="3" xfId="0" applyNumberFormat="1" applyFont="1" applyFill="1" applyBorder="1" applyAlignment="1">
      <alignment horizontal="left" vertical="center" wrapText="1"/>
    </xf>
    <xf numFmtId="44" fontId="26" fillId="3" borderId="1" xfId="3" applyFont="1" applyFill="1" applyBorder="1" applyAlignment="1">
      <alignment vertical="center" wrapText="1"/>
    </xf>
    <xf numFmtId="0" fontId="19" fillId="2" borderId="0" xfId="0" applyFont="1" applyFill="1" applyAlignment="1">
      <alignment vertical="center" wrapText="1"/>
    </xf>
    <xf numFmtId="44" fontId="19" fillId="6" borderId="7" xfId="3" applyFont="1" applyFill="1" applyBorder="1" applyAlignment="1">
      <alignment horizontal="left" wrapText="1"/>
    </xf>
    <xf numFmtId="0" fontId="22" fillId="2" borderId="56" xfId="0" applyFont="1" applyFill="1" applyBorder="1" applyAlignment="1">
      <alignment vertical="center" wrapText="1"/>
    </xf>
    <xf numFmtId="0" fontId="28" fillId="3" borderId="57" xfId="0" applyFont="1" applyFill="1" applyBorder="1" applyAlignment="1">
      <alignment vertical="center" wrapText="1"/>
    </xf>
    <xf numFmtId="44" fontId="28" fillId="3" borderId="57" xfId="0" applyNumberFormat="1" applyFont="1" applyFill="1" applyBorder="1" applyAlignment="1">
      <alignment vertical="center" wrapText="1"/>
    </xf>
    <xf numFmtId="9" fontId="28" fillId="3" borderId="57" xfId="0" applyNumberFormat="1" applyFont="1" applyFill="1" applyBorder="1" applyAlignment="1">
      <alignment vertical="center" wrapText="1"/>
    </xf>
    <xf numFmtId="0" fontId="22" fillId="3" borderId="57" xfId="0" applyFont="1" applyFill="1" applyBorder="1" applyAlignment="1">
      <alignment vertical="center" wrapText="1"/>
    </xf>
    <xf numFmtId="44" fontId="22" fillId="3" borderId="57" xfId="0" applyNumberFormat="1" applyFont="1" applyFill="1" applyBorder="1" applyAlignment="1">
      <alignment vertical="center" wrapText="1"/>
    </xf>
    <xf numFmtId="9" fontId="22" fillId="3" borderId="57" xfId="0" applyNumberFormat="1" applyFont="1" applyFill="1" applyBorder="1" applyAlignment="1">
      <alignment vertical="center" wrapText="1"/>
    </xf>
    <xf numFmtId="0" fontId="22" fillId="2" borderId="56" xfId="0" applyFont="1" applyFill="1" applyBorder="1" applyAlignment="1">
      <alignment horizontal="right"/>
    </xf>
    <xf numFmtId="0" fontId="22" fillId="0" borderId="57" xfId="0" applyFont="1" applyBorder="1" applyAlignment="1">
      <alignment horizontal="right" wrapText="1"/>
    </xf>
    <xf numFmtId="44" fontId="22" fillId="0" borderId="57" xfId="0" applyNumberFormat="1" applyFont="1" applyBorder="1"/>
    <xf numFmtId="9" fontId="22" fillId="0" borderId="57" xfId="2" applyFont="1" applyBorder="1"/>
    <xf numFmtId="44" fontId="31" fillId="4" borderId="24" xfId="3" applyFont="1" applyFill="1" applyBorder="1" applyAlignment="1">
      <alignment vertical="center" wrapText="1"/>
    </xf>
    <xf numFmtId="0" fontId="38" fillId="4" borderId="59" xfId="0" applyFont="1" applyFill="1" applyBorder="1" applyAlignment="1">
      <alignment horizontal="left" vertical="center"/>
    </xf>
    <xf numFmtId="0" fontId="32" fillId="4" borderId="60" xfId="0" applyFont="1" applyFill="1" applyBorder="1" applyAlignment="1">
      <alignment horizontal="center" vertical="center" wrapText="1"/>
    </xf>
    <xf numFmtId="4" fontId="32" fillId="4" borderId="60" xfId="0" applyNumberFormat="1" applyFont="1" applyFill="1" applyBorder="1" applyAlignment="1">
      <alignment horizontal="center" vertical="center" wrapText="1"/>
    </xf>
    <xf numFmtId="44" fontId="31" fillId="4" borderId="61" xfId="3" applyFont="1" applyFill="1" applyBorder="1" applyAlignment="1">
      <alignment vertical="center" wrapText="1"/>
    </xf>
    <xf numFmtId="0" fontId="31" fillId="4" borderId="62" xfId="0" applyFont="1" applyFill="1" applyBorder="1" applyAlignment="1">
      <alignment vertical="center" wrapText="1"/>
    </xf>
    <xf numFmtId="0" fontId="31" fillId="4" borderId="63" xfId="0" applyFont="1" applyFill="1" applyBorder="1" applyAlignment="1">
      <alignment vertical="center" wrapText="1"/>
    </xf>
    <xf numFmtId="44" fontId="19" fillId="4" borderId="64" xfId="0" applyNumberFormat="1" applyFont="1" applyFill="1" applyBorder="1" applyAlignment="1">
      <alignment vertical="center" wrapText="1"/>
    </xf>
    <xf numFmtId="4" fontId="19" fillId="2" borderId="69" xfId="0" applyNumberFormat="1" applyFont="1" applyFill="1" applyBorder="1" applyAlignment="1">
      <alignment wrapText="1"/>
    </xf>
    <xf numFmtId="44" fontId="28" fillId="0" borderId="70" xfId="0" applyNumberFormat="1" applyFont="1" applyBorder="1" applyAlignment="1">
      <alignment horizontal="right" wrapText="1"/>
    </xf>
    <xf numFmtId="4" fontId="28" fillId="0" borderId="69" xfId="0" applyNumberFormat="1" applyFont="1" applyBorder="1" applyAlignment="1">
      <alignment wrapText="1"/>
    </xf>
    <xf numFmtId="44" fontId="22" fillId="0" borderId="69" xfId="0" applyNumberFormat="1" applyFont="1" applyBorder="1" applyAlignment="1">
      <alignment wrapText="1"/>
    </xf>
    <xf numFmtId="44" fontId="28" fillId="0" borderId="69" xfId="0" applyNumberFormat="1" applyFont="1" applyBorder="1" applyAlignment="1">
      <alignment wrapText="1"/>
    </xf>
    <xf numFmtId="44" fontId="19" fillId="6" borderId="73" xfId="0" applyNumberFormat="1" applyFont="1" applyFill="1" applyBorder="1" applyAlignment="1">
      <alignment horizontal="right" wrapText="1"/>
    </xf>
    <xf numFmtId="44" fontId="19" fillId="6" borderId="74" xfId="0" applyNumberFormat="1" applyFont="1" applyFill="1" applyBorder="1" applyAlignment="1">
      <alignment horizontal="right" wrapText="1"/>
    </xf>
    <xf numFmtId="44" fontId="19" fillId="6" borderId="75" xfId="0" applyNumberFormat="1" applyFont="1" applyFill="1" applyBorder="1" applyAlignment="1">
      <alignment horizontal="right" wrapText="1"/>
    </xf>
    <xf numFmtId="49" fontId="31" fillId="5" borderId="77" xfId="0" applyNumberFormat="1" applyFont="1" applyFill="1" applyBorder="1" applyAlignment="1">
      <alignment vertical="center"/>
    </xf>
    <xf numFmtId="49" fontId="22" fillId="3" borderId="77" xfId="0" applyNumberFormat="1" applyFont="1" applyFill="1" applyBorder="1" applyAlignment="1">
      <alignment vertical="center"/>
    </xf>
    <xf numFmtId="9" fontId="28" fillId="0" borderId="69" xfId="2" applyFont="1" applyBorder="1" applyAlignment="1">
      <alignment horizontal="center" vertical="center" wrapText="1"/>
    </xf>
    <xf numFmtId="9" fontId="22" fillId="0" borderId="69" xfId="2" applyFont="1" applyBorder="1" applyAlignment="1">
      <alignment horizontal="center" vertical="center" wrapText="1"/>
    </xf>
    <xf numFmtId="49" fontId="22" fillId="2" borderId="79" xfId="0" applyNumberFormat="1" applyFont="1" applyFill="1" applyBorder="1"/>
    <xf numFmtId="9" fontId="28" fillId="0" borderId="81" xfId="0" applyNumberFormat="1" applyFont="1" applyBorder="1" applyAlignment="1">
      <alignment horizontal="center" vertical="center" wrapText="1"/>
    </xf>
    <xf numFmtId="0" fontId="19" fillId="6" borderId="83" xfId="0" applyFont="1" applyFill="1" applyBorder="1" applyAlignment="1">
      <alignment horizontal="right" wrapText="1"/>
    </xf>
    <xf numFmtId="4" fontId="19" fillId="6" borderId="83" xfId="0" applyNumberFormat="1" applyFont="1" applyFill="1" applyBorder="1" applyAlignment="1">
      <alignment wrapText="1"/>
    </xf>
    <xf numFmtId="0" fontId="19" fillId="6" borderId="84" xfId="0" applyFont="1" applyFill="1" applyBorder="1" applyAlignment="1">
      <alignment wrapText="1"/>
    </xf>
    <xf numFmtId="4" fontId="19" fillId="0" borderId="3" xfId="0" applyNumberFormat="1" applyFont="1" applyBorder="1" applyAlignment="1">
      <alignment horizontal="right" wrapText="1"/>
    </xf>
    <xf numFmtId="49" fontId="31" fillId="5" borderId="85" xfId="0" applyNumberFormat="1" applyFont="1" applyFill="1" applyBorder="1" applyAlignment="1">
      <alignment vertical="center"/>
    </xf>
    <xf numFmtId="49" fontId="31" fillId="5" borderId="86" xfId="0" applyNumberFormat="1" applyFont="1" applyFill="1" applyBorder="1" applyAlignment="1">
      <alignment vertical="center"/>
    </xf>
    <xf numFmtId="0" fontId="31" fillId="5" borderId="86" xfId="0" applyFont="1" applyFill="1" applyBorder="1" applyAlignment="1">
      <alignment vertical="center" wrapText="1"/>
    </xf>
    <xf numFmtId="49" fontId="22" fillId="3" borderId="79" xfId="0" applyNumberFormat="1" applyFont="1" applyFill="1" applyBorder="1" applyAlignment="1">
      <alignment vertical="center"/>
    </xf>
    <xf numFmtId="44" fontId="28" fillId="0" borderId="69" xfId="0" applyNumberFormat="1" applyFont="1" applyBorder="1" applyAlignment="1">
      <alignment horizontal="right" wrapText="1"/>
    </xf>
    <xf numFmtId="44" fontId="22" fillId="0" borderId="69" xfId="0" applyNumberFormat="1" applyFont="1" applyBorder="1" applyAlignment="1">
      <alignment horizontal="right" wrapText="1"/>
    </xf>
    <xf numFmtId="0" fontId="24" fillId="6" borderId="83" xfId="0" applyFont="1" applyFill="1" applyBorder="1" applyAlignment="1">
      <alignment horizontal="right" wrapText="1"/>
    </xf>
    <xf numFmtId="4" fontId="24" fillId="6" borderId="83" xfId="0" applyNumberFormat="1" applyFont="1" applyFill="1" applyBorder="1" applyAlignment="1">
      <alignment wrapText="1"/>
    </xf>
    <xf numFmtId="9" fontId="28" fillId="0" borderId="81" xfId="2" applyFont="1" applyBorder="1" applyAlignment="1">
      <alignment wrapText="1"/>
    </xf>
    <xf numFmtId="9" fontId="22" fillId="0" borderId="76" xfId="2" applyFont="1" applyBorder="1" applyAlignment="1">
      <alignment wrapText="1"/>
    </xf>
    <xf numFmtId="0" fontId="24" fillId="6" borderId="84" xfId="0" applyFont="1" applyFill="1" applyBorder="1" applyAlignment="1">
      <alignment wrapText="1"/>
    </xf>
    <xf numFmtId="44" fontId="22" fillId="0" borderId="44" xfId="0" applyNumberFormat="1" applyFont="1" applyBorder="1" applyAlignment="1">
      <alignment horizontal="right" wrapText="1"/>
    </xf>
    <xf numFmtId="44" fontId="24" fillId="6" borderId="45" xfId="0" applyNumberFormat="1" applyFont="1" applyFill="1" applyBorder="1" applyAlignment="1">
      <alignment horizontal="right" wrapText="1"/>
    </xf>
    <xf numFmtId="4" fontId="24" fillId="6" borderId="88" xfId="0" applyNumberFormat="1" applyFont="1" applyFill="1" applyBorder="1" applyAlignment="1">
      <alignment horizontal="right" wrapText="1"/>
    </xf>
    <xf numFmtId="4" fontId="24" fillId="6" borderId="75" xfId="0" applyNumberFormat="1" applyFont="1" applyFill="1" applyBorder="1" applyAlignment="1">
      <alignment horizontal="right" wrapText="1"/>
    </xf>
    <xf numFmtId="44" fontId="28" fillId="0" borderId="71" xfId="0" applyNumberFormat="1" applyFont="1" applyBorder="1" applyAlignment="1">
      <alignment horizontal="right" wrapText="1"/>
    </xf>
    <xf numFmtId="44" fontId="22" fillId="0" borderId="71" xfId="0" applyNumberFormat="1" applyFont="1" applyBorder="1" applyAlignment="1">
      <alignment horizontal="right" wrapText="1"/>
    </xf>
    <xf numFmtId="4" fontId="24" fillId="6" borderId="73" xfId="0" applyNumberFormat="1" applyFont="1" applyFill="1" applyBorder="1" applyAlignment="1">
      <alignment horizontal="right" wrapText="1"/>
    </xf>
    <xf numFmtId="4" fontId="24" fillId="6" borderId="74" xfId="0" applyNumberFormat="1" applyFont="1" applyFill="1" applyBorder="1" applyAlignment="1">
      <alignment horizontal="right" wrapText="1"/>
    </xf>
    <xf numFmtId="0" fontId="32" fillId="5" borderId="86" xfId="0" applyFont="1" applyFill="1" applyBorder="1" applyAlignment="1">
      <alignment horizontal="center" vertical="center" wrapText="1"/>
    </xf>
    <xf numFmtId="4" fontId="32" fillId="5" borderId="86" xfId="0" applyNumberFormat="1" applyFont="1" applyFill="1" applyBorder="1" applyAlignment="1">
      <alignment horizontal="center" vertical="center" wrapText="1"/>
    </xf>
    <xf numFmtId="0" fontId="32" fillId="5" borderId="87" xfId="0" applyFont="1" applyFill="1" applyBorder="1" applyAlignment="1">
      <alignment horizontal="center" vertical="center" wrapText="1"/>
    </xf>
    <xf numFmtId="9" fontId="28" fillId="0" borderId="81" xfId="2" applyFont="1" applyBorder="1" applyAlignment="1">
      <alignment horizontal="right"/>
    </xf>
    <xf numFmtId="49" fontId="26" fillId="2" borderId="77" xfId="0" applyNumberFormat="1" applyFont="1" applyFill="1" applyBorder="1"/>
    <xf numFmtId="9" fontId="22" fillId="0" borderId="81" xfId="2" applyFont="1" applyBorder="1" applyAlignment="1">
      <alignment wrapText="1"/>
    </xf>
    <xf numFmtId="9" fontId="22" fillId="0" borderId="81" xfId="2" applyFont="1" applyBorder="1" applyAlignment="1">
      <alignment horizontal="right"/>
    </xf>
    <xf numFmtId="0" fontId="19" fillId="2" borderId="3" xfId="0" applyFont="1" applyFill="1" applyBorder="1"/>
    <xf numFmtId="44" fontId="22" fillId="0" borderId="70" xfId="0" applyNumberFormat="1" applyFont="1" applyBorder="1"/>
    <xf numFmtId="4" fontId="19" fillId="6" borderId="73" xfId="0" applyNumberFormat="1" applyFont="1" applyFill="1" applyBorder="1"/>
    <xf numFmtId="4" fontId="19" fillId="6" borderId="74" xfId="0" applyNumberFormat="1" applyFont="1" applyFill="1" applyBorder="1" applyAlignment="1">
      <alignment horizontal="right" wrapText="1"/>
    </xf>
    <xf numFmtId="4" fontId="22" fillId="2" borderId="70" xfId="0" applyNumberFormat="1" applyFont="1" applyFill="1" applyBorder="1"/>
    <xf numFmtId="4" fontId="22" fillId="0" borderId="71" xfId="0" applyNumberFormat="1" applyFont="1" applyBorder="1" applyAlignment="1">
      <alignment horizontal="right" wrapText="1"/>
    </xf>
    <xf numFmtId="4" fontId="22" fillId="0" borderId="69" xfId="0" applyNumberFormat="1" applyFont="1" applyBorder="1" applyAlignment="1">
      <alignment wrapText="1"/>
    </xf>
    <xf numFmtId="4" fontId="19" fillId="6" borderId="74" xfId="0" applyNumberFormat="1" applyFont="1" applyFill="1" applyBorder="1" applyAlignment="1">
      <alignment wrapText="1"/>
    </xf>
    <xf numFmtId="4" fontId="19" fillId="6" borderId="75" xfId="0" applyNumberFormat="1" applyFont="1" applyFill="1" applyBorder="1" applyAlignment="1">
      <alignment wrapText="1"/>
    </xf>
    <xf numFmtId="4" fontId="19" fillId="6" borderId="73" xfId="0" applyNumberFormat="1" applyFont="1" applyFill="1" applyBorder="1" applyAlignment="1">
      <alignment wrapText="1"/>
    </xf>
    <xf numFmtId="0" fontId="31" fillId="5" borderId="74" xfId="0" applyFont="1" applyFill="1" applyBorder="1" applyAlignment="1">
      <alignment horizontal="center" vertical="center" wrapText="1"/>
    </xf>
    <xf numFmtId="0" fontId="31" fillId="5" borderId="75" xfId="0" applyFont="1" applyFill="1" applyBorder="1" applyAlignment="1">
      <alignment horizontal="center" vertical="center" wrapText="1"/>
    </xf>
    <xf numFmtId="4" fontId="22" fillId="0" borderId="69" xfId="0" applyNumberFormat="1" applyFont="1" applyBorder="1" applyAlignment="1">
      <alignment horizontal="right" wrapText="1"/>
    </xf>
    <xf numFmtId="4" fontId="31" fillId="5" borderId="65" xfId="0" applyNumberFormat="1" applyFont="1" applyFill="1" applyBorder="1" applyAlignment="1">
      <alignment horizontal="right" vertical="center" wrapText="1"/>
    </xf>
    <xf numFmtId="4" fontId="31" fillId="5" borderId="66" xfId="0" applyNumberFormat="1" applyFont="1" applyFill="1" applyBorder="1" applyAlignment="1">
      <alignment horizontal="right" vertical="center" wrapText="1"/>
    </xf>
    <xf numFmtId="4" fontId="31" fillId="5" borderId="67" xfId="0" applyNumberFormat="1" applyFont="1" applyFill="1" applyBorder="1" applyAlignment="1">
      <alignment horizontal="right" vertical="center" wrapText="1"/>
    </xf>
    <xf numFmtId="4" fontId="31" fillId="5" borderId="70" xfId="0" applyNumberFormat="1" applyFont="1" applyFill="1" applyBorder="1" applyAlignment="1">
      <alignment horizontal="right" vertical="center" wrapText="1"/>
    </xf>
    <xf numFmtId="4" fontId="31" fillId="5" borderId="69" xfId="0" applyNumberFormat="1" applyFont="1" applyFill="1" applyBorder="1" applyAlignment="1">
      <alignment horizontal="right" vertical="center" wrapText="1"/>
    </xf>
    <xf numFmtId="4" fontId="31" fillId="5" borderId="73" xfId="0" applyNumberFormat="1" applyFont="1" applyFill="1" applyBorder="1" applyAlignment="1">
      <alignment horizontal="right" vertical="center" wrapText="1"/>
    </xf>
    <xf numFmtId="4" fontId="31" fillId="5" borderId="74" xfId="0" applyNumberFormat="1" applyFont="1" applyFill="1" applyBorder="1" applyAlignment="1">
      <alignment wrapText="1"/>
    </xf>
    <xf numFmtId="4" fontId="31" fillId="5" borderId="75" xfId="0" applyNumberFormat="1" applyFont="1" applyFill="1" applyBorder="1" applyAlignment="1">
      <alignment wrapText="1"/>
    </xf>
    <xf numFmtId="0" fontId="22" fillId="2" borderId="77" xfId="0" applyFont="1" applyFill="1" applyBorder="1"/>
    <xf numFmtId="0" fontId="22" fillId="6" borderId="83" xfId="0" applyFont="1" applyFill="1" applyBorder="1" applyAlignment="1">
      <alignment horizontal="left"/>
    </xf>
    <xf numFmtId="0" fontId="19" fillId="6" borderId="83" xfId="0" applyFont="1" applyFill="1" applyBorder="1"/>
    <xf numFmtId="4" fontId="19" fillId="6" borderId="83" xfId="0" applyNumberFormat="1" applyFont="1" applyFill="1" applyBorder="1"/>
    <xf numFmtId="0" fontId="19" fillId="6" borderId="84" xfId="0" applyFont="1" applyFill="1" applyBorder="1"/>
    <xf numFmtId="49" fontId="31" fillId="5" borderId="89" xfId="0" applyNumberFormat="1" applyFont="1" applyFill="1" applyBorder="1" applyAlignment="1">
      <alignment vertical="center"/>
    </xf>
    <xf numFmtId="49" fontId="31" fillId="5" borderId="90" xfId="0" applyNumberFormat="1" applyFont="1" applyFill="1" applyBorder="1" applyAlignment="1">
      <alignment vertical="center"/>
    </xf>
    <xf numFmtId="49" fontId="22" fillId="2" borderId="92" xfId="0" applyNumberFormat="1" applyFont="1" applyFill="1" applyBorder="1" applyAlignment="1">
      <alignment vertical="center"/>
    </xf>
    <xf numFmtId="49" fontId="19" fillId="2" borderId="0" xfId="0" applyNumberFormat="1" applyFont="1" applyFill="1" applyAlignment="1">
      <alignment vertical="center"/>
    </xf>
    <xf numFmtId="49" fontId="22" fillId="2" borderId="77" xfId="0" applyNumberFormat="1" applyFont="1" applyFill="1" applyBorder="1" applyAlignment="1">
      <alignment horizontal="left"/>
    </xf>
    <xf numFmtId="0" fontId="22" fillId="2" borderId="72" xfId="0" applyFont="1" applyFill="1" applyBorder="1"/>
    <xf numFmtId="9" fontId="22" fillId="0" borderId="69" xfId="2" applyFont="1" applyBorder="1"/>
    <xf numFmtId="49" fontId="31" fillId="5" borderId="82" xfId="0" applyNumberFormat="1" applyFont="1" applyFill="1" applyBorder="1" applyAlignment="1">
      <alignment vertical="center"/>
    </xf>
    <xf numFmtId="49" fontId="31" fillId="5" borderId="83" xfId="0" applyNumberFormat="1" applyFont="1" applyFill="1" applyBorder="1" applyAlignment="1">
      <alignment vertical="center"/>
    </xf>
    <xf numFmtId="0" fontId="31" fillId="5" borderId="83" xfId="0" applyFont="1" applyFill="1" applyBorder="1" applyAlignment="1">
      <alignment vertical="center" wrapText="1"/>
    </xf>
    <xf numFmtId="0" fontId="38" fillId="5" borderId="83" xfId="0" applyFont="1" applyFill="1" applyBorder="1" applyAlignment="1">
      <alignment horizontal="left" vertical="center"/>
    </xf>
    <xf numFmtId="0" fontId="32" fillId="5" borderId="83" xfId="0" applyFont="1" applyFill="1" applyBorder="1" applyAlignment="1">
      <alignment horizontal="center" vertical="center" wrapText="1"/>
    </xf>
    <xf numFmtId="4" fontId="32" fillId="5" borderId="83" xfId="0" applyNumberFormat="1" applyFont="1" applyFill="1" applyBorder="1" applyAlignment="1">
      <alignment horizontal="center" vertical="center" wrapText="1"/>
    </xf>
    <xf numFmtId="0" fontId="32" fillId="5" borderId="84" xfId="0" applyFont="1" applyFill="1" applyBorder="1" applyAlignment="1">
      <alignment horizontal="center" vertical="center" wrapText="1"/>
    </xf>
    <xf numFmtId="0" fontId="28" fillId="0" borderId="1" xfId="0" applyFont="1" applyBorder="1" applyAlignment="1">
      <alignment horizontal="right" wrapText="1"/>
    </xf>
    <xf numFmtId="44" fontId="28" fillId="0" borderId="1" xfId="0" applyNumberFormat="1" applyFont="1" applyBorder="1"/>
    <xf numFmtId="9" fontId="28" fillId="0" borderId="69" xfId="2" applyFont="1" applyBorder="1"/>
    <xf numFmtId="0" fontId="31" fillId="5" borderId="73" xfId="0" applyFont="1" applyFill="1" applyBorder="1" applyAlignment="1">
      <alignment horizontal="center" vertical="center" wrapText="1"/>
    </xf>
    <xf numFmtId="0" fontId="28" fillId="0" borderId="70" xfId="0" applyFont="1" applyBorder="1" applyAlignment="1">
      <alignment horizontal="center" vertical="center" wrapText="1"/>
    </xf>
    <xf numFmtId="0" fontId="22" fillId="0" borderId="70" xfId="0" applyFont="1" applyBorder="1" applyAlignment="1">
      <alignment horizontal="center" vertical="center" wrapText="1"/>
    </xf>
    <xf numFmtId="0" fontId="28" fillId="0" borderId="71" xfId="0" applyFont="1" applyBorder="1" applyAlignment="1">
      <alignment horizontal="center" vertical="center" wrapText="1"/>
    </xf>
    <xf numFmtId="0" fontId="19" fillId="6" borderId="82" xfId="0" applyFont="1" applyFill="1" applyBorder="1" applyAlignment="1">
      <alignment wrapText="1"/>
    </xf>
    <xf numFmtId="0" fontId="28" fillId="0" borderId="71" xfId="0" applyFont="1" applyBorder="1" applyAlignment="1">
      <alignment wrapText="1"/>
    </xf>
    <xf numFmtId="0" fontId="22" fillId="0" borderId="68" xfId="0" applyFont="1" applyBorder="1" applyAlignment="1">
      <alignment wrapText="1"/>
    </xf>
    <xf numFmtId="0" fontId="24" fillId="6" borderId="82" xfId="0" applyFont="1" applyFill="1" applyBorder="1" applyAlignment="1">
      <alignment wrapText="1"/>
    </xf>
    <xf numFmtId="0" fontId="22" fillId="0" borderId="71" xfId="0" applyFont="1" applyBorder="1" applyAlignment="1">
      <alignment wrapText="1"/>
    </xf>
    <xf numFmtId="0" fontId="22" fillId="2" borderId="70" xfId="0" applyFont="1" applyFill="1" applyBorder="1" applyAlignment="1">
      <alignment horizontal="right"/>
    </xf>
    <xf numFmtId="0" fontId="19" fillId="6" borderId="82" xfId="0" applyFont="1" applyFill="1" applyBorder="1"/>
    <xf numFmtId="0" fontId="22" fillId="6" borderId="84" xfId="0" applyFont="1" applyFill="1" applyBorder="1" applyAlignment="1">
      <alignment horizontal="left"/>
    </xf>
    <xf numFmtId="0" fontId="19" fillId="6" borderId="98" xfId="0" applyFont="1" applyFill="1" applyBorder="1"/>
    <xf numFmtId="0" fontId="19" fillId="6" borderId="99" xfId="0" applyFont="1" applyFill="1" applyBorder="1"/>
    <xf numFmtId="4" fontId="19" fillId="6" borderId="99" xfId="0" applyNumberFormat="1" applyFont="1" applyFill="1" applyBorder="1"/>
    <xf numFmtId="0" fontId="19" fillId="6" borderId="100" xfId="0" applyFont="1" applyFill="1" applyBorder="1"/>
    <xf numFmtId="49" fontId="22" fillId="2" borderId="92" xfId="0" applyNumberFormat="1" applyFont="1" applyFill="1" applyBorder="1"/>
    <xf numFmtId="49" fontId="22" fillId="2" borderId="0" xfId="0" applyNumberFormat="1" applyFont="1" applyFill="1"/>
    <xf numFmtId="0" fontId="19" fillId="2" borderId="0" xfId="0" applyFont="1" applyFill="1" applyAlignment="1">
      <alignment horizontal="left" wrapText="1"/>
    </xf>
    <xf numFmtId="49" fontId="31" fillId="5" borderId="98" xfId="0" applyNumberFormat="1" applyFont="1" applyFill="1" applyBorder="1" applyAlignment="1">
      <alignment vertical="center"/>
    </xf>
    <xf numFmtId="49" fontId="32" fillId="5" borderId="99" xfId="0" applyNumberFormat="1" applyFont="1" applyFill="1" applyBorder="1" applyAlignment="1">
      <alignment vertical="center"/>
    </xf>
    <xf numFmtId="0" fontId="31" fillId="5" borderId="100" xfId="0" applyFont="1" applyFill="1" applyBorder="1" applyAlignment="1">
      <alignment vertical="center" wrapText="1"/>
    </xf>
    <xf numFmtId="49" fontId="31" fillId="5" borderId="99" xfId="0" applyNumberFormat="1" applyFont="1" applyFill="1" applyBorder="1" applyAlignment="1">
      <alignment vertical="center"/>
    </xf>
    <xf numFmtId="0" fontId="22" fillId="2" borderId="79" xfId="0" applyFont="1" applyFill="1" applyBorder="1"/>
    <xf numFmtId="0" fontId="22" fillId="2" borderId="13" xfId="0" applyFont="1" applyFill="1" applyBorder="1"/>
    <xf numFmtId="0" fontId="19" fillId="2" borderId="13" xfId="0" applyFont="1" applyFill="1" applyBorder="1"/>
    <xf numFmtId="0" fontId="32" fillId="5" borderId="98" xfId="0" applyFont="1" applyFill="1" applyBorder="1"/>
    <xf numFmtId="0" fontId="32" fillId="5" borderId="99" xfId="0" applyFont="1" applyFill="1" applyBorder="1"/>
    <xf numFmtId="0" fontId="31" fillId="5" borderId="100" xfId="0" applyFont="1" applyFill="1" applyBorder="1"/>
    <xf numFmtId="49" fontId="22" fillId="2" borderId="79" xfId="0" applyNumberFormat="1" applyFont="1" applyFill="1" applyBorder="1" applyAlignment="1">
      <alignment horizontal="left"/>
    </xf>
    <xf numFmtId="49" fontId="22" fillId="2" borderId="13" xfId="0" applyNumberFormat="1" applyFont="1" applyFill="1" applyBorder="1" applyAlignment="1">
      <alignment horizontal="left" indent="1"/>
    </xf>
    <xf numFmtId="4" fontId="32" fillId="5" borderId="101" xfId="0" applyNumberFormat="1" applyFont="1" applyFill="1" applyBorder="1" applyAlignment="1">
      <alignment horizontal="right" vertical="center" wrapText="1"/>
    </xf>
    <xf numFmtId="4" fontId="31" fillId="5" borderId="102" xfId="0" applyNumberFormat="1" applyFont="1" applyFill="1" applyBorder="1" applyAlignment="1">
      <alignment wrapText="1"/>
    </xf>
    <xf numFmtId="4" fontId="31" fillId="5" borderId="103" xfId="0" applyNumberFormat="1" applyFont="1" applyFill="1" applyBorder="1" applyAlignment="1">
      <alignment wrapText="1"/>
    </xf>
    <xf numFmtId="4" fontId="32" fillId="5" borderId="101" xfId="0" applyNumberFormat="1" applyFont="1" applyFill="1" applyBorder="1" applyAlignment="1">
      <alignment horizontal="center" vertical="center" wrapText="1"/>
    </xf>
    <xf numFmtId="0" fontId="31" fillId="5" borderId="102" xfId="0" applyFont="1" applyFill="1" applyBorder="1" applyAlignment="1">
      <alignment horizontal="center" vertical="center" wrapText="1"/>
    </xf>
    <xf numFmtId="0" fontId="31" fillId="5" borderId="103" xfId="0" applyFont="1" applyFill="1" applyBorder="1" applyAlignment="1">
      <alignment horizontal="center" vertical="center" wrapText="1"/>
    </xf>
    <xf numFmtId="44" fontId="28" fillId="0" borderId="43" xfId="0" applyNumberFormat="1" applyFont="1" applyBorder="1" applyAlignment="1">
      <alignment horizontal="right" wrapText="1"/>
    </xf>
    <xf numFmtId="4" fontId="19" fillId="0" borderId="11" xfId="0" applyNumberFormat="1" applyFont="1" applyBorder="1" applyAlignment="1">
      <alignment wrapText="1"/>
    </xf>
    <xf numFmtId="44" fontId="28" fillId="0" borderId="81" xfId="0" applyNumberFormat="1" applyFont="1" applyBorder="1" applyAlignment="1">
      <alignment wrapText="1"/>
    </xf>
    <xf numFmtId="0" fontId="37" fillId="5" borderId="101" xfId="0" applyFont="1" applyFill="1" applyBorder="1" applyAlignment="1">
      <alignment horizontal="center" vertical="center" wrapText="1"/>
    </xf>
    <xf numFmtId="0" fontId="37" fillId="5" borderId="102" xfId="0" applyFont="1" applyFill="1" applyBorder="1" applyAlignment="1">
      <alignment horizontal="center" vertical="center" wrapText="1"/>
    </xf>
    <xf numFmtId="0" fontId="37" fillId="5" borderId="103" xfId="0" applyFont="1" applyFill="1" applyBorder="1" applyAlignment="1">
      <alignment horizontal="center" vertical="center" wrapText="1"/>
    </xf>
    <xf numFmtId="0" fontId="32" fillId="5" borderId="101" xfId="0" applyFont="1" applyFill="1" applyBorder="1" applyAlignment="1">
      <alignment horizontal="center" vertical="center" wrapText="1"/>
    </xf>
    <xf numFmtId="4" fontId="37" fillId="5" borderId="102" xfId="0" applyNumberFormat="1" applyFont="1" applyFill="1" applyBorder="1" applyAlignment="1">
      <alignment horizontal="center" vertical="center" wrapText="1"/>
    </xf>
    <xf numFmtId="0" fontId="37" fillId="5" borderId="101" xfId="0" applyFont="1" applyFill="1" applyBorder="1"/>
    <xf numFmtId="0" fontId="32" fillId="5" borderId="101" xfId="0" applyFont="1" applyFill="1" applyBorder="1"/>
    <xf numFmtId="0" fontId="32" fillId="5" borderId="102" xfId="0" applyFont="1" applyFill="1" applyBorder="1"/>
    <xf numFmtId="0" fontId="32" fillId="5" borderId="103" xfId="0" applyFont="1" applyFill="1" applyBorder="1"/>
    <xf numFmtId="0" fontId="37" fillId="5" borderId="102" xfId="0" applyFont="1" applyFill="1" applyBorder="1" applyAlignment="1">
      <alignment vertical="center"/>
    </xf>
    <xf numFmtId="0" fontId="37" fillId="5" borderId="103" xfId="0" applyFont="1" applyFill="1" applyBorder="1" applyAlignment="1">
      <alignment vertical="center" wrapText="1"/>
    </xf>
    <xf numFmtId="4" fontId="37" fillId="5" borderId="102" xfId="0" applyNumberFormat="1" applyFont="1" applyFill="1" applyBorder="1" applyAlignment="1">
      <alignment vertical="center" wrapText="1"/>
    </xf>
    <xf numFmtId="4" fontId="22" fillId="2" borderId="13" xfId="0" applyNumberFormat="1" applyFont="1" applyFill="1" applyBorder="1"/>
    <xf numFmtId="0" fontId="22" fillId="2" borderId="80" xfId="0" applyFont="1" applyFill="1" applyBorder="1"/>
    <xf numFmtId="4" fontId="22" fillId="2" borderId="71" xfId="0" applyNumberFormat="1" applyFont="1" applyFill="1" applyBorder="1"/>
    <xf numFmtId="4" fontId="19" fillId="2" borderId="5" xfId="0" applyNumberFormat="1" applyFont="1" applyFill="1" applyBorder="1" applyAlignment="1">
      <alignment wrapText="1"/>
    </xf>
    <xf numFmtId="4" fontId="19" fillId="2" borderId="81" xfId="0" applyNumberFormat="1" applyFont="1" applyFill="1" applyBorder="1" applyAlignment="1">
      <alignment wrapText="1"/>
    </xf>
    <xf numFmtId="4" fontId="22" fillId="0" borderId="81" xfId="0" applyNumberFormat="1" applyFont="1" applyBorder="1" applyAlignment="1">
      <alignment wrapText="1"/>
    </xf>
    <xf numFmtId="0" fontId="32" fillId="5" borderId="104" xfId="0" applyFont="1" applyFill="1" applyBorder="1" applyAlignment="1">
      <alignment horizontal="center" vertical="center" wrapText="1"/>
    </xf>
    <xf numFmtId="0" fontId="31" fillId="5" borderId="91" xfId="0" applyFont="1" applyFill="1" applyBorder="1" applyAlignment="1">
      <alignment vertical="center" wrapText="1"/>
    </xf>
    <xf numFmtId="0" fontId="22" fillId="3" borderId="93" xfId="0" applyFont="1" applyFill="1" applyBorder="1" applyAlignment="1">
      <alignment horizontal="left" vertical="center" wrapText="1" indent="1"/>
    </xf>
    <xf numFmtId="0" fontId="22" fillId="6" borderId="94" xfId="0" applyFont="1" applyFill="1" applyBorder="1" applyAlignment="1">
      <alignment horizontal="left"/>
    </xf>
    <xf numFmtId="0" fontId="22" fillId="6" borderId="95" xfId="0" applyFont="1" applyFill="1" applyBorder="1" applyAlignment="1">
      <alignment horizontal="left"/>
    </xf>
    <xf numFmtId="0" fontId="22" fillId="6" borderId="96" xfId="0" applyFont="1" applyFill="1" applyBorder="1" applyAlignment="1">
      <alignment horizontal="left"/>
    </xf>
    <xf numFmtId="9" fontId="22" fillId="0" borderId="81" xfId="2" applyFont="1" applyBorder="1"/>
    <xf numFmtId="4" fontId="19" fillId="0" borderId="5" xfId="0" applyNumberFormat="1" applyFont="1" applyBorder="1" applyAlignment="1">
      <alignment horizontal="right" wrapText="1"/>
    </xf>
    <xf numFmtId="4" fontId="22" fillId="0" borderId="81" xfId="0" applyNumberFormat="1" applyFont="1" applyBorder="1" applyAlignment="1">
      <alignment horizontal="right" wrapText="1"/>
    </xf>
    <xf numFmtId="0" fontId="49" fillId="4" borderId="56" xfId="0" applyFont="1" applyFill="1" applyBorder="1" applyAlignment="1">
      <alignment horizontal="center" vertical="center" wrapText="1"/>
    </xf>
    <xf numFmtId="0" fontId="49" fillId="4" borderId="57" xfId="0" applyFont="1" applyFill="1" applyBorder="1" applyAlignment="1">
      <alignment horizontal="center" vertical="center" wrapText="1"/>
    </xf>
    <xf numFmtId="44" fontId="49" fillId="4" borderId="58" xfId="3" applyFont="1" applyFill="1" applyBorder="1" applyAlignment="1">
      <alignment horizontal="center" vertical="center" wrapText="1"/>
    </xf>
    <xf numFmtId="0" fontId="49" fillId="4" borderId="57" xfId="0" applyFont="1" applyFill="1" applyBorder="1" applyAlignment="1">
      <alignment vertical="center" wrapText="1"/>
    </xf>
    <xf numFmtId="44" fontId="49" fillId="4" borderId="58" xfId="3" applyFont="1" applyFill="1" applyBorder="1" applyAlignment="1">
      <alignment vertical="center" wrapText="1"/>
    </xf>
    <xf numFmtId="0" fontId="49" fillId="4" borderId="56" xfId="0" applyFont="1" applyFill="1" applyBorder="1" applyAlignment="1">
      <alignment vertical="center" wrapText="1"/>
    </xf>
    <xf numFmtId="44" fontId="49" fillId="4" borderId="107" xfId="3" applyFont="1" applyFill="1" applyBorder="1" applyAlignment="1">
      <alignment vertical="center" wrapText="1"/>
    </xf>
    <xf numFmtId="0" fontId="49" fillId="4" borderId="105" xfId="0" applyFont="1" applyFill="1" applyBorder="1" applyAlignment="1">
      <alignment vertical="center" wrapText="1"/>
    </xf>
    <xf numFmtId="44" fontId="19" fillId="6" borderId="10" xfId="3" applyFont="1" applyFill="1" applyBorder="1" applyAlignment="1">
      <alignment vertical="center"/>
    </xf>
    <xf numFmtId="44" fontId="19" fillId="6" borderId="4" xfId="3" applyFont="1" applyFill="1" applyBorder="1" applyAlignment="1">
      <alignment vertical="center" wrapText="1"/>
    </xf>
    <xf numFmtId="44" fontId="31" fillId="4" borderId="109" xfId="3" applyFont="1" applyFill="1" applyBorder="1" applyAlignment="1">
      <alignment vertical="center" wrapText="1"/>
    </xf>
    <xf numFmtId="44" fontId="31" fillId="4" borderId="110" xfId="3" applyFont="1" applyFill="1" applyBorder="1" applyAlignment="1">
      <alignment vertical="center" wrapText="1"/>
    </xf>
    <xf numFmtId="0" fontId="31" fillId="4" borderId="105" xfId="0" applyFont="1" applyFill="1" applyBorder="1" applyAlignment="1">
      <alignment vertical="center" wrapText="1"/>
    </xf>
    <xf numFmtId="0" fontId="49" fillId="4" borderId="106" xfId="0" applyFont="1" applyFill="1" applyBorder="1" applyAlignment="1">
      <alignment vertical="center" wrapText="1"/>
    </xf>
    <xf numFmtId="0" fontId="37" fillId="2" borderId="13" xfId="0" applyFont="1" applyFill="1" applyBorder="1"/>
    <xf numFmtId="0" fontId="19" fillId="2" borderId="71" xfId="0" applyFont="1" applyFill="1" applyBorder="1"/>
    <xf numFmtId="0" fontId="19" fillId="2" borderId="97" xfId="0" applyFont="1" applyFill="1" applyBorder="1"/>
    <xf numFmtId="4" fontId="22" fillId="2" borderId="71" xfId="0" applyNumberFormat="1" applyFont="1" applyFill="1" applyBorder="1" applyAlignment="1">
      <alignment horizontal="right" vertical="center" wrapText="1"/>
    </xf>
    <xf numFmtId="49" fontId="22" fillId="3" borderId="78" xfId="0" applyNumberFormat="1" applyFont="1" applyFill="1" applyBorder="1" applyAlignment="1">
      <alignment vertical="center"/>
    </xf>
    <xf numFmtId="49" fontId="22" fillId="3" borderId="9" xfId="0" applyNumberFormat="1" applyFont="1" applyFill="1" applyBorder="1" applyAlignment="1">
      <alignment vertical="center"/>
    </xf>
    <xf numFmtId="0" fontId="22" fillId="3" borderId="9" xfId="0" applyFont="1" applyFill="1" applyBorder="1" applyAlignment="1">
      <alignment vertical="center" wrapText="1"/>
    </xf>
    <xf numFmtId="44" fontId="22" fillId="0" borderId="68" xfId="0" applyNumberFormat="1" applyFont="1" applyBorder="1"/>
    <xf numFmtId="44" fontId="19" fillId="0" borderId="4" xfId="0" applyNumberFormat="1" applyFont="1" applyBorder="1" applyAlignment="1">
      <alignment wrapText="1"/>
    </xf>
    <xf numFmtId="44" fontId="19" fillId="0" borderId="76" xfId="0" applyNumberFormat="1" applyFont="1" applyBorder="1" applyAlignment="1">
      <alignment wrapText="1"/>
    </xf>
    <xf numFmtId="0" fontId="22" fillId="3" borderId="22" xfId="0" applyFont="1" applyFill="1" applyBorder="1" applyAlignment="1">
      <alignment vertical="center" wrapText="1"/>
    </xf>
    <xf numFmtId="0" fontId="50" fillId="0" borderId="0" xfId="0" applyFont="1" applyAlignment="1">
      <alignment vertical="center"/>
    </xf>
    <xf numFmtId="0" fontId="50" fillId="4" borderId="0" xfId="0" applyFont="1" applyFill="1" applyAlignment="1">
      <alignment vertical="center"/>
    </xf>
    <xf numFmtId="0" fontId="50" fillId="0" borderId="0" xfId="0" applyFont="1"/>
    <xf numFmtId="0" fontId="50" fillId="4" borderId="0" xfId="0" applyFont="1" applyFill="1"/>
    <xf numFmtId="4" fontId="49" fillId="4" borderId="57" xfId="0" applyNumberFormat="1" applyFont="1" applyFill="1" applyBorder="1" applyAlignment="1">
      <alignment horizontal="center" vertical="center" wrapText="1"/>
    </xf>
    <xf numFmtId="9" fontId="49" fillId="4" borderId="57" xfId="0" applyNumberFormat="1" applyFont="1" applyFill="1" applyBorder="1" applyAlignment="1">
      <alignment horizontal="center" vertical="center" wrapText="1"/>
    </xf>
    <xf numFmtId="44" fontId="31" fillId="4" borderId="6" xfId="3" applyFont="1" applyFill="1" applyBorder="1" applyAlignment="1">
      <alignment vertical="center" wrapText="1"/>
    </xf>
    <xf numFmtId="0" fontId="51" fillId="0" borderId="0" xfId="0" applyFont="1"/>
    <xf numFmtId="0" fontId="52" fillId="0" borderId="0" xfId="0" applyFont="1"/>
    <xf numFmtId="0" fontId="49" fillId="4" borderId="105" xfId="0" applyFont="1" applyFill="1" applyBorder="1" applyAlignment="1">
      <alignment horizontal="center" vertical="center" wrapText="1"/>
    </xf>
    <xf numFmtId="0" fontId="49" fillId="4" borderId="106" xfId="0" applyFont="1" applyFill="1" applyBorder="1" applyAlignment="1">
      <alignment horizontal="center" vertical="center" wrapText="1"/>
    </xf>
    <xf numFmtId="4" fontId="49" fillId="4" borderId="106" xfId="0" applyNumberFormat="1" applyFont="1" applyFill="1" applyBorder="1" applyAlignment="1">
      <alignment horizontal="center" vertical="center" wrapText="1"/>
    </xf>
    <xf numFmtId="9" fontId="49" fillId="4" borderId="106" xfId="0" applyNumberFormat="1" applyFont="1" applyFill="1" applyBorder="1" applyAlignment="1">
      <alignment horizontal="center" vertical="center" wrapText="1"/>
    </xf>
    <xf numFmtId="44" fontId="49" fillId="4" borderId="107" xfId="3" applyFont="1" applyFill="1" applyBorder="1" applyAlignment="1">
      <alignment horizontal="center" vertical="center" wrapText="1"/>
    </xf>
    <xf numFmtId="44" fontId="31" fillId="4" borderId="108" xfId="3" applyFont="1" applyFill="1" applyBorder="1" applyAlignment="1">
      <alignment vertical="center" wrapText="1"/>
    </xf>
    <xf numFmtId="0" fontId="0" fillId="2" borderId="5" xfId="0" applyFill="1" applyBorder="1" applyAlignment="1">
      <alignment wrapText="1"/>
    </xf>
    <xf numFmtId="0" fontId="0" fillId="2" borderId="81" xfId="0" applyFill="1" applyBorder="1" applyAlignment="1">
      <alignment wrapText="1"/>
    </xf>
    <xf numFmtId="0" fontId="19" fillId="2" borderId="11" xfId="0" applyFont="1" applyFill="1" applyBorder="1"/>
    <xf numFmtId="0" fontId="22" fillId="3" borderId="71" xfId="0" applyFont="1" applyFill="1" applyBorder="1"/>
    <xf numFmtId="0" fontId="22" fillId="3" borderId="70" xfId="0" applyFont="1" applyFill="1" applyBorder="1"/>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9" fillId="2" borderId="1" xfId="0" applyFont="1" applyFill="1" applyBorder="1"/>
    <xf numFmtId="0" fontId="0" fillId="0" borderId="1" xfId="0" applyBorder="1"/>
    <xf numFmtId="0" fontId="22" fillId="2" borderId="1" xfId="0" applyFont="1" applyFill="1" applyBorder="1"/>
    <xf numFmtId="44" fontId="22" fillId="2" borderId="1" xfId="3" applyFont="1" applyFill="1" applyBorder="1" applyAlignment="1">
      <alignment vertical="center"/>
    </xf>
    <xf numFmtId="0" fontId="0" fillId="0" borderId="1" xfId="0" applyBorder="1" applyAlignment="1">
      <alignment vertical="center"/>
    </xf>
    <xf numFmtId="44" fontId="22" fillId="2" borderId="21" xfId="3" applyFont="1" applyFill="1"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22" fillId="2" borderId="21" xfId="3" applyNumberFormat="1" applyFont="1" applyFill="1"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44" fontId="22" fillId="2" borderId="21" xfId="3" applyFont="1" applyFill="1" applyBorder="1" applyAlignment="1">
      <alignment vertical="center" wrapText="1"/>
    </xf>
    <xf numFmtId="0" fontId="0" fillId="2" borderId="7" xfId="0" applyFill="1" applyBorder="1" applyAlignment="1">
      <alignment vertical="center" wrapText="1"/>
    </xf>
    <xf numFmtId="0" fontId="0" fillId="2" borderId="3" xfId="0" applyFill="1" applyBorder="1" applyAlignment="1">
      <alignment vertical="center" wrapText="1"/>
    </xf>
    <xf numFmtId="44" fontId="28" fillId="2" borderId="21" xfId="3" applyFont="1" applyFill="1" applyBorder="1" applyAlignment="1">
      <alignment vertical="center" wrapText="1"/>
    </xf>
    <xf numFmtId="44" fontId="32" fillId="2" borderId="53" xfId="3" applyFont="1" applyFill="1" applyBorder="1" applyAlignment="1">
      <alignment vertical="center" wrapText="1"/>
    </xf>
    <xf numFmtId="0" fontId="0" fillId="0" borderId="34" xfId="0" applyBorder="1" applyAlignment="1">
      <alignment vertical="center" wrapText="1"/>
    </xf>
    <xf numFmtId="0" fontId="0" fillId="0" borderId="55" xfId="0" applyBorder="1" applyAlignment="1">
      <alignment vertical="center" wrapText="1"/>
    </xf>
    <xf numFmtId="0" fontId="22" fillId="2" borderId="21" xfId="0" applyFont="1" applyFill="1" applyBorder="1" applyAlignment="1">
      <alignment vertical="center" wrapText="1"/>
    </xf>
    <xf numFmtId="0" fontId="0" fillId="0" borderId="22" xfId="0" applyBorder="1" applyAlignment="1">
      <alignment vertical="center" wrapText="1"/>
    </xf>
    <xf numFmtId="0" fontId="22" fillId="2" borderId="21" xfId="0" applyFont="1" applyFill="1" applyBorder="1" applyAlignment="1">
      <alignment horizontal="right"/>
    </xf>
    <xf numFmtId="0" fontId="22" fillId="2" borderId="7" xfId="0" applyFont="1" applyFill="1" applyBorder="1" applyAlignment="1">
      <alignment horizontal="right"/>
    </xf>
    <xf numFmtId="0" fontId="22" fillId="2" borderId="22" xfId="0" applyFont="1" applyFill="1" applyBorder="1" applyAlignment="1">
      <alignment horizontal="right"/>
    </xf>
    <xf numFmtId="0" fontId="22" fillId="3" borderId="27" xfId="0" applyFont="1" applyFill="1" applyBorder="1" applyAlignment="1">
      <alignment horizontal="left" vertical="center" wrapText="1"/>
    </xf>
    <xf numFmtId="0" fontId="22" fillId="3" borderId="13" xfId="0" applyFont="1" applyFill="1" applyBorder="1" applyAlignment="1">
      <alignment horizontal="left" vertical="center" wrapText="1"/>
    </xf>
    <xf numFmtId="0" fontId="22" fillId="3" borderId="28" xfId="0" applyFont="1" applyFill="1" applyBorder="1" applyAlignment="1">
      <alignment horizontal="left" vertical="center" wrapText="1"/>
    </xf>
    <xf numFmtId="49" fontId="21" fillId="0" borderId="1" xfId="0" applyNumberFormat="1" applyFont="1" applyBorder="1" applyAlignment="1">
      <alignment horizontal="left"/>
    </xf>
    <xf numFmtId="49" fontId="21" fillId="0" borderId="2" xfId="0" applyNumberFormat="1" applyFont="1" applyBorder="1" applyAlignment="1">
      <alignment horizontal="left"/>
    </xf>
    <xf numFmtId="49" fontId="22" fillId="3" borderId="2" xfId="0" applyNumberFormat="1" applyFont="1" applyFill="1" applyBorder="1" applyAlignment="1">
      <alignment vertical="center"/>
    </xf>
    <xf numFmtId="49" fontId="22" fillId="3" borderId="7" xfId="0" applyNumberFormat="1" applyFont="1" applyFill="1" applyBorder="1" applyAlignment="1">
      <alignment vertical="center"/>
    </xf>
    <xf numFmtId="49" fontId="22" fillId="2" borderId="2" xfId="0" applyNumberFormat="1" applyFont="1" applyFill="1" applyBorder="1" applyAlignment="1">
      <alignment vertical="center"/>
    </xf>
    <xf numFmtId="49" fontId="22" fillId="2" borderId="7" xfId="0" applyNumberFormat="1" applyFont="1" applyFill="1" applyBorder="1" applyAlignment="1">
      <alignment vertical="center"/>
    </xf>
    <xf numFmtId="0" fontId="32" fillId="2" borderId="53" xfId="0" applyFont="1" applyFill="1" applyBorder="1" applyAlignment="1">
      <alignment horizontal="center" vertical="center" wrapText="1"/>
    </xf>
    <xf numFmtId="0" fontId="0" fillId="0" borderId="54" xfId="0" applyBorder="1" applyAlignment="1">
      <alignment vertical="center" wrapText="1"/>
    </xf>
    <xf numFmtId="0" fontId="31" fillId="2" borderId="53" xfId="0" applyFont="1" applyFill="1" applyBorder="1" applyAlignment="1">
      <alignmen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0" fontId="22" fillId="0" borderId="27" xfId="0" applyFont="1" applyBorder="1" applyAlignment="1">
      <alignment horizontal="left" vertical="center" wrapText="1"/>
    </xf>
    <xf numFmtId="0" fontId="22" fillId="0" borderId="13" xfId="0" applyFont="1" applyBorder="1" applyAlignment="1">
      <alignment horizontal="left" vertical="center" wrapText="1"/>
    </xf>
    <xf numFmtId="0" fontId="22" fillId="0" borderId="28" xfId="0" applyFont="1" applyBorder="1" applyAlignment="1">
      <alignment horizontal="left" vertical="center" wrapText="1"/>
    </xf>
    <xf numFmtId="0" fontId="22" fillId="3" borderId="21" xfId="0" applyFont="1" applyFill="1" applyBorder="1" applyAlignment="1">
      <alignment horizontal="left" vertical="center" wrapText="1"/>
    </xf>
    <xf numFmtId="0" fontId="22" fillId="3" borderId="7" xfId="0" applyFont="1" applyFill="1" applyBorder="1" applyAlignment="1">
      <alignment horizontal="left" vertical="center" wrapText="1"/>
    </xf>
    <xf numFmtId="0" fontId="22" fillId="3" borderId="22" xfId="0" applyFont="1" applyFill="1" applyBorder="1" applyAlignment="1">
      <alignment horizontal="left" vertical="center" wrapText="1"/>
    </xf>
    <xf numFmtId="44" fontId="22" fillId="2" borderId="21" xfId="3" applyFont="1" applyFill="1" applyBorder="1" applyAlignment="1">
      <alignment horizontal="center" vertical="center" wrapText="1"/>
    </xf>
    <xf numFmtId="44" fontId="22" fillId="2" borderId="7" xfId="3" applyFont="1" applyFill="1" applyBorder="1" applyAlignment="1">
      <alignment horizontal="center" vertical="center" wrapText="1"/>
    </xf>
    <xf numFmtId="44" fontId="22" fillId="2" borderId="3" xfId="3" applyFont="1" applyFill="1" applyBorder="1" applyAlignment="1">
      <alignment horizontal="center" vertical="center" wrapText="1"/>
    </xf>
    <xf numFmtId="44" fontId="22" fillId="0" borderId="27" xfId="3" applyFont="1" applyBorder="1" applyAlignment="1">
      <alignment horizontal="center" vertical="center" wrapText="1"/>
    </xf>
    <xf numFmtId="44" fontId="22" fillId="0" borderId="13" xfId="3" applyFont="1" applyBorder="1" applyAlignment="1">
      <alignment horizontal="center" vertical="center" wrapText="1"/>
    </xf>
    <xf numFmtId="44" fontId="22" fillId="0" borderId="11" xfId="3" applyFont="1" applyBorder="1" applyAlignment="1">
      <alignment horizontal="center" vertical="center" wrapText="1"/>
    </xf>
    <xf numFmtId="0" fontId="22" fillId="3" borderId="1" xfId="0" applyFont="1" applyFill="1" applyBorder="1" applyAlignment="1">
      <alignment horizontal="left" vertical="center" wrapText="1"/>
    </xf>
    <xf numFmtId="44" fontId="22" fillId="2" borderId="1" xfId="3" applyFont="1" applyFill="1" applyBorder="1" applyAlignment="1">
      <alignment horizontal="center" vertical="center" wrapText="1"/>
    </xf>
    <xf numFmtId="0" fontId="22" fillId="0" borderId="49" xfId="0" applyFont="1" applyBorder="1" applyAlignment="1">
      <alignment horizontal="left" vertical="center" wrapText="1"/>
    </xf>
    <xf numFmtId="0" fontId="22" fillId="0" borderId="50" xfId="0" applyFont="1" applyBorder="1" applyAlignment="1">
      <alignment horizontal="left" vertical="center" wrapText="1"/>
    </xf>
    <xf numFmtId="0" fontId="22" fillId="0" borderId="52" xfId="0" applyFont="1" applyBorder="1" applyAlignment="1">
      <alignment horizontal="left" vertical="center" wrapText="1"/>
    </xf>
    <xf numFmtId="44" fontId="22" fillId="2" borderId="49" xfId="3" applyFont="1" applyFill="1" applyBorder="1" applyAlignment="1">
      <alignment horizontal="center" vertical="center" wrapText="1"/>
    </xf>
    <xf numFmtId="44" fontId="22" fillId="2" borderId="50" xfId="3" applyFont="1" applyFill="1" applyBorder="1" applyAlignment="1">
      <alignment horizontal="center" vertical="center" wrapText="1"/>
    </xf>
    <xf numFmtId="44" fontId="22" fillId="2" borderId="51" xfId="3" applyFont="1" applyFill="1" applyBorder="1" applyAlignment="1">
      <alignment horizontal="center" vertical="center" wrapText="1"/>
    </xf>
    <xf numFmtId="49" fontId="22" fillId="3" borderId="12" xfId="0" applyNumberFormat="1" applyFont="1" applyFill="1" applyBorder="1" applyAlignment="1">
      <alignment vertical="center"/>
    </xf>
    <xf numFmtId="49" fontId="22" fillId="3" borderId="13" xfId="0" applyNumberFormat="1" applyFont="1" applyFill="1" applyBorder="1" applyAlignment="1">
      <alignment vertical="center"/>
    </xf>
    <xf numFmtId="0" fontId="22" fillId="3" borderId="21" xfId="0" applyFont="1" applyFill="1" applyBorder="1" applyAlignment="1">
      <alignment vertical="center" wrapText="1"/>
    </xf>
    <xf numFmtId="0" fontId="24" fillId="2" borderId="21" xfId="0" applyFont="1" applyFill="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26"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49" fontId="22" fillId="0" borderId="2" xfId="0" applyNumberFormat="1" applyFont="1" applyBorder="1" applyAlignment="1">
      <alignment horizontal="left"/>
    </xf>
    <xf numFmtId="49" fontId="22" fillId="0" borderId="7" xfId="0" applyNumberFormat="1" applyFont="1" applyBorder="1" applyAlignment="1">
      <alignment horizontal="left"/>
    </xf>
    <xf numFmtId="49" fontId="19" fillId="0" borderId="0" xfId="0" applyNumberFormat="1" applyFont="1" applyAlignment="1">
      <alignment horizontal="center"/>
    </xf>
    <xf numFmtId="49" fontId="28" fillId="0" borderId="0" xfId="0" applyNumberFormat="1" applyFont="1" applyAlignment="1">
      <alignment horizontal="center"/>
    </xf>
    <xf numFmtId="0" fontId="31" fillId="4" borderId="15" xfId="0" applyFont="1" applyFill="1" applyBorder="1" applyAlignment="1">
      <alignment horizontal="center" vertical="center" wrapText="1"/>
    </xf>
    <xf numFmtId="0" fontId="31" fillId="4" borderId="16" xfId="0" applyFont="1" applyFill="1" applyBorder="1" applyAlignment="1">
      <alignment horizontal="center" vertical="center" wrapText="1"/>
    </xf>
    <xf numFmtId="0" fontId="31" fillId="4" borderId="17" xfId="0" applyFont="1" applyFill="1" applyBorder="1" applyAlignment="1">
      <alignment horizontal="center" vertical="center" wrapText="1"/>
    </xf>
    <xf numFmtId="44" fontId="31" fillId="4" borderId="3" xfId="3" applyFont="1" applyFill="1" applyBorder="1" applyAlignment="1">
      <alignment horizontal="center" vertical="center" wrapText="1"/>
    </xf>
    <xf numFmtId="44" fontId="31" fillId="4" borderId="10" xfId="3" applyFont="1" applyFill="1" applyBorder="1" applyAlignment="1">
      <alignment horizontal="center" vertical="center" wrapText="1"/>
    </xf>
    <xf numFmtId="0" fontId="31" fillId="4" borderId="1" xfId="0" applyFont="1" applyFill="1" applyBorder="1" applyAlignment="1">
      <alignment horizontal="center" vertical="center" wrapText="1"/>
    </xf>
    <xf numFmtId="0" fontId="31" fillId="4" borderId="2" xfId="0" applyFont="1" applyFill="1" applyBorder="1" applyAlignment="1">
      <alignment horizontal="center" vertical="center" wrapText="1"/>
    </xf>
    <xf numFmtId="44" fontId="31" fillId="4" borderId="33" xfId="3" applyFont="1" applyFill="1" applyBorder="1" applyAlignment="1">
      <alignment horizontal="center" vertical="center" wrapText="1"/>
    </xf>
    <xf numFmtId="44" fontId="22" fillId="0" borderId="12" xfId="3" applyFont="1" applyBorder="1" applyAlignment="1">
      <alignment horizontal="center" vertical="center" wrapText="1"/>
    </xf>
    <xf numFmtId="44" fontId="31" fillId="4" borderId="18" xfId="3" applyFont="1" applyFill="1" applyBorder="1" applyAlignment="1">
      <alignment horizontal="center" vertical="center" wrapText="1"/>
    </xf>
    <xf numFmtId="44" fontId="31" fillId="4" borderId="20" xfId="3" applyFont="1" applyFill="1" applyBorder="1" applyAlignment="1">
      <alignment horizontal="center" vertical="center" wrapText="1"/>
    </xf>
    <xf numFmtId="44" fontId="31" fillId="4" borderId="12" xfId="3" applyFont="1" applyFill="1" applyBorder="1" applyAlignment="1">
      <alignment horizontal="center" vertical="center" wrapText="1"/>
    </xf>
    <xf numFmtId="0" fontId="22" fillId="6" borderId="2" xfId="0" applyFont="1" applyFill="1" applyBorder="1" applyAlignment="1">
      <alignment horizontal="left" wrapText="1"/>
    </xf>
    <xf numFmtId="0" fontId="22" fillId="6" borderId="7" xfId="0" applyFont="1" applyFill="1" applyBorder="1" applyAlignment="1">
      <alignment horizontal="left" wrapText="1"/>
    </xf>
    <xf numFmtId="49" fontId="25" fillId="0" borderId="0" xfId="0" applyNumberFormat="1" applyFont="1" applyAlignment="1">
      <alignment horizontal="left"/>
    </xf>
    <xf numFmtId="0" fontId="22" fillId="6" borderId="2" xfId="0" applyFont="1" applyFill="1" applyBorder="1" applyAlignment="1">
      <alignment horizontal="left"/>
    </xf>
    <xf numFmtId="0" fontId="22" fillId="6" borderId="7" xfId="0" applyFont="1" applyFill="1" applyBorder="1" applyAlignment="1">
      <alignment horizontal="left"/>
    </xf>
    <xf numFmtId="44" fontId="31" fillId="4" borderId="1" xfId="3" applyFont="1" applyFill="1" applyBorder="1" applyAlignment="1">
      <alignment horizontal="center" vertical="center" wrapText="1"/>
    </xf>
    <xf numFmtId="0" fontId="22" fillId="2" borderId="21" xfId="0" applyFont="1" applyFill="1" applyBorder="1" applyAlignment="1">
      <alignment wrapText="1"/>
    </xf>
    <xf numFmtId="0" fontId="19" fillId="2" borderId="21" xfId="0" applyFont="1" applyFill="1" applyBorder="1" applyAlignment="1">
      <alignment horizontal="left" wrapText="1"/>
    </xf>
    <xf numFmtId="0" fontId="22" fillId="2" borderId="2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49" fontId="21" fillId="0" borderId="7" xfId="0" applyNumberFormat="1" applyFont="1" applyBorder="1" applyAlignment="1">
      <alignment horizontal="left"/>
    </xf>
    <xf numFmtId="49" fontId="21" fillId="0" borderId="22" xfId="0" applyNumberFormat="1" applyFont="1" applyBorder="1" applyAlignment="1">
      <alignment horizontal="left"/>
    </xf>
    <xf numFmtId="0" fontId="22" fillId="2" borderId="65"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4" fontId="22" fillId="2" borderId="65" xfId="0" applyNumberFormat="1" applyFont="1" applyFill="1" applyBorder="1" applyAlignment="1">
      <alignment horizontal="right" vertical="center" wrapText="1"/>
    </xf>
    <xf numFmtId="0" fontId="0" fillId="0" borderId="66" xfId="0" applyBorder="1" applyAlignment="1">
      <alignment wrapText="1"/>
    </xf>
    <xf numFmtId="0" fontId="0" fillId="0" borderId="67" xfId="0" applyBorder="1" applyAlignment="1">
      <alignment wrapText="1"/>
    </xf>
    <xf numFmtId="0" fontId="21" fillId="2" borderId="77" xfId="0" applyFont="1" applyFill="1" applyBorder="1"/>
    <xf numFmtId="0" fontId="48" fillId="0" borderId="7" xfId="0" applyFont="1" applyBorder="1"/>
    <xf numFmtId="0" fontId="22" fillId="3" borderId="77" xfId="0" applyFont="1" applyFill="1" applyBorder="1" applyAlignment="1">
      <alignment wrapText="1"/>
    </xf>
    <xf numFmtId="0" fontId="0" fillId="3" borderId="7" xfId="0" applyFill="1" applyBorder="1" applyAlignment="1">
      <alignment wrapText="1"/>
    </xf>
    <xf numFmtId="0" fontId="22" fillId="2" borderId="79" xfId="0" applyFont="1" applyFill="1" applyBorder="1" applyAlignment="1">
      <alignment wrapText="1"/>
    </xf>
    <xf numFmtId="0" fontId="0" fillId="0" borderId="13" xfId="0" applyBorder="1" applyAlignment="1">
      <alignment wrapText="1"/>
    </xf>
    <xf numFmtId="0" fontId="22" fillId="2" borderId="77" xfId="0" applyFont="1" applyFill="1" applyBorder="1" applyAlignment="1">
      <alignment horizontal="center" vertical="center" wrapText="1"/>
    </xf>
    <xf numFmtId="0" fontId="26" fillId="2" borderId="77" xfId="0" applyFont="1" applyFill="1" applyBorder="1" applyAlignment="1">
      <alignment wrapText="1"/>
    </xf>
    <xf numFmtId="0" fontId="21" fillId="3" borderId="77" xfId="0" applyFont="1" applyFill="1" applyBorder="1"/>
    <xf numFmtId="0" fontId="48" fillId="3" borderId="7" xfId="0" applyFont="1" applyFill="1" applyBorder="1"/>
    <xf numFmtId="0" fontId="0" fillId="2" borderId="79" xfId="0" applyFill="1" applyBorder="1" applyAlignment="1">
      <alignment wrapText="1"/>
    </xf>
    <xf numFmtId="0" fontId="0" fillId="2" borderId="13" xfId="0" applyFill="1" applyBorder="1" applyAlignment="1">
      <alignment wrapText="1"/>
    </xf>
    <xf numFmtId="0" fontId="0" fillId="2" borderId="80" xfId="0" applyFill="1" applyBorder="1" applyAlignment="1">
      <alignment wrapText="1"/>
    </xf>
    <xf numFmtId="0" fontId="0" fillId="2" borderId="77" xfId="0" applyFill="1" applyBorder="1" applyAlignment="1">
      <alignment wrapText="1"/>
    </xf>
    <xf numFmtId="0" fontId="0" fillId="2" borderId="7" xfId="0" applyFill="1" applyBorder="1" applyAlignment="1">
      <alignment wrapText="1"/>
    </xf>
    <xf numFmtId="0" fontId="0" fillId="2" borderId="72" xfId="0" applyFill="1" applyBorder="1" applyAlignment="1">
      <alignment wrapText="1"/>
    </xf>
    <xf numFmtId="4" fontId="22" fillId="2" borderId="77" xfId="0" applyNumberFormat="1" applyFont="1" applyFill="1" applyBorder="1" applyAlignment="1">
      <alignment horizontal="right" wrapText="1"/>
    </xf>
    <xf numFmtId="0" fontId="0" fillId="0" borderId="72" xfId="0" applyBorder="1" applyAlignment="1">
      <alignment wrapText="1"/>
    </xf>
    <xf numFmtId="4" fontId="22" fillId="2" borderId="79" xfId="0" applyNumberFormat="1" applyFont="1" applyFill="1" applyBorder="1" applyAlignment="1">
      <alignment wrapText="1"/>
    </xf>
    <xf numFmtId="0" fontId="0" fillId="0" borderId="80" xfId="0" applyBorder="1" applyAlignment="1">
      <alignment wrapText="1"/>
    </xf>
    <xf numFmtId="0" fontId="0" fillId="2" borderId="77" xfId="0" applyFill="1" applyBorder="1" applyAlignment="1">
      <alignment vertical="center" wrapText="1"/>
    </xf>
    <xf numFmtId="49" fontId="21" fillId="0" borderId="77" xfId="0" applyNumberFormat="1" applyFont="1" applyBorder="1"/>
    <xf numFmtId="0" fontId="0" fillId="0" borderId="7" xfId="0" applyBorder="1"/>
    <xf numFmtId="4" fontId="22" fillId="2" borderId="79" xfId="0" applyNumberFormat="1" applyFont="1" applyFill="1" applyBorder="1" applyAlignment="1">
      <alignment horizontal="right" wrapText="1"/>
    </xf>
    <xf numFmtId="0" fontId="0" fillId="0" borderId="13" xfId="0" applyBorder="1" applyAlignment="1">
      <alignment horizontal="right" wrapText="1"/>
    </xf>
    <xf numFmtId="0" fontId="0" fillId="0" borderId="80" xfId="0" applyBorder="1" applyAlignment="1">
      <alignment horizontal="right" wrapText="1"/>
    </xf>
    <xf numFmtId="4" fontId="26" fillId="2" borderId="77" xfId="0" applyNumberFormat="1" applyFont="1" applyFill="1" applyBorder="1" applyAlignment="1">
      <alignment horizontal="right" wrapText="1"/>
    </xf>
    <xf numFmtId="0" fontId="0" fillId="0" borderId="7" xfId="0" applyBorder="1" applyAlignment="1">
      <alignment horizontal="right" wrapText="1"/>
    </xf>
    <xf numFmtId="0" fontId="0" fillId="0" borderId="72" xfId="0" applyBorder="1" applyAlignment="1">
      <alignment horizontal="right" wrapText="1"/>
    </xf>
    <xf numFmtId="0" fontId="22" fillId="3" borderId="77" xfId="0" applyFont="1" applyFill="1" applyBorder="1" applyAlignment="1">
      <alignment vertical="center" wrapText="1"/>
    </xf>
    <xf numFmtId="49" fontId="21" fillId="0" borderId="77" xfId="0" applyNumberFormat="1" applyFont="1" applyBorder="1" applyAlignment="1">
      <alignment horizontal="left"/>
    </xf>
    <xf numFmtId="0" fontId="22" fillId="3" borderId="77" xfId="0" applyFont="1" applyFill="1" applyBorder="1" applyAlignment="1">
      <alignment horizontal="left" vertical="center" wrapText="1"/>
    </xf>
    <xf numFmtId="0" fontId="0" fillId="0" borderId="7" xfId="0" applyBorder="1" applyAlignment="1">
      <alignment horizontal="left" vertical="center" wrapText="1"/>
    </xf>
    <xf numFmtId="0" fontId="22" fillId="2" borderId="77" xfId="0" applyFont="1" applyFill="1" applyBorder="1" applyAlignment="1">
      <alignment horizontal="left" vertical="center" wrapText="1"/>
    </xf>
    <xf numFmtId="44" fontId="22" fillId="2" borderId="77" xfId="0" applyNumberFormat="1" applyFont="1" applyFill="1" applyBorder="1" applyAlignment="1">
      <alignment horizontal="right" wrapText="1"/>
    </xf>
    <xf numFmtId="0" fontId="22" fillId="2" borderId="77" xfId="0" applyFont="1" applyFill="1" applyBorder="1" applyAlignment="1">
      <alignment wrapText="1"/>
    </xf>
    <xf numFmtId="0" fontId="22" fillId="6" borderId="82" xfId="0" applyFont="1" applyFill="1" applyBorder="1" applyAlignment="1">
      <alignment horizontal="left"/>
    </xf>
    <xf numFmtId="0" fontId="22" fillId="6" borderId="83" xfId="0" applyFont="1" applyFill="1" applyBorder="1" applyAlignment="1">
      <alignment horizontal="left"/>
    </xf>
    <xf numFmtId="0" fontId="31" fillId="5" borderId="7" xfId="0" applyFont="1" applyFill="1" applyBorder="1" applyAlignment="1">
      <alignment horizontal="left" vertical="center" wrapText="1"/>
    </xf>
    <xf numFmtId="0" fontId="31" fillId="5" borderId="72" xfId="0" applyFont="1" applyFill="1" applyBorder="1" applyAlignment="1">
      <alignment horizontal="left" vertical="center" wrapText="1"/>
    </xf>
    <xf numFmtId="49" fontId="22" fillId="0" borderId="0" xfId="0" applyNumberFormat="1" applyFont="1" applyAlignment="1">
      <alignment horizontal="left"/>
    </xf>
    <xf numFmtId="49" fontId="22" fillId="3" borderId="77" xfId="0" applyNumberFormat="1" applyFont="1" applyFill="1" applyBorder="1" applyAlignment="1">
      <alignment vertical="center"/>
    </xf>
    <xf numFmtId="49" fontId="22" fillId="3" borderId="92" xfId="0" applyNumberFormat="1" applyFont="1" applyFill="1" applyBorder="1" applyAlignment="1">
      <alignment vertical="center"/>
    </xf>
    <xf numFmtId="49" fontId="22" fillId="3" borderId="0" xfId="0" applyNumberFormat="1" applyFont="1" applyFill="1" applyAlignment="1">
      <alignment vertical="center"/>
    </xf>
    <xf numFmtId="49" fontId="22" fillId="3" borderId="79" xfId="0" applyNumberFormat="1" applyFont="1" applyFill="1" applyBorder="1" applyAlignment="1">
      <alignment vertical="center"/>
    </xf>
    <xf numFmtId="0" fontId="26" fillId="6" borderId="82" xfId="0" applyFont="1" applyFill="1" applyBorder="1" applyAlignment="1">
      <alignment horizontal="left" wrapText="1"/>
    </xf>
    <xf numFmtId="0" fontId="26" fillId="6" borderId="83" xfId="0" applyFont="1" applyFill="1" applyBorder="1" applyAlignment="1">
      <alignment horizontal="left" wrapText="1"/>
    </xf>
    <xf numFmtId="49" fontId="22" fillId="0" borderId="77" xfId="0" applyNumberFormat="1" applyFont="1" applyBorder="1" applyAlignment="1">
      <alignment horizontal="left"/>
    </xf>
    <xf numFmtId="49" fontId="39" fillId="0" borderId="0" xfId="0" applyNumberFormat="1" applyFont="1" applyAlignment="1">
      <alignment horizontal="center"/>
    </xf>
    <xf numFmtId="0" fontId="31" fillId="5" borderId="65" xfId="0" applyFont="1" applyFill="1" applyBorder="1" applyAlignment="1">
      <alignment horizontal="center" wrapText="1"/>
    </xf>
    <xf numFmtId="0" fontId="31" fillId="5" borderId="66" xfId="0" applyFont="1" applyFill="1" applyBorder="1" applyAlignment="1">
      <alignment horizontal="center" wrapText="1"/>
    </xf>
    <xf numFmtId="0" fontId="31" fillId="5" borderId="67" xfId="0" applyFont="1" applyFill="1" applyBorder="1" applyAlignment="1">
      <alignment horizontal="center" wrapText="1"/>
    </xf>
    <xf numFmtId="0" fontId="31" fillId="5" borderId="73" xfId="0" applyFont="1" applyFill="1" applyBorder="1" applyAlignment="1">
      <alignment horizontal="center" wrapText="1"/>
    </xf>
    <xf numFmtId="0" fontId="31" fillId="5" borderId="74" xfId="0" applyFont="1" applyFill="1" applyBorder="1" applyAlignment="1">
      <alignment horizontal="center" wrapText="1"/>
    </xf>
    <xf numFmtId="0" fontId="31" fillId="5" borderId="75" xfId="0" applyFont="1" applyFill="1" applyBorder="1" applyAlignment="1">
      <alignment horizontal="center" wrapText="1"/>
    </xf>
    <xf numFmtId="0" fontId="31" fillId="5" borderId="65" xfId="0" applyFont="1" applyFill="1" applyBorder="1" applyAlignment="1">
      <alignment horizontal="center" vertical="center" wrapText="1"/>
    </xf>
    <xf numFmtId="0" fontId="31" fillId="5" borderId="66" xfId="0" applyFont="1" applyFill="1" applyBorder="1" applyAlignment="1">
      <alignment horizontal="center" vertical="center" wrapText="1"/>
    </xf>
    <xf numFmtId="0" fontId="31" fillId="5" borderId="67" xfId="0" applyFont="1" applyFill="1" applyBorder="1" applyAlignment="1">
      <alignment horizontal="center" vertical="center" wrapText="1"/>
    </xf>
    <xf numFmtId="0" fontId="31" fillId="5" borderId="74" xfId="0" applyFont="1" applyFill="1" applyBorder="1" applyAlignment="1">
      <alignment horizontal="center" vertical="center" wrapText="1"/>
    </xf>
    <xf numFmtId="0" fontId="31" fillId="5" borderId="75" xfId="0" applyFont="1" applyFill="1" applyBorder="1" applyAlignment="1">
      <alignment horizontal="center" vertical="center" wrapText="1"/>
    </xf>
    <xf numFmtId="0" fontId="22" fillId="6" borderId="82" xfId="0" applyFont="1" applyFill="1" applyBorder="1" applyAlignment="1">
      <alignment horizontal="left" wrapText="1"/>
    </xf>
    <xf numFmtId="0" fontId="22" fillId="6" borderId="83" xfId="0" applyFont="1" applyFill="1" applyBorder="1" applyAlignment="1">
      <alignment horizontal="left" wrapText="1"/>
    </xf>
    <xf numFmtId="0" fontId="20" fillId="0" borderId="0" xfId="0" applyFont="1"/>
    <xf numFmtId="49" fontId="21" fillId="0" borderId="0" xfId="0" applyNumberFormat="1" applyFont="1" applyAlignment="1">
      <alignment horizontal="center"/>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9"/>
  <sheetViews>
    <sheetView zoomScale="80" zoomScaleNormal="80" workbookViewId="0">
      <selection activeCell="B14" sqref="B14"/>
    </sheetView>
  </sheetViews>
  <sheetFormatPr defaultColWidth="9.140625" defaultRowHeight="15.75" x14ac:dyDescent="0.25"/>
  <cols>
    <col min="1" max="1" width="202.5703125" style="41" customWidth="1"/>
    <col min="2" max="2" width="119" style="37" customWidth="1"/>
    <col min="3" max="16384" width="9.140625" style="37"/>
  </cols>
  <sheetData>
    <row r="1" spans="1:1" ht="27.75" customHeight="1" x14ac:dyDescent="0.25">
      <c r="A1" s="272" t="s">
        <v>0</v>
      </c>
    </row>
    <row r="2" spans="1:1" ht="15" customHeight="1" thickBot="1" x14ac:dyDescent="0.3">
      <c r="A2" s="226"/>
    </row>
    <row r="3" spans="1:1" ht="22.5" customHeight="1" thickTop="1" x14ac:dyDescent="0.25">
      <c r="A3" s="227" t="s">
        <v>1</v>
      </c>
    </row>
    <row r="4" spans="1:1" ht="15" customHeight="1" x14ac:dyDescent="0.25">
      <c r="A4" s="228" t="s">
        <v>170</v>
      </c>
    </row>
    <row r="5" spans="1:1" ht="15" customHeight="1" x14ac:dyDescent="0.25">
      <c r="A5" s="228" t="s">
        <v>171</v>
      </c>
    </row>
    <row r="6" spans="1:1" ht="15" customHeight="1" x14ac:dyDescent="0.25">
      <c r="A6" s="228" t="s">
        <v>172</v>
      </c>
    </row>
    <row r="7" spans="1:1" ht="15" customHeight="1" x14ac:dyDescent="0.25">
      <c r="A7" s="229"/>
    </row>
    <row r="8" spans="1:1" ht="15" customHeight="1" x14ac:dyDescent="0.25">
      <c r="A8" s="228" t="s">
        <v>173</v>
      </c>
    </row>
    <row r="9" spans="1:1" ht="15" customHeight="1" x14ac:dyDescent="0.25">
      <c r="A9" s="228"/>
    </row>
    <row r="10" spans="1:1" ht="15" customHeight="1" x14ac:dyDescent="0.25">
      <c r="A10" s="228" t="s">
        <v>174</v>
      </c>
    </row>
    <row r="11" spans="1:1" ht="15" customHeight="1" x14ac:dyDescent="0.25">
      <c r="A11" s="230" t="s">
        <v>175</v>
      </c>
    </row>
    <row r="12" spans="1:1" ht="15" customHeight="1" x14ac:dyDescent="0.25">
      <c r="A12" s="231" t="s">
        <v>176</v>
      </c>
    </row>
    <row r="13" spans="1:1" ht="15" customHeight="1" x14ac:dyDescent="0.25">
      <c r="A13" s="231" t="s">
        <v>177</v>
      </c>
    </row>
    <row r="14" spans="1:1" ht="15" customHeight="1" x14ac:dyDescent="0.25">
      <c r="A14" s="231" t="s">
        <v>178</v>
      </c>
    </row>
    <row r="15" spans="1:1" ht="15" customHeight="1" x14ac:dyDescent="0.25">
      <c r="A15" s="231" t="s">
        <v>179</v>
      </c>
    </row>
    <row r="16" spans="1:1" ht="15" customHeight="1" x14ac:dyDescent="0.25">
      <c r="A16" s="231" t="s">
        <v>180</v>
      </c>
    </row>
    <row r="17" spans="1:1" ht="15" customHeight="1" x14ac:dyDescent="0.25">
      <c r="A17" s="231" t="s">
        <v>181</v>
      </c>
    </row>
    <row r="18" spans="1:1" ht="15" customHeight="1" x14ac:dyDescent="0.25">
      <c r="A18" s="231"/>
    </row>
    <row r="19" spans="1:1" ht="27" customHeight="1" x14ac:dyDescent="0.25">
      <c r="A19" s="229" t="s">
        <v>182</v>
      </c>
    </row>
    <row r="20" spans="1:1" ht="15" customHeight="1" x14ac:dyDescent="0.25">
      <c r="A20" s="229"/>
    </row>
    <row r="21" spans="1:1" ht="15" customHeight="1" x14ac:dyDescent="0.25">
      <c r="A21" s="232" t="s">
        <v>2</v>
      </c>
    </row>
    <row r="22" spans="1:1" ht="43.5" customHeight="1" thickBot="1" x14ac:dyDescent="0.3">
      <c r="A22" s="233" t="s">
        <v>183</v>
      </c>
    </row>
    <row r="23" spans="1:1" ht="15" customHeight="1" thickTop="1" x14ac:dyDescent="0.25">
      <c r="A23" s="234"/>
    </row>
    <row r="24" spans="1:1" ht="15" customHeight="1" thickBot="1" x14ac:dyDescent="0.3">
      <c r="A24" s="273" t="s">
        <v>184</v>
      </c>
    </row>
    <row r="25" spans="1:1" ht="15" customHeight="1" x14ac:dyDescent="0.25">
      <c r="A25" s="235" t="s">
        <v>185</v>
      </c>
    </row>
    <row r="26" spans="1:1" ht="63" customHeight="1" x14ac:dyDescent="0.25">
      <c r="A26" s="236" t="s">
        <v>186</v>
      </c>
    </row>
    <row r="27" spans="1:1" ht="15" customHeight="1" x14ac:dyDescent="0.25">
      <c r="A27" s="236"/>
    </row>
    <row r="28" spans="1:1" ht="41.25" customHeight="1" x14ac:dyDescent="0.25">
      <c r="A28" s="236" t="s">
        <v>187</v>
      </c>
    </row>
    <row r="29" spans="1:1" ht="15" customHeight="1" x14ac:dyDescent="0.25">
      <c r="A29" s="236"/>
    </row>
    <row r="30" spans="1:1" ht="69" customHeight="1" x14ac:dyDescent="0.25">
      <c r="A30" s="236" t="s">
        <v>188</v>
      </c>
    </row>
    <row r="31" spans="1:1" ht="15" customHeight="1" x14ac:dyDescent="0.25">
      <c r="A31" s="236"/>
    </row>
    <row r="32" spans="1:1" ht="60.75" customHeight="1" x14ac:dyDescent="0.25">
      <c r="A32" s="236" t="s">
        <v>189</v>
      </c>
    </row>
    <row r="33" spans="1:1" ht="15" customHeight="1" x14ac:dyDescent="0.25">
      <c r="A33" s="236"/>
    </row>
    <row r="34" spans="1:1" ht="50.25" customHeight="1" thickBot="1" x14ac:dyDescent="0.3">
      <c r="A34" s="237" t="s">
        <v>190</v>
      </c>
    </row>
    <row r="35" spans="1:1" ht="12" customHeight="1" x14ac:dyDescent="0.25">
      <c r="A35" s="238"/>
    </row>
    <row r="36" spans="1:1" ht="18.75" customHeight="1" x14ac:dyDescent="0.25">
      <c r="A36" s="239" t="s">
        <v>191</v>
      </c>
    </row>
    <row r="37" spans="1:1" ht="22.5" customHeight="1" x14ac:dyDescent="0.25">
      <c r="A37" s="240" t="s">
        <v>192</v>
      </c>
    </row>
    <row r="38" spans="1:1" ht="22.5" customHeight="1" x14ac:dyDescent="0.25">
      <c r="A38" s="241" t="s">
        <v>193</v>
      </c>
    </row>
    <row r="39" spans="1:1" ht="21.75" customHeight="1" thickBot="1" x14ac:dyDescent="0.3">
      <c r="A39" s="242" t="s">
        <v>194</v>
      </c>
    </row>
    <row r="40" spans="1:1" ht="15" customHeight="1" thickBot="1" x14ac:dyDescent="0.3">
      <c r="A40" s="243"/>
    </row>
    <row r="41" spans="1:1" ht="21.75" customHeight="1" x14ac:dyDescent="0.25">
      <c r="A41" s="235" t="s">
        <v>195</v>
      </c>
    </row>
    <row r="42" spans="1:1" ht="25.5" customHeight="1" x14ac:dyDescent="0.25">
      <c r="A42" s="236" t="s">
        <v>196</v>
      </c>
    </row>
    <row r="43" spans="1:1" ht="15" customHeight="1" x14ac:dyDescent="0.25">
      <c r="A43" s="236"/>
    </row>
    <row r="44" spans="1:1" ht="23.25" customHeight="1" x14ac:dyDescent="0.25">
      <c r="A44" s="236" t="s">
        <v>197</v>
      </c>
    </row>
    <row r="45" spans="1:1" ht="15" customHeight="1" x14ac:dyDescent="0.25">
      <c r="A45" s="236"/>
    </row>
    <row r="46" spans="1:1" ht="48.75" customHeight="1" x14ac:dyDescent="0.25">
      <c r="A46" s="236" t="s">
        <v>198</v>
      </c>
    </row>
    <row r="47" spans="1:1" ht="15" customHeight="1" x14ac:dyDescent="0.25">
      <c r="A47" s="236"/>
    </row>
    <row r="48" spans="1:1" ht="44.25" customHeight="1" thickBot="1" x14ac:dyDescent="0.3">
      <c r="A48" s="236" t="s">
        <v>199</v>
      </c>
    </row>
    <row r="49" spans="1:1" ht="9" customHeight="1" x14ac:dyDescent="0.25">
      <c r="A49" s="244"/>
    </row>
    <row r="50" spans="1:1" ht="15" customHeight="1" x14ac:dyDescent="0.25">
      <c r="A50" s="245" t="s">
        <v>191</v>
      </c>
    </row>
    <row r="51" spans="1:1" ht="28.5" customHeight="1" thickBot="1" x14ac:dyDescent="0.3">
      <c r="A51" s="246" t="s">
        <v>200</v>
      </c>
    </row>
    <row r="52" spans="1:1" ht="15" customHeight="1" thickBot="1" x14ac:dyDescent="0.3">
      <c r="A52" s="247"/>
    </row>
    <row r="53" spans="1:1" ht="24" customHeight="1" x14ac:dyDescent="0.25">
      <c r="A53" s="235" t="s">
        <v>201</v>
      </c>
    </row>
    <row r="54" spans="1:1" ht="77.25" customHeight="1" x14ac:dyDescent="0.25">
      <c r="A54" s="236" t="s">
        <v>202</v>
      </c>
    </row>
    <row r="55" spans="1:1" ht="15" customHeight="1" x14ac:dyDescent="0.25">
      <c r="A55" s="236"/>
    </row>
    <row r="56" spans="1:1" ht="21" customHeight="1" x14ac:dyDescent="0.25">
      <c r="A56" s="237" t="s">
        <v>203</v>
      </c>
    </row>
    <row r="57" spans="1:1" ht="15" customHeight="1" x14ac:dyDescent="0.25">
      <c r="A57" s="236"/>
    </row>
    <row r="58" spans="1:1" ht="42" customHeight="1" x14ac:dyDescent="0.25">
      <c r="A58" s="236" t="s">
        <v>291</v>
      </c>
    </row>
    <row r="59" spans="1:1" ht="15" customHeight="1" x14ac:dyDescent="0.25">
      <c r="A59" s="236"/>
    </row>
    <row r="60" spans="1:1" ht="39.75" customHeight="1" x14ac:dyDescent="0.25">
      <c r="A60" s="236" t="s">
        <v>292</v>
      </c>
    </row>
    <row r="61" spans="1:1" ht="17.25" customHeight="1" x14ac:dyDescent="0.25">
      <c r="A61" s="236"/>
    </row>
    <row r="62" spans="1:1" ht="26.25" customHeight="1" thickBot="1" x14ac:dyDescent="0.3">
      <c r="A62" s="236" t="s">
        <v>293</v>
      </c>
    </row>
    <row r="63" spans="1:1" ht="12.75" customHeight="1" x14ac:dyDescent="0.25">
      <c r="A63" s="259"/>
    </row>
    <row r="64" spans="1:1" ht="21.75" customHeight="1" x14ac:dyDescent="0.25">
      <c r="A64" s="249" t="s">
        <v>204</v>
      </c>
    </row>
    <row r="65" spans="1:1" ht="22.5" customHeight="1" x14ac:dyDescent="0.25">
      <c r="A65" s="250" t="s">
        <v>205</v>
      </c>
    </row>
    <row r="66" spans="1:1" ht="21" customHeight="1" x14ac:dyDescent="0.25">
      <c r="A66" s="250" t="s">
        <v>206</v>
      </c>
    </row>
    <row r="67" spans="1:1" ht="21" customHeight="1" x14ac:dyDescent="0.25">
      <c r="A67" s="250" t="s">
        <v>207</v>
      </c>
    </row>
    <row r="68" spans="1:1" ht="21.75" customHeight="1" thickBot="1" x14ac:dyDescent="0.3">
      <c r="A68" s="251" t="s">
        <v>208</v>
      </c>
    </row>
    <row r="69" spans="1:1" ht="15" customHeight="1" thickBot="1" x14ac:dyDescent="0.3">
      <c r="A69" s="252"/>
    </row>
    <row r="70" spans="1:1" ht="24.75" customHeight="1" x14ac:dyDescent="0.25">
      <c r="A70" s="235" t="s">
        <v>209</v>
      </c>
    </row>
    <row r="71" spans="1:1" ht="78" customHeight="1" x14ac:dyDescent="0.25">
      <c r="A71" s="236" t="s">
        <v>210</v>
      </c>
    </row>
    <row r="72" spans="1:1" ht="15" customHeight="1" x14ac:dyDescent="0.25">
      <c r="A72" s="236"/>
    </row>
    <row r="73" spans="1:1" ht="45" customHeight="1" x14ac:dyDescent="0.25">
      <c r="A73" s="236" t="s">
        <v>211</v>
      </c>
    </row>
    <row r="74" spans="1:1" ht="15" customHeight="1" x14ac:dyDescent="0.25">
      <c r="A74" s="236"/>
    </row>
    <row r="75" spans="1:1" ht="198" customHeight="1" x14ac:dyDescent="0.25">
      <c r="A75" s="236" t="s">
        <v>212</v>
      </c>
    </row>
    <row r="76" spans="1:1" ht="15" customHeight="1" x14ac:dyDescent="0.25">
      <c r="A76" s="236"/>
    </row>
    <row r="77" spans="1:1" ht="29.25" customHeight="1" thickBot="1" x14ac:dyDescent="0.3">
      <c r="A77" s="236" t="s">
        <v>213</v>
      </c>
    </row>
    <row r="78" spans="1:1" ht="15" customHeight="1" x14ac:dyDescent="0.25">
      <c r="A78" s="253"/>
    </row>
    <row r="79" spans="1:1" ht="15" customHeight="1" x14ac:dyDescent="0.25">
      <c r="A79" s="254" t="s">
        <v>204</v>
      </c>
    </row>
    <row r="80" spans="1:1" ht="15" customHeight="1" x14ac:dyDescent="0.25">
      <c r="A80" s="255" t="s">
        <v>214</v>
      </c>
    </row>
    <row r="81" spans="1:1" ht="15" customHeight="1" x14ac:dyDescent="0.25">
      <c r="A81" s="255" t="s">
        <v>215</v>
      </c>
    </row>
    <row r="82" spans="1:1" ht="15" customHeight="1" x14ac:dyDescent="0.25">
      <c r="A82" s="255" t="s">
        <v>216</v>
      </c>
    </row>
    <row r="83" spans="1:1" ht="15" customHeight="1" x14ac:dyDescent="0.25">
      <c r="A83" s="255" t="s">
        <v>217</v>
      </c>
    </row>
    <row r="84" spans="1:1" ht="15" customHeight="1" x14ac:dyDescent="0.25">
      <c r="A84" s="255" t="s">
        <v>218</v>
      </c>
    </row>
    <row r="85" spans="1:1" ht="15" customHeight="1" x14ac:dyDescent="0.25">
      <c r="A85" s="255" t="s">
        <v>219</v>
      </c>
    </row>
    <row r="86" spans="1:1" ht="15" customHeight="1" x14ac:dyDescent="0.25">
      <c r="A86" s="256" t="s">
        <v>220</v>
      </c>
    </row>
    <row r="87" spans="1:1" ht="15" customHeight="1" x14ac:dyDescent="0.25">
      <c r="A87" s="255" t="s">
        <v>221</v>
      </c>
    </row>
    <row r="88" spans="1:1" ht="15" customHeight="1" x14ac:dyDescent="0.25">
      <c r="A88" s="255" t="s">
        <v>192</v>
      </c>
    </row>
    <row r="89" spans="1:1" ht="15" customHeight="1" x14ac:dyDescent="0.25">
      <c r="A89" s="255" t="s">
        <v>222</v>
      </c>
    </row>
    <row r="90" spans="1:1" ht="15" customHeight="1" x14ac:dyDescent="0.25">
      <c r="A90" s="255" t="s">
        <v>223</v>
      </c>
    </row>
    <row r="91" spans="1:1" ht="15" customHeight="1" thickBot="1" x14ac:dyDescent="0.3">
      <c r="A91" s="257" t="s">
        <v>224</v>
      </c>
    </row>
    <row r="92" spans="1:1" ht="15" customHeight="1" thickBot="1" x14ac:dyDescent="0.3">
      <c r="A92" s="258"/>
    </row>
    <row r="93" spans="1:1" ht="21" customHeight="1" x14ac:dyDescent="0.25">
      <c r="A93" s="235" t="s">
        <v>225</v>
      </c>
    </row>
    <row r="94" spans="1:1" ht="21.75" customHeight="1" x14ac:dyDescent="0.25">
      <c r="A94" s="236" t="s">
        <v>226</v>
      </c>
    </row>
    <row r="95" spans="1:1" ht="15" customHeight="1" x14ac:dyDescent="0.25">
      <c r="A95" s="236"/>
    </row>
    <row r="96" spans="1:1" ht="72.75" customHeight="1" x14ac:dyDescent="0.25">
      <c r="A96" s="236" t="s">
        <v>294</v>
      </c>
    </row>
    <row r="97" spans="1:2" ht="15" customHeight="1" x14ac:dyDescent="0.25">
      <c r="A97" s="236"/>
    </row>
    <row r="98" spans="1:2" ht="28.5" customHeight="1" x14ac:dyDescent="0.25">
      <c r="A98" s="236" t="s">
        <v>295</v>
      </c>
    </row>
    <row r="99" spans="1:2" ht="15" customHeight="1" x14ac:dyDescent="0.25">
      <c r="A99" s="236"/>
    </row>
    <row r="100" spans="1:2" ht="53.25" customHeight="1" thickBot="1" x14ac:dyDescent="0.3">
      <c r="A100" s="236" t="s">
        <v>227</v>
      </c>
    </row>
    <row r="101" spans="1:2" ht="15" customHeight="1" x14ac:dyDescent="0.25">
      <c r="A101" s="259"/>
    </row>
    <row r="102" spans="1:2" ht="15" customHeight="1" x14ac:dyDescent="0.25">
      <c r="A102" s="254" t="s">
        <v>204</v>
      </c>
    </row>
    <row r="103" spans="1:2" ht="15" customHeight="1" thickBot="1" x14ac:dyDescent="0.3">
      <c r="A103" s="260" t="s">
        <v>228</v>
      </c>
    </row>
    <row r="104" spans="1:2" ht="15" customHeight="1" thickBot="1" x14ac:dyDescent="0.3">
      <c r="A104" s="243"/>
    </row>
    <row r="105" spans="1:2" ht="22.5" customHeight="1" x14ac:dyDescent="0.25">
      <c r="A105" s="235" t="s">
        <v>229</v>
      </c>
    </row>
    <row r="106" spans="1:2" ht="48.75" customHeight="1" x14ac:dyDescent="0.25">
      <c r="A106" s="236" t="s">
        <v>296</v>
      </c>
    </row>
    <row r="107" spans="1:2" ht="15" customHeight="1" x14ac:dyDescent="0.25">
      <c r="A107" s="236"/>
    </row>
    <row r="108" spans="1:2" ht="15" customHeight="1" x14ac:dyDescent="0.25">
      <c r="A108" s="275" t="s">
        <v>302</v>
      </c>
    </row>
    <row r="109" spans="1:2" ht="54.75" customHeight="1" x14ac:dyDescent="0.25">
      <c r="A109" s="236" t="s">
        <v>230</v>
      </c>
    </row>
    <row r="110" spans="1:2" ht="15" customHeight="1" x14ac:dyDescent="0.25">
      <c r="A110" s="236"/>
    </row>
    <row r="111" spans="1:2" ht="15" customHeight="1" x14ac:dyDescent="0.25">
      <c r="A111" s="275" t="s">
        <v>303</v>
      </c>
    </row>
    <row r="112" spans="1:2" ht="38.25" customHeight="1" x14ac:dyDescent="0.25">
      <c r="A112" s="276" t="s">
        <v>304</v>
      </c>
      <c r="B112" s="38"/>
    </row>
    <row r="113" spans="1:2" ht="15" customHeight="1" x14ac:dyDescent="0.25">
      <c r="A113" s="236"/>
      <c r="B113" s="39"/>
    </row>
    <row r="114" spans="1:2" ht="42.75" customHeight="1" x14ac:dyDescent="0.25">
      <c r="A114" s="236" t="s">
        <v>297</v>
      </c>
    </row>
    <row r="115" spans="1:2" ht="15" customHeight="1" x14ac:dyDescent="0.25">
      <c r="A115" s="236"/>
    </row>
    <row r="116" spans="1:2" ht="35.25" customHeight="1" x14ac:dyDescent="0.25">
      <c r="A116" s="236" t="s">
        <v>299</v>
      </c>
    </row>
    <row r="117" spans="1:2" ht="15.75" customHeight="1" x14ac:dyDescent="0.25">
      <c r="A117" s="236"/>
    </row>
    <row r="118" spans="1:2" ht="21" customHeight="1" x14ac:dyDescent="0.25">
      <c r="A118" s="236" t="s">
        <v>298</v>
      </c>
    </row>
    <row r="119" spans="1:2" ht="21" customHeight="1" x14ac:dyDescent="0.25">
      <c r="A119" s="236"/>
    </row>
    <row r="120" spans="1:2" ht="39" customHeight="1" x14ac:dyDescent="0.25">
      <c r="A120" s="236" t="s">
        <v>300</v>
      </c>
    </row>
    <row r="121" spans="1:2" ht="15" customHeight="1" x14ac:dyDescent="0.25">
      <c r="A121" s="236"/>
    </row>
    <row r="122" spans="1:2" ht="58.5" customHeight="1" x14ac:dyDescent="0.25">
      <c r="A122" s="236" t="s">
        <v>231</v>
      </c>
    </row>
    <row r="123" spans="1:2" ht="15" customHeight="1" x14ac:dyDescent="0.25">
      <c r="A123" s="236"/>
    </row>
    <row r="124" spans="1:2" ht="25.5" customHeight="1" x14ac:dyDescent="0.25">
      <c r="A124" s="237" t="s">
        <v>232</v>
      </c>
    </row>
    <row r="125" spans="1:2" ht="15" customHeight="1" x14ac:dyDescent="0.25">
      <c r="A125" s="236"/>
    </row>
    <row r="126" spans="1:2" ht="15" customHeight="1" x14ac:dyDescent="0.25">
      <c r="A126" s="274" t="s">
        <v>233</v>
      </c>
    </row>
    <row r="127" spans="1:2" ht="15" customHeight="1" x14ac:dyDescent="0.25">
      <c r="A127" s="261" t="s">
        <v>234</v>
      </c>
    </row>
    <row r="128" spans="1:2" ht="15" customHeight="1" x14ac:dyDescent="0.25">
      <c r="A128" s="261" t="s">
        <v>235</v>
      </c>
    </row>
    <row r="129" spans="1:1" ht="15" customHeight="1" x14ac:dyDescent="0.25">
      <c r="A129" s="261" t="s">
        <v>236</v>
      </c>
    </row>
    <row r="130" spans="1:1" ht="15" customHeight="1" x14ac:dyDescent="0.25">
      <c r="A130" s="261" t="s">
        <v>237</v>
      </c>
    </row>
    <row r="131" spans="1:1" ht="39.75" customHeight="1" x14ac:dyDescent="0.25">
      <c r="A131" s="262" t="s">
        <v>238</v>
      </c>
    </row>
    <row r="132" spans="1:1" ht="15" customHeight="1" x14ac:dyDescent="0.25">
      <c r="A132" s="263"/>
    </row>
    <row r="133" spans="1:1" ht="15" customHeight="1" x14ac:dyDescent="0.25">
      <c r="A133" s="275" t="s">
        <v>126</v>
      </c>
    </row>
    <row r="134" spans="1:1" ht="66" customHeight="1" x14ac:dyDescent="0.25">
      <c r="A134" s="236" t="s">
        <v>307</v>
      </c>
    </row>
    <row r="135" spans="1:1" ht="16.5" customHeight="1" x14ac:dyDescent="0.25">
      <c r="A135" s="236"/>
    </row>
    <row r="136" spans="1:1" ht="23.25" customHeight="1" x14ac:dyDescent="0.25">
      <c r="A136" s="236" t="s">
        <v>308</v>
      </c>
    </row>
    <row r="137" spans="1:1" ht="15" customHeight="1" x14ac:dyDescent="0.25">
      <c r="A137" s="236"/>
    </row>
    <row r="138" spans="1:1" ht="15" customHeight="1" x14ac:dyDescent="0.25">
      <c r="A138" s="274" t="s">
        <v>239</v>
      </c>
    </row>
    <row r="139" spans="1:1" ht="15" customHeight="1" x14ac:dyDescent="0.25">
      <c r="A139" s="261" t="s">
        <v>240</v>
      </c>
    </row>
    <row r="140" spans="1:1" ht="15" customHeight="1" x14ac:dyDescent="0.25">
      <c r="A140" s="261" t="s">
        <v>241</v>
      </c>
    </row>
    <row r="141" spans="1:1" ht="15" customHeight="1" x14ac:dyDescent="0.25">
      <c r="A141" s="261" t="s">
        <v>242</v>
      </c>
    </row>
    <row r="142" spans="1:1" ht="15" customHeight="1" x14ac:dyDescent="0.25">
      <c r="A142" s="261" t="s">
        <v>243</v>
      </c>
    </row>
    <row r="143" spans="1:1" ht="15" customHeight="1" x14ac:dyDescent="0.25">
      <c r="A143" s="261" t="s">
        <v>244</v>
      </c>
    </row>
    <row r="144" spans="1:1" ht="15" customHeight="1" x14ac:dyDescent="0.25">
      <c r="A144" s="263"/>
    </row>
    <row r="145" spans="1:2" ht="15" customHeight="1" x14ac:dyDescent="0.25">
      <c r="A145" s="237" t="s">
        <v>245</v>
      </c>
    </row>
    <row r="146" spans="1:2" ht="15" customHeight="1" x14ac:dyDescent="0.25">
      <c r="A146" s="236"/>
    </row>
    <row r="147" spans="1:2" ht="15" customHeight="1" x14ac:dyDescent="0.25">
      <c r="A147" s="275" t="s">
        <v>301</v>
      </c>
    </row>
    <row r="148" spans="1:2" ht="42.75" customHeight="1" x14ac:dyDescent="0.25">
      <c r="A148" s="236" t="s">
        <v>305</v>
      </c>
      <c r="B148" s="38"/>
    </row>
    <row r="149" spans="1:2" ht="15" customHeight="1" x14ac:dyDescent="0.25">
      <c r="A149" s="236"/>
      <c r="B149" s="38"/>
    </row>
    <row r="150" spans="1:2" ht="26.25" customHeight="1" x14ac:dyDescent="0.25">
      <c r="A150" s="236" t="s">
        <v>306</v>
      </c>
    </row>
    <row r="151" spans="1:2" ht="15" customHeight="1" x14ac:dyDescent="0.25">
      <c r="A151" s="236"/>
    </row>
    <row r="152" spans="1:2" ht="24" customHeight="1" thickBot="1" x14ac:dyDescent="0.3">
      <c r="A152" s="236" t="s">
        <v>246</v>
      </c>
    </row>
    <row r="153" spans="1:2" ht="15" customHeight="1" x14ac:dyDescent="0.25">
      <c r="A153" s="253"/>
    </row>
    <row r="154" spans="1:2" ht="21.75" customHeight="1" x14ac:dyDescent="0.25">
      <c r="A154" s="264" t="s">
        <v>247</v>
      </c>
    </row>
    <row r="155" spans="1:2" ht="22.5" customHeight="1" x14ac:dyDescent="0.25">
      <c r="A155" s="255" t="s">
        <v>248</v>
      </c>
    </row>
    <row r="156" spans="1:2" ht="18.75" customHeight="1" x14ac:dyDescent="0.25">
      <c r="A156" s="255" t="s">
        <v>249</v>
      </c>
    </row>
    <row r="157" spans="1:2" ht="19.5" customHeight="1" x14ac:dyDescent="0.25">
      <c r="A157" s="255" t="s">
        <v>250</v>
      </c>
    </row>
    <row r="158" spans="1:2" ht="21" customHeight="1" x14ac:dyDescent="0.25">
      <c r="A158" s="255" t="s">
        <v>251</v>
      </c>
    </row>
    <row r="159" spans="1:2" ht="21.75" customHeight="1" x14ac:dyDescent="0.25">
      <c r="A159" s="255" t="s">
        <v>252</v>
      </c>
    </row>
    <row r="160" spans="1:2" ht="18" customHeight="1" x14ac:dyDescent="0.25">
      <c r="A160" s="255" t="s">
        <v>253</v>
      </c>
    </row>
    <row r="161" spans="1:1" ht="19.5" customHeight="1" x14ac:dyDescent="0.25">
      <c r="A161" s="255" t="s">
        <v>254</v>
      </c>
    </row>
    <row r="162" spans="1:1" ht="18.75" customHeight="1" thickBot="1" x14ac:dyDescent="0.3">
      <c r="A162" s="257" t="s">
        <v>255</v>
      </c>
    </row>
    <row r="163" spans="1:1" ht="15" customHeight="1" thickBot="1" x14ac:dyDescent="0.3">
      <c r="A163" s="252"/>
    </row>
    <row r="164" spans="1:1" ht="24.75" customHeight="1" x14ac:dyDescent="0.25">
      <c r="A164" s="235" t="s">
        <v>256</v>
      </c>
    </row>
    <row r="165" spans="1:1" ht="68.25" customHeight="1" thickBot="1" x14ac:dyDescent="0.3">
      <c r="A165" s="236" t="s">
        <v>257</v>
      </c>
    </row>
    <row r="166" spans="1:1" ht="15" customHeight="1" x14ac:dyDescent="0.25">
      <c r="A166" s="259"/>
    </row>
    <row r="167" spans="1:1" ht="24" customHeight="1" x14ac:dyDescent="0.25">
      <c r="A167" s="264" t="s">
        <v>247</v>
      </c>
    </row>
    <row r="168" spans="1:1" ht="17.25" customHeight="1" x14ac:dyDescent="0.25">
      <c r="A168" s="255" t="s">
        <v>258</v>
      </c>
    </row>
    <row r="169" spans="1:1" ht="19.5" customHeight="1" x14ac:dyDescent="0.25">
      <c r="A169" s="256" t="s">
        <v>259</v>
      </c>
    </row>
    <row r="170" spans="1:1" ht="21.75" customHeight="1" x14ac:dyDescent="0.25">
      <c r="A170" s="256" t="s">
        <v>260</v>
      </c>
    </row>
    <row r="171" spans="1:1" ht="21" customHeight="1" x14ac:dyDescent="0.25">
      <c r="A171" s="256" t="s">
        <v>261</v>
      </c>
    </row>
    <row r="172" spans="1:1" ht="19.5" customHeight="1" x14ac:dyDescent="0.25">
      <c r="A172" s="256" t="s">
        <v>223</v>
      </c>
    </row>
    <row r="173" spans="1:1" ht="15" customHeight="1" thickBot="1" x14ac:dyDescent="0.3">
      <c r="A173" s="243"/>
    </row>
    <row r="174" spans="1:1" ht="25.5" customHeight="1" x14ac:dyDescent="0.25">
      <c r="A174" s="266" t="s">
        <v>262</v>
      </c>
    </row>
    <row r="175" spans="1:1" ht="55.5" customHeight="1" x14ac:dyDescent="0.25">
      <c r="A175" s="236" t="s">
        <v>263</v>
      </c>
    </row>
    <row r="176" spans="1:1" ht="15" customHeight="1" x14ac:dyDescent="0.25">
      <c r="A176" s="236"/>
    </row>
    <row r="177" spans="1:1" ht="68.25" customHeight="1" x14ac:dyDescent="0.25">
      <c r="A177" s="277" t="s">
        <v>158</v>
      </c>
    </row>
    <row r="178" spans="1:1" ht="15" customHeight="1" x14ac:dyDescent="0.25">
      <c r="A178" s="236"/>
    </row>
    <row r="179" spans="1:1" ht="40.5" customHeight="1" thickBot="1" x14ac:dyDescent="0.3">
      <c r="A179" s="278" t="s">
        <v>159</v>
      </c>
    </row>
    <row r="180" spans="1:1" ht="15" customHeight="1" thickBot="1" x14ac:dyDescent="0.3">
      <c r="A180" s="243"/>
    </row>
    <row r="181" spans="1:1" ht="15" customHeight="1" x14ac:dyDescent="0.25">
      <c r="A181" s="266" t="s">
        <v>264</v>
      </c>
    </row>
    <row r="182" spans="1:1" ht="15" customHeight="1" x14ac:dyDescent="0.25">
      <c r="A182" s="236" t="s">
        <v>265</v>
      </c>
    </row>
    <row r="183" spans="1:1" ht="15" customHeight="1" x14ac:dyDescent="0.25">
      <c r="A183" s="236"/>
    </row>
    <row r="184" spans="1:1" ht="15" customHeight="1" x14ac:dyDescent="0.25">
      <c r="A184" s="267" t="s">
        <v>266</v>
      </c>
    </row>
    <row r="185" spans="1:1" ht="27" customHeight="1" x14ac:dyDescent="0.25">
      <c r="A185" s="261" t="s">
        <v>267</v>
      </c>
    </row>
    <row r="186" spans="1:1" ht="23.25" customHeight="1" x14ac:dyDescent="0.25">
      <c r="A186" s="261" t="s">
        <v>268</v>
      </c>
    </row>
    <row r="187" spans="1:1" ht="24" customHeight="1" x14ac:dyDescent="0.25">
      <c r="A187" s="261" t="s">
        <v>269</v>
      </c>
    </row>
    <row r="188" spans="1:1" ht="41.25" customHeight="1" x14ac:dyDescent="0.25">
      <c r="A188" s="262" t="s">
        <v>270</v>
      </c>
    </row>
    <row r="189" spans="1:1" ht="72.75" customHeight="1" thickBot="1" x14ac:dyDescent="0.3">
      <c r="A189" s="279" t="s">
        <v>271</v>
      </c>
    </row>
    <row r="190" spans="1:1" ht="15" customHeight="1" thickBot="1" x14ac:dyDescent="0.3">
      <c r="A190" s="252"/>
    </row>
    <row r="191" spans="1:1" ht="22.5" customHeight="1" x14ac:dyDescent="0.25">
      <c r="A191" s="266" t="s">
        <v>272</v>
      </c>
    </row>
    <row r="192" spans="1:1" ht="15" customHeight="1" x14ac:dyDescent="0.25">
      <c r="A192" s="236" t="s">
        <v>273</v>
      </c>
    </row>
    <row r="193" spans="1:1" ht="15" customHeight="1" x14ac:dyDescent="0.25">
      <c r="A193" s="236"/>
    </row>
    <row r="194" spans="1:1" ht="15" customHeight="1" x14ac:dyDescent="0.25">
      <c r="A194" s="236" t="s">
        <v>274</v>
      </c>
    </row>
    <row r="195" spans="1:1" ht="15" customHeight="1" x14ac:dyDescent="0.25">
      <c r="A195" s="236"/>
    </row>
    <row r="196" spans="1:1" ht="15" customHeight="1" x14ac:dyDescent="0.25">
      <c r="A196" s="236" t="s">
        <v>275</v>
      </c>
    </row>
    <row r="197" spans="1:1" ht="15" customHeight="1" x14ac:dyDescent="0.25">
      <c r="A197" s="236"/>
    </row>
    <row r="198" spans="1:1" ht="15" customHeight="1" x14ac:dyDescent="0.25">
      <c r="A198" s="236" t="s">
        <v>276</v>
      </c>
    </row>
    <row r="199" spans="1:1" ht="15" customHeight="1" x14ac:dyDescent="0.25">
      <c r="A199" s="236"/>
    </row>
    <row r="200" spans="1:1" ht="15" customHeight="1" x14ac:dyDescent="0.25">
      <c r="A200" s="236" t="s">
        <v>277</v>
      </c>
    </row>
    <row r="201" spans="1:1" ht="15" customHeight="1" x14ac:dyDescent="0.25">
      <c r="A201" s="236"/>
    </row>
    <row r="202" spans="1:1" ht="15" customHeight="1" thickBot="1" x14ac:dyDescent="0.3">
      <c r="A202" s="248" t="s">
        <v>278</v>
      </c>
    </row>
    <row r="203" spans="1:1" ht="15" customHeight="1" x14ac:dyDescent="0.25">
      <c r="A203" s="265"/>
    </row>
    <row r="204" spans="1:1" ht="15" customHeight="1" x14ac:dyDescent="0.25">
      <c r="A204" s="265"/>
    </row>
    <row r="205" spans="1:1" ht="15" customHeight="1" x14ac:dyDescent="0.25">
      <c r="A205" s="268" t="s">
        <v>279</v>
      </c>
    </row>
    <row r="206" spans="1:1" ht="15" customHeight="1" x14ac:dyDescent="0.25">
      <c r="A206" s="226" t="s">
        <v>280</v>
      </c>
    </row>
    <row r="207" spans="1:1" ht="15" customHeight="1" x14ac:dyDescent="0.25">
      <c r="A207" s="269" t="s">
        <v>281</v>
      </c>
    </row>
    <row r="208" spans="1:1" ht="15" customHeight="1" x14ac:dyDescent="0.25">
      <c r="A208" s="269" t="s">
        <v>282</v>
      </c>
    </row>
    <row r="209" spans="1:1" ht="15" customHeight="1" x14ac:dyDescent="0.25">
      <c r="A209" s="226"/>
    </row>
    <row r="210" spans="1:1" ht="15" customHeight="1" x14ac:dyDescent="0.25">
      <c r="A210" s="226" t="s">
        <v>283</v>
      </c>
    </row>
    <row r="211" spans="1:1" ht="15" customHeight="1" x14ac:dyDescent="0.25">
      <c r="A211" s="269" t="s">
        <v>284</v>
      </c>
    </row>
    <row r="212" spans="1:1" ht="15" customHeight="1" x14ac:dyDescent="0.25">
      <c r="A212" s="269" t="s">
        <v>285</v>
      </c>
    </row>
    <row r="213" spans="1:1" ht="15" customHeight="1" x14ac:dyDescent="0.25">
      <c r="A213" s="269" t="s">
        <v>286</v>
      </c>
    </row>
    <row r="214" spans="1:1" ht="15" customHeight="1" x14ac:dyDescent="0.25">
      <c r="A214" s="226"/>
    </row>
    <row r="215" spans="1:1" ht="15" customHeight="1" x14ac:dyDescent="0.25">
      <c r="A215" s="270" t="s">
        <v>3</v>
      </c>
    </row>
    <row r="216" spans="1:1" ht="15" customHeight="1" x14ac:dyDescent="0.25">
      <c r="A216" s="226"/>
    </row>
    <row r="217" spans="1:1" ht="15" customHeight="1" x14ac:dyDescent="0.25">
      <c r="A217" s="270" t="s">
        <v>287</v>
      </c>
    </row>
    <row r="218" spans="1:1" ht="15" customHeight="1" x14ac:dyDescent="0.25">
      <c r="A218" s="226" t="s">
        <v>288</v>
      </c>
    </row>
    <row r="219" spans="1:1" ht="15" customHeight="1" x14ac:dyDescent="0.25">
      <c r="A219" s="271" t="s">
        <v>289</v>
      </c>
    </row>
    <row r="220" spans="1:1" ht="15" customHeight="1" x14ac:dyDescent="0.25">
      <c r="A220" s="271" t="s">
        <v>290</v>
      </c>
    </row>
    <row r="221" spans="1:1" ht="15" customHeight="1" x14ac:dyDescent="0.25">
      <c r="A221" s="27"/>
    </row>
    <row r="222" spans="1:1" ht="15" customHeight="1" x14ac:dyDescent="0.25">
      <c r="A222" s="40"/>
    </row>
    <row r="223" spans="1:1" ht="15" customHeight="1" x14ac:dyDescent="0.25">
      <c r="A223" s="40"/>
    </row>
    <row r="224" spans="1:1" ht="15" customHeight="1" x14ac:dyDescent="0.25">
      <c r="A224" s="40"/>
    </row>
    <row r="225" spans="1:1" ht="15" customHeight="1" x14ac:dyDescent="0.25">
      <c r="A225" s="40"/>
    </row>
    <row r="226" spans="1:1" ht="15" customHeight="1" x14ac:dyDescent="0.25">
      <c r="A226" s="40"/>
    </row>
    <row r="227" spans="1:1" ht="15" customHeight="1" x14ac:dyDescent="0.25">
      <c r="A227" s="40"/>
    </row>
    <row r="228" spans="1:1" ht="15" customHeight="1" x14ac:dyDescent="0.25">
      <c r="A228" s="40"/>
    </row>
    <row r="229" spans="1:1" ht="15" customHeight="1" x14ac:dyDescent="0.25">
      <c r="A229" s="40"/>
    </row>
    <row r="230" spans="1:1" ht="15" customHeight="1" x14ac:dyDescent="0.25">
      <c r="A230" s="40"/>
    </row>
    <row r="231" spans="1:1" ht="15" customHeight="1" x14ac:dyDescent="0.25">
      <c r="A231" s="40"/>
    </row>
    <row r="232" spans="1:1" ht="15" customHeight="1" x14ac:dyDescent="0.25">
      <c r="A232" s="40"/>
    </row>
    <row r="233" spans="1:1" ht="15" customHeight="1" x14ac:dyDescent="0.25">
      <c r="A233" s="40"/>
    </row>
    <row r="234" spans="1:1" ht="15" customHeight="1" x14ac:dyDescent="0.25">
      <c r="A234" s="40"/>
    </row>
    <row r="235" spans="1:1" ht="15" customHeight="1" x14ac:dyDescent="0.25">
      <c r="A235" s="40"/>
    </row>
    <row r="236" spans="1:1" ht="15" customHeight="1" x14ac:dyDescent="0.25">
      <c r="A236" s="40"/>
    </row>
    <row r="237" spans="1:1" ht="15" customHeight="1" x14ac:dyDescent="0.25">
      <c r="A237" s="40"/>
    </row>
    <row r="238" spans="1:1" ht="15" customHeight="1" x14ac:dyDescent="0.25">
      <c r="A238" s="40"/>
    </row>
    <row r="239" spans="1:1" ht="15" customHeight="1" x14ac:dyDescent="0.25">
      <c r="A239" s="40"/>
    </row>
    <row r="240" spans="1:1" ht="15" customHeight="1" x14ac:dyDescent="0.25">
      <c r="A240" s="40"/>
    </row>
    <row r="241" spans="1:1" ht="15" customHeight="1" x14ac:dyDescent="0.25">
      <c r="A241" s="40"/>
    </row>
    <row r="242" spans="1:1" ht="15" customHeight="1" x14ac:dyDescent="0.25">
      <c r="A242" s="40"/>
    </row>
    <row r="243" spans="1:1" ht="15" customHeight="1" x14ac:dyDescent="0.25">
      <c r="A243" s="40"/>
    </row>
    <row r="244" spans="1:1" ht="15" customHeight="1" x14ac:dyDescent="0.25">
      <c r="A244" s="40"/>
    </row>
    <row r="245" spans="1:1" ht="15" customHeight="1" x14ac:dyDescent="0.25">
      <c r="A245" s="40"/>
    </row>
    <row r="246" spans="1:1" ht="15" customHeight="1" x14ac:dyDescent="0.25">
      <c r="A246" s="40"/>
    </row>
    <row r="247" spans="1:1" ht="15" customHeight="1" x14ac:dyDescent="0.25">
      <c r="A247" s="40"/>
    </row>
    <row r="248" spans="1:1" ht="15" customHeight="1" x14ac:dyDescent="0.25">
      <c r="A248" s="40"/>
    </row>
    <row r="249" spans="1:1" ht="15" customHeight="1" x14ac:dyDescent="0.25">
      <c r="A249" s="40"/>
    </row>
    <row r="250" spans="1:1" ht="15" customHeight="1" x14ac:dyDescent="0.25">
      <c r="A250" s="40"/>
    </row>
    <row r="251" spans="1:1" ht="15" customHeight="1" x14ac:dyDescent="0.25">
      <c r="A251" s="40"/>
    </row>
    <row r="252" spans="1:1" ht="15" customHeight="1" x14ac:dyDescent="0.25">
      <c r="A252" s="40"/>
    </row>
    <row r="253" spans="1:1" ht="15" customHeight="1" x14ac:dyDescent="0.25">
      <c r="A253" s="40"/>
    </row>
    <row r="254" spans="1:1" ht="15" customHeight="1" x14ac:dyDescent="0.25">
      <c r="A254" s="40"/>
    </row>
    <row r="255" spans="1:1" ht="15" customHeight="1" x14ac:dyDescent="0.25">
      <c r="A255" s="40"/>
    </row>
    <row r="256" spans="1:1" ht="15" customHeight="1" x14ac:dyDescent="0.25">
      <c r="A256" s="40"/>
    </row>
    <row r="257" spans="1:1" ht="15" customHeight="1" x14ac:dyDescent="0.25">
      <c r="A257" s="40"/>
    </row>
    <row r="258" spans="1:1" ht="15" customHeight="1" x14ac:dyDescent="0.25">
      <c r="A258" s="40"/>
    </row>
    <row r="259" spans="1:1" ht="15" customHeight="1" x14ac:dyDescent="0.25">
      <c r="A259" s="40"/>
    </row>
    <row r="260" spans="1:1" ht="15" customHeight="1" x14ac:dyDescent="0.25">
      <c r="A260" s="40"/>
    </row>
    <row r="261" spans="1:1" ht="15" customHeight="1" x14ac:dyDescent="0.25">
      <c r="A261" s="40"/>
    </row>
    <row r="262" spans="1:1" ht="15" customHeight="1" x14ac:dyDescent="0.25">
      <c r="A262" s="40"/>
    </row>
    <row r="263" spans="1:1" ht="15" customHeight="1" x14ac:dyDescent="0.25">
      <c r="A263" s="40"/>
    </row>
    <row r="264" spans="1:1" ht="15" customHeight="1" x14ac:dyDescent="0.25">
      <c r="A264" s="40"/>
    </row>
    <row r="265" spans="1:1" ht="15" customHeight="1" x14ac:dyDescent="0.25">
      <c r="A265" s="40"/>
    </row>
    <row r="266" spans="1:1" ht="15" customHeight="1" x14ac:dyDescent="0.25">
      <c r="A266" s="40"/>
    </row>
    <row r="267" spans="1:1" ht="15" customHeight="1" x14ac:dyDescent="0.25">
      <c r="A267" s="40"/>
    </row>
    <row r="268" spans="1:1" ht="15" customHeight="1" x14ac:dyDescent="0.25">
      <c r="A268" s="40"/>
    </row>
    <row r="269" spans="1:1" x14ac:dyDescent="0.25">
      <c r="A269" s="40"/>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9" r:id="rId4" display="https://www.ecfr.gov/current/title-2/subtitle-A/chapter-II/part-200" xr:uid="{D547C50A-0E93-4849-9C03-251F887BC69E}"/>
    <hyperlink ref="A220"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40625" defaultRowHeight="18.75" x14ac:dyDescent="0.3"/>
  <cols>
    <col min="1" max="1" width="3.140625" style="6" customWidth="1"/>
    <col min="2" max="2" width="0.85546875" style="6"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12" x14ac:dyDescent="0.3">
      <c r="A1" s="551" t="s">
        <v>5</v>
      </c>
      <c r="B1" s="551"/>
      <c r="C1" s="551"/>
      <c r="D1" s="551"/>
      <c r="E1" s="551"/>
      <c r="F1" s="551"/>
      <c r="G1" s="7"/>
      <c r="L1" s="42"/>
    </row>
    <row r="2" spans="1:12" x14ac:dyDescent="0.3">
      <c r="A2" s="552" t="s">
        <v>6</v>
      </c>
      <c r="B2" s="552"/>
      <c r="C2" s="552"/>
      <c r="D2" s="552"/>
      <c r="E2" s="552"/>
      <c r="F2" s="552"/>
      <c r="G2" s="8"/>
    </row>
    <row r="3" spans="1:12" x14ac:dyDescent="0.3">
      <c r="A3" s="552" t="s">
        <v>7</v>
      </c>
      <c r="B3" s="552"/>
      <c r="C3" s="552"/>
      <c r="D3" s="552"/>
      <c r="E3" s="552"/>
      <c r="F3" s="552"/>
      <c r="G3" s="8"/>
    </row>
    <row r="4" spans="1:12" x14ac:dyDescent="0.3">
      <c r="A4" s="553" t="s">
        <v>8</v>
      </c>
      <c r="B4" s="553"/>
      <c r="C4" s="553"/>
      <c r="D4" s="553"/>
      <c r="E4" s="553"/>
      <c r="F4" s="553"/>
      <c r="G4" s="8"/>
    </row>
    <row r="5" spans="1:12" ht="15" customHeight="1" x14ac:dyDescent="0.3">
      <c r="A5" s="554" t="s">
        <v>9</v>
      </c>
      <c r="B5" s="554"/>
      <c r="C5" s="554"/>
      <c r="D5" s="554" t="s">
        <v>10</v>
      </c>
      <c r="E5" s="555" t="s">
        <v>4</v>
      </c>
      <c r="F5" s="555" t="s">
        <v>11</v>
      </c>
    </row>
    <row r="6" spans="1:12" x14ac:dyDescent="0.3">
      <c r="A6" s="554"/>
      <c r="B6" s="554"/>
      <c r="C6" s="554"/>
      <c r="D6" s="555"/>
      <c r="E6" s="556"/>
      <c r="F6" s="556"/>
    </row>
    <row r="7" spans="1:12" s="13" customFormat="1" x14ac:dyDescent="0.25">
      <c r="A7" s="9" t="s">
        <v>12</v>
      </c>
      <c r="B7" s="10"/>
      <c r="C7" s="11" t="s">
        <v>13</v>
      </c>
      <c r="D7" s="12">
        <f>'3. Detailed Budget Template'!S15</f>
        <v>15600</v>
      </c>
      <c r="E7" s="12">
        <f>'3. Detailed Budget Template'!T15</f>
        <v>100</v>
      </c>
      <c r="F7" s="12">
        <f>'3. Detailed Budget Template'!U15</f>
        <v>15700</v>
      </c>
    </row>
    <row r="8" spans="1:12" s="13" customFormat="1" x14ac:dyDescent="0.25">
      <c r="A8" s="14" t="s">
        <v>14</v>
      </c>
      <c r="B8" s="15"/>
      <c r="C8" s="16" t="s">
        <v>15</v>
      </c>
      <c r="D8" s="12">
        <f>'3. Detailed Budget Template'!S18</f>
        <v>0</v>
      </c>
      <c r="E8" s="12">
        <f>'3. Detailed Budget Template'!T19</f>
        <v>0</v>
      </c>
      <c r="F8" s="12">
        <f>'3. Detailed Budget Template'!U19</f>
        <v>732.00000000000011</v>
      </c>
    </row>
    <row r="9" spans="1:12" ht="15.75" customHeight="1" x14ac:dyDescent="0.3">
      <c r="A9" s="14" t="s">
        <v>16</v>
      </c>
      <c r="B9" s="15"/>
      <c r="C9" s="16" t="s">
        <v>17</v>
      </c>
      <c r="D9" s="12">
        <f>'3. Detailed Budget Template'!S36</f>
        <v>2500</v>
      </c>
      <c r="E9" s="12">
        <f>'3. Detailed Budget Template'!T36</f>
        <v>0</v>
      </c>
      <c r="F9" s="12">
        <f>'3. Detailed Budget Template'!U36</f>
        <v>2500</v>
      </c>
    </row>
    <row r="10" spans="1:12" ht="17.25" customHeight="1" x14ac:dyDescent="0.3">
      <c r="A10" s="14" t="s">
        <v>18</v>
      </c>
      <c r="B10" s="15"/>
      <c r="C10" s="16" t="s">
        <v>19</v>
      </c>
      <c r="D10" s="12">
        <f>'3. Detailed Budget Template'!S45</f>
        <v>178100</v>
      </c>
      <c r="E10" s="12">
        <f>'3. Detailed Budget Template'!T45</f>
        <v>0</v>
      </c>
      <c r="F10" s="12">
        <f>'3. Detailed Budget Template'!U45</f>
        <v>178100</v>
      </c>
    </row>
    <row r="11" spans="1:12" x14ac:dyDescent="0.3">
      <c r="A11" s="14" t="s">
        <v>20</v>
      </c>
      <c r="B11" s="15"/>
      <c r="C11" s="16" t="s">
        <v>21</v>
      </c>
      <c r="D11" s="12">
        <f>'3. Detailed Budget Template'!S52</f>
        <v>3430</v>
      </c>
      <c r="E11" s="12">
        <f>'3. Detailed Budget Template'!T52</f>
        <v>0</v>
      </c>
      <c r="F11" s="12">
        <f>'3. Detailed Budget Template'!U52</f>
        <v>3430</v>
      </c>
    </row>
    <row r="12" spans="1:12" x14ac:dyDescent="0.3">
      <c r="A12" s="17" t="s">
        <v>22</v>
      </c>
      <c r="B12" s="18"/>
      <c r="C12" s="19" t="s">
        <v>23</v>
      </c>
      <c r="D12" s="12">
        <f>'3. Detailed Budget Template'!S60</f>
        <v>101619</v>
      </c>
      <c r="E12" s="12">
        <f>'3. Detailed Budget Template'!T60</f>
        <v>0</v>
      </c>
      <c r="F12" s="12">
        <f>'3. Detailed Budget Template'!U60</f>
        <v>101619</v>
      </c>
    </row>
    <row r="13" spans="1:12" ht="16.5" customHeight="1" x14ac:dyDescent="0.3">
      <c r="A13" s="9" t="s">
        <v>24</v>
      </c>
      <c r="B13" s="20"/>
      <c r="C13" s="11" t="s">
        <v>25</v>
      </c>
      <c r="D13" s="12">
        <f>'3. Detailed Budget Template'!S63</f>
        <v>0</v>
      </c>
      <c r="E13" s="12">
        <f>'3. Detailed Budget Template'!T63</f>
        <v>0</v>
      </c>
      <c r="F13" s="21">
        <f>'3. Detailed Budget Template'!U63</f>
        <v>0</v>
      </c>
    </row>
    <row r="14" spans="1:12" x14ac:dyDescent="0.3">
      <c r="A14" s="9" t="s">
        <v>26</v>
      </c>
      <c r="B14" s="20"/>
      <c r="C14" s="11" t="s">
        <v>27</v>
      </c>
      <c r="D14" s="12">
        <f>'3. Detailed Budget Template'!S68</f>
        <v>1501.61</v>
      </c>
      <c r="E14" s="21">
        <f>'3. Detailed Budget Template'!T68</f>
        <v>0</v>
      </c>
      <c r="F14" s="12">
        <f>'3. Detailed Budget Template'!U68</f>
        <v>1501.61</v>
      </c>
    </row>
    <row r="15" spans="1:12" x14ac:dyDescent="0.3">
      <c r="A15" s="9" t="s">
        <v>28</v>
      </c>
      <c r="B15" s="20"/>
      <c r="C15" s="22" t="s">
        <v>29</v>
      </c>
      <c r="D15" s="12">
        <f>'3. Detailed Budget Template'!S69</f>
        <v>303482.61</v>
      </c>
      <c r="E15" s="12">
        <f>'3. Detailed Budget Template'!T69</f>
        <v>100</v>
      </c>
      <c r="F15" s="12">
        <f>'3. Detailed Budget Template'!U69</f>
        <v>303582.61</v>
      </c>
    </row>
    <row r="16" spans="1:12" x14ac:dyDescent="0.3">
      <c r="A16" s="17" t="s">
        <v>30</v>
      </c>
      <c r="B16" s="18"/>
      <c r="C16" s="19" t="s">
        <v>31</v>
      </c>
      <c r="D16" s="12">
        <f>'3. Detailed Budget Template'!S70</f>
        <v>45522.391499999998</v>
      </c>
      <c r="E16" s="12">
        <f>'3. Detailed Budget Template'!T70</f>
        <v>0</v>
      </c>
      <c r="F16" s="12">
        <f>'3. Detailed Budget Template'!U70</f>
        <v>45522.391499999998</v>
      </c>
    </row>
    <row r="17" spans="1:134" s="5" customFormat="1" x14ac:dyDescent="0.3">
      <c r="A17" s="2" t="s">
        <v>32</v>
      </c>
      <c r="B17" s="4"/>
      <c r="C17" s="3" t="s">
        <v>33</v>
      </c>
      <c r="D17" s="23">
        <f>'3. Detailed Budget Template'!S71</f>
        <v>349005.00150000001</v>
      </c>
      <c r="E17" s="23">
        <f>'3. Detailed Budget Template'!T71</f>
        <v>100</v>
      </c>
      <c r="F17" s="23">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3"/>
    <row r="19" spans="1:134" ht="15.75" customHeight="1" x14ac:dyDescent="0.3">
      <c r="A19" s="550" t="s">
        <v>34</v>
      </c>
      <c r="B19" s="550"/>
      <c r="C19" s="550"/>
      <c r="D19" s="550"/>
      <c r="E19" s="550"/>
      <c r="F19" s="550"/>
      <c r="G19" s="24"/>
    </row>
    <row r="20" spans="1:134" ht="15" customHeight="1" x14ac:dyDescent="0.3">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tabSelected="1" view="pageBreakPreview" topLeftCell="D1" zoomScale="90" zoomScaleNormal="100" zoomScaleSheetLayoutView="90" workbookViewId="0">
      <selection activeCell="F67" sqref="F67"/>
    </sheetView>
  </sheetViews>
  <sheetFormatPr defaultColWidth="9.140625" defaultRowHeight="24.75" customHeight="1" x14ac:dyDescent="0.25"/>
  <cols>
    <col min="1" max="1" width="6.140625" style="170" customWidth="1"/>
    <col min="2" max="2" width="2.140625" style="170" customWidth="1"/>
    <col min="3" max="3" width="38" style="43" customWidth="1"/>
    <col min="4" max="4" width="14" style="43" customWidth="1"/>
    <col min="5" max="5" width="14.28515625" style="43" bestFit="1" customWidth="1"/>
    <col min="6" max="6" width="14.85546875" style="43" customWidth="1"/>
    <col min="7" max="7" width="12.85546875" style="43" bestFit="1" customWidth="1"/>
    <col min="8" max="8" width="17.28515625" style="171" customWidth="1"/>
    <col min="9" max="9" width="11.7109375" style="43" bestFit="1" customWidth="1"/>
    <col min="10" max="10" width="14.28515625" style="43" bestFit="1" customWidth="1"/>
    <col min="11" max="11" width="12.5703125" style="43" bestFit="1" customWidth="1"/>
    <col min="12" max="12" width="12.5703125" style="43" customWidth="1"/>
    <col min="13" max="13" width="16" style="171" customWidth="1"/>
    <col min="14" max="14" width="12.140625" style="43" customWidth="1"/>
    <col min="15" max="15" width="14.28515625" style="43" bestFit="1" customWidth="1"/>
    <col min="16" max="16" width="12.42578125" style="43" bestFit="1" customWidth="1"/>
    <col min="17" max="17" width="12.85546875" style="43" bestFit="1" customWidth="1"/>
    <col min="18" max="18" width="17.5703125" style="171" customWidth="1"/>
    <col min="19" max="19" width="29.42578125" style="172" customWidth="1"/>
    <col min="20" max="20" width="16.7109375" style="172" customWidth="1"/>
    <col min="21" max="21" width="18" style="172" customWidth="1"/>
    <col min="22" max="16384" width="9.140625" style="43"/>
  </cols>
  <sheetData>
    <row r="1" spans="1:161" ht="24.75" customHeight="1" x14ac:dyDescent="0.25">
      <c r="A1" s="625" t="s">
        <v>35</v>
      </c>
      <c r="B1" s="625"/>
      <c r="C1" s="625"/>
      <c r="D1" s="625"/>
      <c r="E1" s="625"/>
      <c r="F1" s="625"/>
      <c r="G1" s="625"/>
      <c r="H1" s="625"/>
      <c r="I1" s="625"/>
      <c r="J1" s="625"/>
      <c r="K1" s="625"/>
      <c r="L1" s="625"/>
      <c r="M1" s="625"/>
      <c r="N1" s="625"/>
      <c r="O1" s="625"/>
      <c r="P1" s="625"/>
      <c r="Q1" s="625"/>
      <c r="R1" s="625"/>
      <c r="S1" s="625"/>
      <c r="T1" s="625"/>
      <c r="U1" s="625"/>
    </row>
    <row r="2" spans="1:161" ht="24.75" customHeight="1" x14ac:dyDescent="0.25">
      <c r="A2" s="626" t="s">
        <v>36</v>
      </c>
      <c r="B2" s="626"/>
      <c r="C2" s="626"/>
      <c r="D2" s="626"/>
      <c r="E2" s="626"/>
      <c r="F2" s="626"/>
      <c r="G2" s="626"/>
      <c r="H2" s="626"/>
      <c r="I2" s="626"/>
      <c r="J2" s="626"/>
      <c r="K2" s="626"/>
      <c r="L2" s="626"/>
      <c r="M2" s="626"/>
      <c r="N2" s="626"/>
      <c r="O2" s="626"/>
      <c r="P2" s="626" t="s">
        <v>6</v>
      </c>
      <c r="Q2" s="626"/>
      <c r="R2" s="626"/>
      <c r="S2" s="626"/>
      <c r="T2" s="626"/>
      <c r="U2" s="626"/>
    </row>
    <row r="3" spans="1:161" ht="24.75" customHeight="1" x14ac:dyDescent="0.25">
      <c r="A3" s="626" t="s">
        <v>7</v>
      </c>
      <c r="B3" s="626"/>
      <c r="C3" s="626"/>
      <c r="D3" s="626"/>
      <c r="E3" s="626"/>
      <c r="F3" s="626"/>
      <c r="G3" s="626"/>
      <c r="H3" s="626"/>
      <c r="I3" s="626"/>
      <c r="J3" s="626"/>
      <c r="K3" s="626"/>
      <c r="L3" s="626"/>
      <c r="M3" s="626"/>
      <c r="N3" s="626"/>
      <c r="O3" s="626"/>
      <c r="P3" s="626" t="s">
        <v>7</v>
      </c>
      <c r="Q3" s="626"/>
      <c r="R3" s="626"/>
      <c r="S3" s="626"/>
      <c r="T3" s="626"/>
      <c r="U3" s="626"/>
    </row>
    <row r="4" spans="1:161" ht="24.75" customHeight="1" x14ac:dyDescent="0.25">
      <c r="A4" s="626" t="s">
        <v>8</v>
      </c>
      <c r="B4" s="626"/>
      <c r="C4" s="626"/>
      <c r="D4" s="626"/>
      <c r="E4" s="626"/>
      <c r="F4" s="626"/>
      <c r="G4" s="626"/>
      <c r="H4" s="626"/>
      <c r="I4" s="626"/>
      <c r="J4" s="626"/>
      <c r="K4" s="626"/>
      <c r="L4" s="626"/>
      <c r="M4" s="626"/>
      <c r="N4" s="626"/>
      <c r="O4" s="626"/>
      <c r="P4" s="626" t="s">
        <v>7</v>
      </c>
      <c r="Q4" s="626"/>
      <c r="R4" s="626"/>
      <c r="S4" s="626"/>
      <c r="T4" s="626"/>
      <c r="U4" s="626"/>
    </row>
    <row r="5" spans="1:161" ht="24.75" customHeight="1" x14ac:dyDescent="0.25">
      <c r="A5" s="44"/>
      <c r="B5" s="44"/>
      <c r="C5" s="28"/>
      <c r="D5" s="28"/>
      <c r="E5" s="28"/>
      <c r="F5" s="28"/>
      <c r="G5" s="28"/>
      <c r="H5" s="45"/>
      <c r="I5" s="28"/>
      <c r="J5" s="28"/>
      <c r="K5" s="28"/>
      <c r="L5" s="28"/>
      <c r="M5" s="45"/>
      <c r="N5" s="28"/>
      <c r="O5" s="28"/>
      <c r="P5" s="28"/>
      <c r="Q5" s="28"/>
      <c r="R5" s="45"/>
      <c r="S5" s="46"/>
      <c r="T5" s="46"/>
      <c r="U5" s="46"/>
    </row>
    <row r="6" spans="1:161" s="48" customFormat="1" ht="24.75" customHeight="1" x14ac:dyDescent="0.25">
      <c r="A6" s="632" t="s">
        <v>9</v>
      </c>
      <c r="B6" s="632"/>
      <c r="C6" s="633"/>
      <c r="D6" s="627" t="s">
        <v>37</v>
      </c>
      <c r="E6" s="628"/>
      <c r="F6" s="628"/>
      <c r="G6" s="629"/>
      <c r="H6" s="634" t="s">
        <v>38</v>
      </c>
      <c r="I6" s="627" t="s">
        <v>37</v>
      </c>
      <c r="J6" s="628"/>
      <c r="K6" s="628"/>
      <c r="L6" s="629"/>
      <c r="M6" s="634" t="s">
        <v>39</v>
      </c>
      <c r="N6" s="627" t="s">
        <v>37</v>
      </c>
      <c r="O6" s="628"/>
      <c r="P6" s="628"/>
      <c r="Q6" s="629"/>
      <c r="R6" s="636" t="s">
        <v>40</v>
      </c>
      <c r="S6" s="630" t="s">
        <v>41</v>
      </c>
      <c r="T6" s="644" t="s">
        <v>42</v>
      </c>
      <c r="U6" s="644" t="s">
        <v>43</v>
      </c>
    </row>
    <row r="7" spans="1:161" s="48" customFormat="1" ht="63.75" customHeight="1" x14ac:dyDescent="0.25">
      <c r="A7" s="632"/>
      <c r="B7" s="632"/>
      <c r="C7" s="633"/>
      <c r="D7" s="49" t="s">
        <v>44</v>
      </c>
      <c r="E7" s="50" t="s">
        <v>45</v>
      </c>
      <c r="F7" s="50" t="s">
        <v>45</v>
      </c>
      <c r="G7" s="47" t="s">
        <v>46</v>
      </c>
      <c r="H7" s="638"/>
      <c r="I7" s="49" t="s">
        <v>44</v>
      </c>
      <c r="J7" s="50" t="s">
        <v>45</v>
      </c>
      <c r="K7" s="50" t="s">
        <v>45</v>
      </c>
      <c r="L7" s="50" t="s">
        <v>46</v>
      </c>
      <c r="M7" s="635"/>
      <c r="N7" s="49" t="s">
        <v>44</v>
      </c>
      <c r="O7" s="50" t="s">
        <v>47</v>
      </c>
      <c r="P7" s="50" t="s">
        <v>45</v>
      </c>
      <c r="Q7" s="50" t="s">
        <v>46</v>
      </c>
      <c r="R7" s="637"/>
      <c r="S7" s="631"/>
      <c r="T7" s="644"/>
      <c r="U7" s="644"/>
    </row>
    <row r="8" spans="1:161" s="531" customFormat="1" ht="36.75" customHeight="1" x14ac:dyDescent="0.25">
      <c r="A8" s="51" t="s">
        <v>12</v>
      </c>
      <c r="B8" s="86"/>
      <c r="C8" s="52" t="s">
        <v>48</v>
      </c>
      <c r="D8" s="505" t="s">
        <v>49</v>
      </c>
      <c r="E8" s="506" t="s">
        <v>168</v>
      </c>
      <c r="F8" s="506" t="s">
        <v>165</v>
      </c>
      <c r="G8" s="506" t="s">
        <v>164</v>
      </c>
      <c r="H8" s="507"/>
      <c r="I8" s="505" t="s">
        <v>49</v>
      </c>
      <c r="J8" s="506" t="s">
        <v>168</v>
      </c>
      <c r="K8" s="506" t="s">
        <v>165</v>
      </c>
      <c r="L8" s="506" t="s">
        <v>164</v>
      </c>
      <c r="M8" s="507"/>
      <c r="N8" s="505" t="s">
        <v>50</v>
      </c>
      <c r="O8" s="506" t="s">
        <v>168</v>
      </c>
      <c r="P8" s="506" t="s">
        <v>165</v>
      </c>
      <c r="Q8" s="506" t="s">
        <v>164</v>
      </c>
      <c r="R8" s="507"/>
      <c r="S8" s="166"/>
      <c r="T8" s="53"/>
      <c r="U8" s="53"/>
      <c r="V8" s="530"/>
      <c r="W8" s="530"/>
      <c r="X8" s="530"/>
      <c r="Y8" s="530"/>
      <c r="Z8" s="530"/>
      <c r="AA8" s="530"/>
      <c r="AB8" s="530"/>
      <c r="AC8" s="530"/>
      <c r="AD8" s="530"/>
      <c r="AE8" s="530"/>
      <c r="AF8" s="530"/>
      <c r="AG8" s="530"/>
      <c r="AH8" s="530"/>
      <c r="AI8" s="530"/>
      <c r="AJ8" s="530"/>
      <c r="AK8" s="530"/>
      <c r="AL8" s="530"/>
      <c r="AM8" s="530"/>
      <c r="AN8" s="530"/>
      <c r="AO8" s="530"/>
      <c r="AP8" s="530"/>
      <c r="AQ8" s="530"/>
      <c r="AR8" s="530"/>
      <c r="AS8" s="530"/>
      <c r="AT8" s="530"/>
      <c r="AU8" s="530"/>
      <c r="AV8" s="530"/>
      <c r="AW8" s="530"/>
      <c r="AX8" s="530"/>
      <c r="AY8" s="530"/>
      <c r="AZ8" s="530"/>
      <c r="BA8" s="530"/>
      <c r="BB8" s="530"/>
      <c r="BC8" s="530"/>
      <c r="BD8" s="530"/>
      <c r="BE8" s="530"/>
      <c r="BF8" s="530"/>
      <c r="BG8" s="530"/>
      <c r="BH8" s="530"/>
      <c r="BI8" s="530"/>
      <c r="BJ8" s="530"/>
      <c r="BK8" s="530"/>
      <c r="BL8" s="530"/>
      <c r="BM8" s="530"/>
      <c r="BN8" s="530"/>
      <c r="BO8" s="530"/>
      <c r="BP8" s="530"/>
      <c r="BQ8" s="530"/>
      <c r="BR8" s="530"/>
      <c r="BS8" s="530"/>
      <c r="BT8" s="530"/>
      <c r="BU8" s="530"/>
      <c r="BV8" s="530"/>
      <c r="BW8" s="530"/>
      <c r="BX8" s="530"/>
      <c r="BY8" s="530"/>
      <c r="BZ8" s="530"/>
      <c r="CA8" s="530"/>
      <c r="CB8" s="530"/>
      <c r="CC8" s="530"/>
      <c r="CD8" s="530"/>
      <c r="CE8" s="530"/>
      <c r="CF8" s="530"/>
      <c r="CG8" s="530"/>
      <c r="CH8" s="530"/>
      <c r="CI8" s="530"/>
      <c r="CJ8" s="530"/>
      <c r="CK8" s="530"/>
      <c r="CL8" s="530"/>
      <c r="CM8" s="530"/>
      <c r="CN8" s="530"/>
      <c r="CO8" s="530"/>
      <c r="CP8" s="530"/>
      <c r="CQ8" s="530"/>
      <c r="CR8" s="530"/>
      <c r="CS8" s="530"/>
      <c r="CT8" s="530"/>
      <c r="CU8" s="530"/>
      <c r="CV8" s="530"/>
      <c r="CW8" s="530"/>
      <c r="CX8" s="530"/>
      <c r="CY8" s="530"/>
      <c r="CZ8" s="530"/>
      <c r="DA8" s="530"/>
      <c r="DB8" s="530"/>
      <c r="DC8" s="530"/>
      <c r="DD8" s="530"/>
      <c r="DE8" s="530"/>
      <c r="DF8" s="530"/>
      <c r="DG8" s="530"/>
      <c r="DH8" s="530"/>
      <c r="DI8" s="530"/>
      <c r="DJ8" s="530"/>
      <c r="DK8" s="530"/>
      <c r="DL8" s="530"/>
      <c r="DM8" s="530"/>
      <c r="DN8" s="530"/>
      <c r="DO8" s="530"/>
      <c r="DP8" s="530"/>
      <c r="DQ8" s="530"/>
      <c r="DR8" s="530"/>
      <c r="DS8" s="530"/>
      <c r="DT8" s="530"/>
      <c r="DU8" s="530"/>
      <c r="DV8" s="530"/>
      <c r="DW8" s="530"/>
      <c r="DX8" s="530"/>
      <c r="DY8" s="530"/>
      <c r="DZ8" s="530"/>
      <c r="EA8" s="530"/>
      <c r="EB8" s="530"/>
      <c r="EC8" s="530"/>
      <c r="ED8" s="530"/>
      <c r="EE8" s="530"/>
      <c r="EF8" s="530"/>
      <c r="EG8" s="530"/>
      <c r="EH8" s="530"/>
      <c r="EI8" s="530"/>
      <c r="EJ8" s="530"/>
      <c r="EK8" s="530"/>
      <c r="EL8" s="530"/>
      <c r="EM8" s="530"/>
      <c r="EN8" s="530"/>
      <c r="EO8" s="530"/>
      <c r="EP8" s="530"/>
      <c r="EQ8" s="530"/>
      <c r="ER8" s="530"/>
      <c r="ES8" s="530"/>
      <c r="ET8" s="530"/>
      <c r="EU8" s="530"/>
      <c r="EV8" s="530"/>
      <c r="EW8" s="530"/>
      <c r="EX8" s="530"/>
      <c r="EY8" s="530"/>
      <c r="EZ8" s="530"/>
      <c r="FA8" s="530"/>
      <c r="FB8" s="530"/>
      <c r="FC8" s="530"/>
      <c r="FD8" s="530"/>
      <c r="FE8" s="530"/>
    </row>
    <row r="9" spans="1:161" s="57" customFormat="1" ht="24.75" customHeight="1" x14ac:dyDescent="0.25">
      <c r="A9" s="54" t="s">
        <v>51</v>
      </c>
      <c r="B9" s="55"/>
      <c r="C9" s="56" t="s">
        <v>52</v>
      </c>
      <c r="D9" s="646"/>
      <c r="E9" s="618"/>
      <c r="F9" s="618"/>
      <c r="G9" s="618"/>
      <c r="H9" s="619"/>
      <c r="I9" s="646"/>
      <c r="J9" s="618"/>
      <c r="K9" s="618"/>
      <c r="L9" s="618"/>
      <c r="M9" s="619"/>
      <c r="N9" s="645"/>
      <c r="O9" s="621"/>
      <c r="P9" s="621"/>
      <c r="Q9" s="621"/>
      <c r="R9" s="622"/>
      <c r="S9" s="565"/>
      <c r="T9" s="566"/>
      <c r="U9" s="567"/>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row>
    <row r="10" spans="1:161" ht="24.75" customHeight="1" x14ac:dyDescent="0.25">
      <c r="A10" s="585" t="s">
        <v>53</v>
      </c>
      <c r="B10" s="586"/>
      <c r="C10" s="58" t="s">
        <v>54</v>
      </c>
      <c r="D10" s="206">
        <v>12</v>
      </c>
      <c r="E10" s="207">
        <v>1</v>
      </c>
      <c r="F10" s="208">
        <v>1000</v>
      </c>
      <c r="G10" s="209">
        <v>1</v>
      </c>
      <c r="H10" s="210">
        <f>SUM(D10*E10*F10*G10)</f>
        <v>12000</v>
      </c>
      <c r="I10" s="206">
        <v>12</v>
      </c>
      <c r="J10" s="211">
        <v>1</v>
      </c>
      <c r="K10" s="208">
        <v>100</v>
      </c>
      <c r="L10" s="209">
        <v>1</v>
      </c>
      <c r="M10" s="210">
        <f>SUM(I10*J10*K10*L10)</f>
        <v>1200</v>
      </c>
      <c r="N10" s="297">
        <v>12</v>
      </c>
      <c r="O10" s="294">
        <v>1</v>
      </c>
      <c r="P10" s="293">
        <v>100</v>
      </c>
      <c r="Q10" s="300">
        <v>1</v>
      </c>
      <c r="R10" s="290">
        <f>SUM(N10*O10*P10*Q10)</f>
        <v>1200</v>
      </c>
      <c r="S10" s="212">
        <f>SUM(H10+M10+R10)</f>
        <v>14400</v>
      </c>
      <c r="T10" s="213">
        <v>100</v>
      </c>
      <c r="U10" s="213">
        <f>S10+T10</f>
        <v>14500</v>
      </c>
    </row>
    <row r="11" spans="1:161" ht="24.75" customHeight="1" x14ac:dyDescent="0.25">
      <c r="A11" s="585" t="s">
        <v>55</v>
      </c>
      <c r="B11" s="586"/>
      <c r="C11" s="66" t="s">
        <v>56</v>
      </c>
      <c r="D11" s="67"/>
      <c r="E11" s="195"/>
      <c r="F11" s="197"/>
      <c r="G11" s="190"/>
      <c r="H11" s="61">
        <f>SUM(D11*E11*F11*G11)</f>
        <v>0</v>
      </c>
      <c r="I11" s="67"/>
      <c r="J11" s="68"/>
      <c r="K11" s="197"/>
      <c r="L11" s="190"/>
      <c r="M11" s="61">
        <f>SUM(I11*J11*K11*L11)</f>
        <v>0</v>
      </c>
      <c r="N11" s="287"/>
      <c r="O11" s="295"/>
      <c r="P11" s="298"/>
      <c r="Q11" s="301"/>
      <c r="R11" s="291">
        <f>SUM(N11*O11*P11*Q11)</f>
        <v>0</v>
      </c>
      <c r="S11" s="64">
        <f>SUM(H11+M11+R11)</f>
        <v>0</v>
      </c>
      <c r="T11" s="65"/>
      <c r="U11" s="65">
        <f>S11+T11</f>
        <v>0</v>
      </c>
    </row>
    <row r="12" spans="1:161" s="57" customFormat="1" ht="24.75" customHeight="1" x14ac:dyDescent="0.25">
      <c r="A12" s="69" t="s">
        <v>57</v>
      </c>
      <c r="B12" s="70"/>
      <c r="C12" s="71" t="s">
        <v>58</v>
      </c>
      <c r="D12" s="646"/>
      <c r="E12" s="618"/>
      <c r="F12" s="618"/>
      <c r="G12" s="618"/>
      <c r="H12" s="619"/>
      <c r="I12" s="646"/>
      <c r="J12" s="618"/>
      <c r="K12" s="618"/>
      <c r="L12" s="618"/>
      <c r="M12" s="619"/>
      <c r="N12" s="647"/>
      <c r="O12" s="648"/>
      <c r="P12" s="648"/>
      <c r="Q12" s="648"/>
      <c r="R12" s="649"/>
      <c r="S12" s="565"/>
      <c r="T12" s="566"/>
      <c r="U12" s="567"/>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row>
    <row r="13" spans="1:161" ht="24.75" customHeight="1" x14ac:dyDescent="0.25">
      <c r="A13" s="585" t="s">
        <v>59</v>
      </c>
      <c r="B13" s="586"/>
      <c r="C13" s="58" t="s">
        <v>309</v>
      </c>
      <c r="D13" s="214"/>
      <c r="E13" s="215"/>
      <c r="F13" s="216"/>
      <c r="G13" s="217"/>
      <c r="H13" s="73">
        <f>SUM(D13*E13*F13*G13)</f>
        <v>0</v>
      </c>
      <c r="I13" s="67"/>
      <c r="J13" s="68"/>
      <c r="K13" s="197"/>
      <c r="L13" s="190"/>
      <c r="M13" s="73"/>
      <c r="N13" s="280"/>
      <c r="O13" s="296"/>
      <c r="P13" s="299"/>
      <c r="Q13" s="292"/>
      <c r="R13" s="289">
        <f>SUM(N13*O13*P13*Q13)</f>
        <v>0</v>
      </c>
      <c r="S13" s="64">
        <f>SUM(H13+M13+R13)</f>
        <v>0</v>
      </c>
      <c r="T13" s="65"/>
      <c r="U13" s="65">
        <f>S13+T13</f>
        <v>0</v>
      </c>
    </row>
    <row r="14" spans="1:161" ht="24.75" customHeight="1" x14ac:dyDescent="0.25">
      <c r="A14" s="187" t="s">
        <v>166</v>
      </c>
      <c r="B14" s="188"/>
      <c r="C14" s="58" t="s">
        <v>338</v>
      </c>
      <c r="D14" s="214">
        <v>12</v>
      </c>
      <c r="E14" s="215">
        <v>1</v>
      </c>
      <c r="F14" s="216">
        <v>100</v>
      </c>
      <c r="G14" s="217">
        <v>1</v>
      </c>
      <c r="H14" s="284">
        <f>SUM(D14*E14*F14*G14)</f>
        <v>1200</v>
      </c>
      <c r="I14" s="67"/>
      <c r="J14" s="195"/>
      <c r="K14" s="197"/>
      <c r="L14" s="190"/>
      <c r="M14" s="72">
        <f>SUM(I14*J14*K14*L14)</f>
        <v>0</v>
      </c>
      <c r="N14" s="67"/>
      <c r="O14" s="195"/>
      <c r="P14" s="197"/>
      <c r="Q14" s="190"/>
      <c r="R14" s="329">
        <f>SUM(N14*O14*P14*Q14)</f>
        <v>0</v>
      </c>
      <c r="S14" s="64">
        <f>SUM(H14+M14+R14)</f>
        <v>1200</v>
      </c>
      <c r="T14" s="65"/>
      <c r="U14" s="65">
        <f>S14+T14</f>
        <v>1200</v>
      </c>
    </row>
    <row r="15" spans="1:161" s="85" customFormat="1" ht="24.75" customHeight="1" x14ac:dyDescent="0.25">
      <c r="A15" s="639" t="s">
        <v>60</v>
      </c>
      <c r="B15" s="640"/>
      <c r="C15" s="640"/>
      <c r="D15" s="76"/>
      <c r="E15" s="75"/>
      <c r="F15" s="75"/>
      <c r="G15" s="75"/>
      <c r="H15" s="331">
        <f>SUM(H10:H14)</f>
        <v>13200</v>
      </c>
      <c r="I15" s="76"/>
      <c r="J15" s="75"/>
      <c r="K15" s="75"/>
      <c r="L15" s="75"/>
      <c r="M15" s="331">
        <f>SUM(M10:M14)</f>
        <v>1200</v>
      </c>
      <c r="N15" s="78"/>
      <c r="O15" s="79"/>
      <c r="P15" s="80"/>
      <c r="Q15" s="81"/>
      <c r="R15" s="82">
        <f>SUM(R10:R14)</f>
        <v>1200</v>
      </c>
      <c r="S15" s="83">
        <f>SUM(S10:S14)</f>
        <v>15600</v>
      </c>
      <c r="T15" s="84">
        <f>SUM(T10:T14)</f>
        <v>100</v>
      </c>
      <c r="U15" s="84">
        <f>S15+T15</f>
        <v>15700</v>
      </c>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row>
    <row r="16" spans="1:161" s="533" customFormat="1" ht="39.75" customHeight="1" x14ac:dyDescent="0.25">
      <c r="A16" s="51" t="s">
        <v>14</v>
      </c>
      <c r="B16" s="86"/>
      <c r="C16" s="52" t="s">
        <v>15</v>
      </c>
      <c r="D16" s="505" t="s">
        <v>49</v>
      </c>
      <c r="E16" s="508" t="s">
        <v>167</v>
      </c>
      <c r="F16" s="508" t="s">
        <v>165</v>
      </c>
      <c r="G16" s="506" t="s">
        <v>164</v>
      </c>
      <c r="H16" s="509"/>
      <c r="I16" s="505" t="s">
        <v>49</v>
      </c>
      <c r="J16" s="508" t="s">
        <v>167</v>
      </c>
      <c r="K16" s="508" t="s">
        <v>165</v>
      </c>
      <c r="L16" s="506" t="s">
        <v>164</v>
      </c>
      <c r="M16" s="509"/>
      <c r="N16" s="505" t="s">
        <v>49</v>
      </c>
      <c r="O16" s="508" t="s">
        <v>167</v>
      </c>
      <c r="P16" s="508" t="s">
        <v>165</v>
      </c>
      <c r="Q16" s="506" t="s">
        <v>164</v>
      </c>
      <c r="R16" s="507"/>
      <c r="S16" s="166"/>
      <c r="T16" s="53"/>
      <c r="U16" s="53"/>
      <c r="V16" s="532"/>
      <c r="W16" s="532"/>
      <c r="X16" s="532"/>
      <c r="Y16" s="532"/>
      <c r="Z16" s="532"/>
      <c r="AA16" s="532"/>
      <c r="AB16" s="532"/>
      <c r="AC16" s="532"/>
      <c r="AD16" s="532"/>
      <c r="AE16" s="532"/>
      <c r="AF16" s="532"/>
      <c r="AG16" s="532"/>
      <c r="AH16" s="532"/>
      <c r="AI16" s="532"/>
      <c r="AJ16" s="532"/>
      <c r="AK16" s="532"/>
      <c r="AL16" s="532"/>
      <c r="AM16" s="532"/>
      <c r="AN16" s="532"/>
      <c r="AO16" s="532"/>
      <c r="AP16" s="532"/>
      <c r="AQ16" s="532"/>
      <c r="AR16" s="532"/>
      <c r="AS16" s="532"/>
      <c r="AT16" s="532"/>
      <c r="AU16" s="532"/>
      <c r="AV16" s="532"/>
      <c r="AW16" s="532"/>
      <c r="AX16" s="532"/>
      <c r="AY16" s="532"/>
      <c r="AZ16" s="532"/>
      <c r="BA16" s="532"/>
      <c r="BB16" s="532"/>
      <c r="BC16" s="532"/>
      <c r="BD16" s="532"/>
      <c r="BE16" s="532"/>
      <c r="BF16" s="532"/>
      <c r="BG16" s="532"/>
      <c r="BH16" s="532"/>
      <c r="BI16" s="532"/>
      <c r="BJ16" s="532"/>
      <c r="BK16" s="532"/>
      <c r="BL16" s="532"/>
      <c r="BM16" s="532"/>
      <c r="BN16" s="532"/>
      <c r="BO16" s="532"/>
      <c r="BP16" s="532"/>
      <c r="BQ16" s="532"/>
      <c r="BR16" s="532"/>
      <c r="BS16" s="532"/>
      <c r="BT16" s="532"/>
      <c r="BU16" s="532"/>
      <c r="BV16" s="532"/>
      <c r="BW16" s="532"/>
      <c r="BX16" s="532"/>
      <c r="BY16" s="532"/>
      <c r="BZ16" s="532"/>
      <c r="CA16" s="532"/>
      <c r="CB16" s="532"/>
      <c r="CC16" s="532"/>
      <c r="CD16" s="532"/>
      <c r="CE16" s="532"/>
      <c r="CF16" s="532"/>
      <c r="CG16" s="532"/>
      <c r="CH16" s="532"/>
      <c r="CI16" s="532"/>
      <c r="CJ16" s="532"/>
      <c r="CK16" s="532"/>
      <c r="CL16" s="532"/>
      <c r="CM16" s="532"/>
      <c r="CN16" s="532"/>
      <c r="CO16" s="532"/>
      <c r="CP16" s="532"/>
      <c r="CQ16" s="532"/>
      <c r="CR16" s="532"/>
      <c r="CS16" s="532"/>
      <c r="CT16" s="532"/>
      <c r="CU16" s="532"/>
      <c r="CV16" s="532"/>
      <c r="CW16" s="532"/>
      <c r="CX16" s="532"/>
      <c r="CY16" s="532"/>
      <c r="CZ16" s="532"/>
      <c r="DA16" s="532"/>
      <c r="DB16" s="532"/>
      <c r="DC16" s="532"/>
      <c r="DD16" s="532"/>
      <c r="DE16" s="532"/>
      <c r="DF16" s="532"/>
      <c r="DG16" s="532"/>
      <c r="DH16" s="532"/>
      <c r="DI16" s="532"/>
      <c r="DJ16" s="532"/>
      <c r="DK16" s="532"/>
      <c r="DL16" s="532"/>
      <c r="DM16" s="532"/>
      <c r="DN16" s="532"/>
      <c r="DO16" s="532"/>
      <c r="DP16" s="532"/>
      <c r="DQ16" s="532"/>
      <c r="DR16" s="532"/>
      <c r="DS16" s="532"/>
      <c r="DT16" s="532"/>
      <c r="DU16" s="532"/>
      <c r="DV16" s="532"/>
      <c r="DW16" s="532"/>
      <c r="DX16" s="532"/>
      <c r="DY16" s="532"/>
      <c r="DZ16" s="532"/>
      <c r="EA16" s="532"/>
      <c r="EB16" s="532"/>
      <c r="EC16" s="532"/>
      <c r="ED16" s="532"/>
      <c r="EE16" s="532"/>
      <c r="EF16" s="532"/>
      <c r="EG16" s="532"/>
      <c r="EH16" s="532"/>
      <c r="EI16" s="532"/>
      <c r="EJ16" s="532"/>
      <c r="EK16" s="532"/>
      <c r="EL16" s="532"/>
      <c r="EM16" s="532"/>
      <c r="EN16" s="532"/>
      <c r="EO16" s="532"/>
      <c r="EP16" s="532"/>
      <c r="EQ16" s="532"/>
      <c r="ER16" s="532"/>
      <c r="ES16" s="532"/>
      <c r="ET16" s="532"/>
      <c r="EU16" s="532"/>
      <c r="EV16" s="532"/>
      <c r="EW16" s="532"/>
      <c r="EX16" s="532"/>
      <c r="EY16" s="532"/>
      <c r="EZ16" s="532"/>
      <c r="FA16" s="532"/>
      <c r="FB16" s="532"/>
      <c r="FC16" s="532"/>
      <c r="FD16" s="532"/>
      <c r="FE16" s="532"/>
    </row>
    <row r="17" spans="1:161" ht="15.75" x14ac:dyDescent="0.25">
      <c r="A17" s="614" t="s">
        <v>62</v>
      </c>
      <c r="B17" s="615"/>
      <c r="C17" s="66" t="s">
        <v>63</v>
      </c>
      <c r="D17" s="214">
        <v>12</v>
      </c>
      <c r="E17" s="217">
        <v>0.05</v>
      </c>
      <c r="F17" s="216">
        <v>1000</v>
      </c>
      <c r="G17" s="217">
        <v>1</v>
      </c>
      <c r="H17" s="218">
        <f>SUM(D17*E17*F17*G17)</f>
        <v>600.00000000000011</v>
      </c>
      <c r="I17" s="214">
        <v>12</v>
      </c>
      <c r="J17" s="217">
        <v>0.03</v>
      </c>
      <c r="K17" s="216">
        <v>200</v>
      </c>
      <c r="L17" s="217">
        <v>1</v>
      </c>
      <c r="M17" s="218">
        <f>SUM(I17*J17*K17*L17)</f>
        <v>72</v>
      </c>
      <c r="N17" s="308">
        <v>12</v>
      </c>
      <c r="O17" s="309">
        <v>0.02</v>
      </c>
      <c r="P17" s="203">
        <v>500</v>
      </c>
      <c r="Q17" s="309">
        <v>0.5</v>
      </c>
      <c r="R17" s="310">
        <f>SUM(N17*O17*P17*Q17)</f>
        <v>60</v>
      </c>
      <c r="S17" s="212">
        <f>SUM(H17+M17+R17)</f>
        <v>732.00000000000011</v>
      </c>
      <c r="T17" s="65"/>
      <c r="U17" s="213">
        <f>S17+T17</f>
        <v>732.00000000000011</v>
      </c>
    </row>
    <row r="18" spans="1:161" ht="15.75" x14ac:dyDescent="0.25">
      <c r="A18" s="585" t="s">
        <v>64</v>
      </c>
      <c r="B18" s="586"/>
      <c r="C18" s="66" t="s">
        <v>65</v>
      </c>
      <c r="D18" s="92"/>
      <c r="E18" s="191"/>
      <c r="F18" s="198"/>
      <c r="G18" s="191"/>
      <c r="H18" s="73">
        <f>SUM(D18*E18*F18*G18)</f>
        <v>0</v>
      </c>
      <c r="I18" s="92"/>
      <c r="J18" s="191"/>
      <c r="K18" s="198"/>
      <c r="L18" s="191"/>
      <c r="M18" s="93">
        <f>SUM(I18*J18*K18*L18)</f>
        <v>0</v>
      </c>
      <c r="N18" s="94"/>
      <c r="O18" s="219"/>
      <c r="P18" s="302"/>
      <c r="Q18" s="219"/>
      <c r="R18" s="63">
        <f>SUM(N18*O18*P18*Q18)</f>
        <v>0</v>
      </c>
      <c r="S18" s="64">
        <f>SUM(H18+M18+R18)</f>
        <v>0</v>
      </c>
      <c r="T18" s="65"/>
      <c r="U18" s="65">
        <f>S18+T18</f>
        <v>0</v>
      </c>
    </row>
    <row r="19" spans="1:161" s="85" customFormat="1" ht="24.75" customHeight="1" x14ac:dyDescent="0.25">
      <c r="A19" s="639" t="s">
        <v>66</v>
      </c>
      <c r="B19" s="640"/>
      <c r="C19" s="640"/>
      <c r="D19" s="76"/>
      <c r="E19" s="75"/>
      <c r="F19" s="75"/>
      <c r="G19" s="75"/>
      <c r="H19" s="77">
        <f>SUM(H17:H18)</f>
        <v>600.00000000000011</v>
      </c>
      <c r="I19" s="76"/>
      <c r="J19" s="75"/>
      <c r="K19" s="75"/>
      <c r="L19" s="75"/>
      <c r="M19" s="77">
        <f>SUM(M17:M18)</f>
        <v>72</v>
      </c>
      <c r="N19" s="78"/>
      <c r="O19" s="79"/>
      <c r="P19" s="80"/>
      <c r="Q19" s="81"/>
      <c r="R19" s="82">
        <f>SUM(R17:R18)</f>
        <v>60</v>
      </c>
      <c r="S19" s="83">
        <f>SUM(S17:S18)</f>
        <v>732.00000000000011</v>
      </c>
      <c r="T19" s="84">
        <f>SUM(T17:T18)</f>
        <v>0</v>
      </c>
      <c r="U19" s="84">
        <f>S19+T19</f>
        <v>732.00000000000011</v>
      </c>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row>
    <row r="20" spans="1:161" s="533" customFormat="1" ht="25.5" customHeight="1" x14ac:dyDescent="0.25">
      <c r="A20" s="51" t="s">
        <v>16</v>
      </c>
      <c r="B20" s="86"/>
      <c r="C20" s="52" t="s">
        <v>17</v>
      </c>
      <c r="D20" s="505" t="s">
        <v>67</v>
      </c>
      <c r="E20" s="506" t="s">
        <v>327</v>
      </c>
      <c r="F20" s="506" t="s">
        <v>346</v>
      </c>
      <c r="G20" s="506" t="s">
        <v>61</v>
      </c>
      <c r="H20" s="507"/>
      <c r="I20" s="505" t="s">
        <v>67</v>
      </c>
      <c r="J20" s="506" t="s">
        <v>68</v>
      </c>
      <c r="K20" s="506" t="s">
        <v>69</v>
      </c>
      <c r="L20" s="506" t="s">
        <v>61</v>
      </c>
      <c r="M20" s="507"/>
      <c r="N20" s="505" t="s">
        <v>67</v>
      </c>
      <c r="O20" s="506" t="s">
        <v>68</v>
      </c>
      <c r="P20" s="506" t="s">
        <v>69</v>
      </c>
      <c r="Q20" s="506" t="s">
        <v>61</v>
      </c>
      <c r="R20" s="507"/>
      <c r="S20" s="166"/>
      <c r="T20" s="53"/>
      <c r="U20" s="53"/>
      <c r="V20" s="532"/>
      <c r="W20" s="532"/>
      <c r="X20" s="532"/>
      <c r="Y20" s="532"/>
      <c r="Z20" s="532"/>
      <c r="AA20" s="532"/>
      <c r="AB20" s="532"/>
      <c r="AC20" s="532"/>
      <c r="AD20" s="532"/>
      <c r="AE20" s="532"/>
      <c r="AF20" s="532"/>
      <c r="AG20" s="532"/>
      <c r="AH20" s="532"/>
      <c r="AI20" s="532"/>
      <c r="AJ20" s="532"/>
      <c r="AK20" s="532"/>
      <c r="AL20" s="532"/>
      <c r="AM20" s="532"/>
      <c r="AN20" s="532"/>
      <c r="AO20" s="532"/>
      <c r="AP20" s="532"/>
      <c r="AQ20" s="532"/>
      <c r="AR20" s="532"/>
      <c r="AS20" s="532"/>
      <c r="AT20" s="532"/>
      <c r="AU20" s="532"/>
      <c r="AV20" s="532"/>
      <c r="AW20" s="532"/>
      <c r="AX20" s="532"/>
      <c r="AY20" s="532"/>
      <c r="AZ20" s="532"/>
      <c r="BA20" s="532"/>
      <c r="BB20" s="532"/>
      <c r="BC20" s="532"/>
      <c r="BD20" s="532"/>
      <c r="BE20" s="532"/>
      <c r="BF20" s="532"/>
      <c r="BG20" s="532"/>
      <c r="BH20" s="532"/>
      <c r="BI20" s="532"/>
      <c r="BJ20" s="532"/>
      <c r="BK20" s="532"/>
      <c r="BL20" s="532"/>
      <c r="BM20" s="532"/>
      <c r="BN20" s="532"/>
      <c r="BO20" s="532"/>
      <c r="BP20" s="532"/>
      <c r="BQ20" s="532"/>
      <c r="BR20" s="532"/>
      <c r="BS20" s="532"/>
      <c r="BT20" s="532"/>
      <c r="BU20" s="532"/>
      <c r="BV20" s="532"/>
      <c r="BW20" s="532"/>
      <c r="BX20" s="532"/>
      <c r="BY20" s="532"/>
      <c r="BZ20" s="532"/>
      <c r="CA20" s="532"/>
      <c r="CB20" s="532"/>
      <c r="CC20" s="532"/>
      <c r="CD20" s="532"/>
      <c r="CE20" s="532"/>
      <c r="CF20" s="532"/>
      <c r="CG20" s="532"/>
      <c r="CH20" s="532"/>
      <c r="CI20" s="532"/>
      <c r="CJ20" s="532"/>
      <c r="CK20" s="532"/>
      <c r="CL20" s="532"/>
      <c r="CM20" s="532"/>
      <c r="CN20" s="532"/>
      <c r="CO20" s="532"/>
      <c r="CP20" s="532"/>
      <c r="CQ20" s="532"/>
      <c r="CR20" s="532"/>
      <c r="CS20" s="532"/>
      <c r="CT20" s="532"/>
      <c r="CU20" s="532"/>
      <c r="CV20" s="532"/>
      <c r="CW20" s="532"/>
      <c r="CX20" s="532"/>
      <c r="CY20" s="532"/>
      <c r="CZ20" s="532"/>
      <c r="DA20" s="532"/>
      <c r="DB20" s="532"/>
      <c r="DC20" s="532"/>
      <c r="DD20" s="532"/>
      <c r="DE20" s="532"/>
      <c r="DF20" s="532"/>
      <c r="DG20" s="532"/>
      <c r="DH20" s="532"/>
      <c r="DI20" s="532"/>
      <c r="DJ20" s="532"/>
      <c r="DK20" s="532"/>
      <c r="DL20" s="532"/>
      <c r="DM20" s="532"/>
      <c r="DN20" s="532"/>
      <c r="DO20" s="532"/>
      <c r="DP20" s="532"/>
      <c r="DQ20" s="532"/>
      <c r="DR20" s="532"/>
      <c r="DS20" s="532"/>
      <c r="DT20" s="532"/>
      <c r="DU20" s="532"/>
      <c r="DV20" s="532"/>
      <c r="DW20" s="532"/>
      <c r="DX20" s="532"/>
      <c r="DY20" s="532"/>
      <c r="DZ20" s="532"/>
      <c r="EA20" s="532"/>
      <c r="EB20" s="532"/>
      <c r="EC20" s="532"/>
      <c r="ED20" s="532"/>
      <c r="EE20" s="532"/>
      <c r="EF20" s="532"/>
      <c r="EG20" s="532"/>
      <c r="EH20" s="532"/>
      <c r="EI20" s="532"/>
      <c r="EJ20" s="532"/>
      <c r="EK20" s="532"/>
      <c r="EL20" s="532"/>
      <c r="EM20" s="532"/>
      <c r="EN20" s="532"/>
      <c r="EO20" s="532"/>
      <c r="EP20" s="532"/>
      <c r="EQ20" s="532"/>
      <c r="ER20" s="532"/>
      <c r="ES20" s="532"/>
      <c r="ET20" s="532"/>
      <c r="EU20" s="532"/>
      <c r="EV20" s="532"/>
      <c r="EW20" s="532"/>
      <c r="EX20" s="532"/>
      <c r="EY20" s="532"/>
      <c r="EZ20" s="532"/>
      <c r="FA20" s="532"/>
      <c r="FB20" s="532"/>
      <c r="FC20" s="532"/>
      <c r="FD20" s="532"/>
      <c r="FE20" s="532"/>
    </row>
    <row r="21" spans="1:161" ht="24.75" customHeight="1" x14ac:dyDescent="0.25">
      <c r="A21" s="95" t="s">
        <v>70</v>
      </c>
      <c r="B21" s="96"/>
      <c r="C21" s="97" t="s">
        <v>316</v>
      </c>
      <c r="D21" s="98"/>
      <c r="E21" s="97"/>
      <c r="F21" s="97"/>
      <c r="G21" s="97"/>
      <c r="H21" s="99"/>
      <c r="I21" s="98"/>
      <c r="J21" s="97"/>
      <c r="K21" s="97"/>
      <c r="L21" s="97"/>
      <c r="M21" s="99"/>
      <c r="N21" s="100"/>
      <c r="O21" s="101"/>
      <c r="P21" s="102"/>
      <c r="Q21" s="103"/>
      <c r="R21" s="104"/>
      <c r="S21" s="568"/>
      <c r="T21" s="566"/>
      <c r="U21" s="567"/>
    </row>
    <row r="22" spans="1:161" ht="24.75" customHeight="1" x14ac:dyDescent="0.25">
      <c r="A22" s="105" t="s">
        <v>71</v>
      </c>
      <c r="B22" s="105"/>
      <c r="C22" s="106"/>
      <c r="D22" s="616" t="s">
        <v>169</v>
      </c>
      <c r="E22" s="566"/>
      <c r="F22" s="566"/>
      <c r="G22" s="566"/>
      <c r="H22" s="576"/>
      <c r="I22" s="616" t="s">
        <v>169</v>
      </c>
      <c r="J22" s="566"/>
      <c r="K22" s="566"/>
      <c r="L22" s="566"/>
      <c r="M22" s="576"/>
      <c r="N22" s="616" t="s">
        <v>169</v>
      </c>
      <c r="O22" s="566"/>
      <c r="P22" s="566"/>
      <c r="Q22" s="566"/>
      <c r="R22" s="576"/>
      <c r="S22" s="568"/>
      <c r="T22" s="569"/>
      <c r="U22" s="570"/>
      <c r="V22" s="108"/>
    </row>
    <row r="23" spans="1:161" ht="51.75" customHeight="1" x14ac:dyDescent="0.25">
      <c r="A23" s="614" t="s">
        <v>72</v>
      </c>
      <c r="B23" s="615"/>
      <c r="C23" s="66" t="s">
        <v>310</v>
      </c>
      <c r="D23" s="214">
        <v>1</v>
      </c>
      <c r="E23" s="311">
        <v>5</v>
      </c>
      <c r="F23" s="216">
        <v>500</v>
      </c>
      <c r="G23" s="217">
        <v>1</v>
      </c>
      <c r="H23" s="218">
        <f t="shared" ref="H23:H35" si="0">SUM(D23*E23*F23*G23)</f>
        <v>2500</v>
      </c>
      <c r="I23" s="67"/>
      <c r="J23" s="68"/>
      <c r="K23" s="197"/>
      <c r="L23" s="190"/>
      <c r="M23" s="73">
        <f t="shared" ref="M23:M25" si="1">SUM(I23*J23*K23*L23)</f>
        <v>0</v>
      </c>
      <c r="N23" s="109"/>
      <c r="O23" s="110"/>
      <c r="P23" s="303"/>
      <c r="Q23" s="112"/>
      <c r="R23" s="113">
        <f t="shared" ref="R23:R25" si="2">SUM(N23*O23*P23*Q23)</f>
        <v>0</v>
      </c>
      <c r="S23" s="312">
        <f t="shared" ref="S23:S25" si="3">SUM(H23+M23+R23)</f>
        <v>2500</v>
      </c>
      <c r="T23" s="65"/>
      <c r="U23" s="213">
        <f>S23+T23</f>
        <v>2500</v>
      </c>
      <c r="V23" s="108"/>
    </row>
    <row r="24" spans="1:161" ht="24.75" customHeight="1" x14ac:dyDescent="0.25">
      <c r="A24" s="90" t="s">
        <v>73</v>
      </c>
      <c r="B24" s="91"/>
      <c r="C24" s="66" t="s">
        <v>74</v>
      </c>
      <c r="D24" s="67"/>
      <c r="E24" s="68"/>
      <c r="F24" s="197"/>
      <c r="G24" s="190"/>
      <c r="H24" s="73">
        <f t="shared" si="0"/>
        <v>0</v>
      </c>
      <c r="I24" s="67"/>
      <c r="J24" s="68"/>
      <c r="K24" s="197"/>
      <c r="L24" s="190"/>
      <c r="M24" s="73">
        <f t="shared" si="1"/>
        <v>0</v>
      </c>
      <c r="N24" s="109"/>
      <c r="O24" s="110"/>
      <c r="P24" s="303"/>
      <c r="Q24" s="112"/>
      <c r="R24" s="113">
        <f t="shared" si="2"/>
        <v>0</v>
      </c>
      <c r="S24" s="74">
        <f t="shared" si="3"/>
        <v>0</v>
      </c>
      <c r="T24" s="65"/>
      <c r="U24" s="65">
        <f>S24+T24</f>
        <v>0</v>
      </c>
      <c r="V24" s="108"/>
    </row>
    <row r="25" spans="1:161" ht="24.75" customHeight="1" x14ac:dyDescent="0.25">
      <c r="A25" s="585" t="s">
        <v>75</v>
      </c>
      <c r="B25" s="586"/>
      <c r="C25" s="58" t="s">
        <v>160</v>
      </c>
      <c r="D25" s="67"/>
      <c r="E25" s="68"/>
      <c r="F25" s="197"/>
      <c r="G25" s="190"/>
      <c r="H25" s="73">
        <f t="shared" si="0"/>
        <v>0</v>
      </c>
      <c r="I25" s="67"/>
      <c r="J25" s="68"/>
      <c r="K25" s="197"/>
      <c r="L25" s="190"/>
      <c r="M25" s="73">
        <f t="shared" si="1"/>
        <v>0</v>
      </c>
      <c r="N25" s="109"/>
      <c r="O25" s="110"/>
      <c r="P25" s="303"/>
      <c r="Q25" s="114"/>
      <c r="R25" s="113">
        <f t="shared" si="2"/>
        <v>0</v>
      </c>
      <c r="S25" s="74">
        <f t="shared" si="3"/>
        <v>0</v>
      </c>
      <c r="T25" s="65"/>
      <c r="U25" s="65">
        <f>S25+T25</f>
        <v>0</v>
      </c>
      <c r="V25" s="108"/>
    </row>
    <row r="26" spans="1:161" ht="24.75" customHeight="1" x14ac:dyDescent="0.25">
      <c r="A26" s="115" t="s">
        <v>76</v>
      </c>
      <c r="B26" s="116"/>
      <c r="C26" s="117" t="s">
        <v>329</v>
      </c>
      <c r="D26" s="617"/>
      <c r="E26" s="618"/>
      <c r="F26" s="618"/>
      <c r="G26" s="618"/>
      <c r="H26" s="619"/>
      <c r="I26" s="617"/>
      <c r="J26" s="618"/>
      <c r="K26" s="618"/>
      <c r="L26" s="618"/>
      <c r="M26" s="619"/>
      <c r="N26" s="620"/>
      <c r="O26" s="621"/>
      <c r="P26" s="621"/>
      <c r="Q26" s="621"/>
      <c r="R26" s="622"/>
      <c r="S26" s="568"/>
      <c r="T26" s="566"/>
      <c r="U26" s="567"/>
      <c r="V26" s="108"/>
    </row>
    <row r="27" spans="1:161" ht="24.75" customHeight="1" x14ac:dyDescent="0.25">
      <c r="A27" s="584" t="s">
        <v>71</v>
      </c>
      <c r="B27" s="650"/>
      <c r="C27" s="651"/>
      <c r="D27" s="597" t="s">
        <v>311</v>
      </c>
      <c r="E27" s="598"/>
      <c r="F27" s="598"/>
      <c r="G27" s="598"/>
      <c r="H27" s="599"/>
      <c r="I27" s="597" t="s">
        <v>311</v>
      </c>
      <c r="J27" s="598"/>
      <c r="K27" s="598"/>
      <c r="L27" s="598"/>
      <c r="M27" s="599"/>
      <c r="N27" s="597" t="s">
        <v>311</v>
      </c>
      <c r="O27" s="598"/>
      <c r="P27" s="598"/>
      <c r="Q27" s="598"/>
      <c r="R27" s="599"/>
      <c r="S27" s="568"/>
      <c r="T27" s="569"/>
      <c r="U27" s="570"/>
      <c r="V27" s="108"/>
    </row>
    <row r="28" spans="1:161" ht="52.5" customHeight="1" x14ac:dyDescent="0.25">
      <c r="A28" s="623" t="s">
        <v>77</v>
      </c>
      <c r="B28" s="624"/>
      <c r="C28" s="107" t="s">
        <v>310</v>
      </c>
      <c r="D28" s="280"/>
      <c r="E28" s="195"/>
      <c r="F28" s="281"/>
      <c r="G28" s="282"/>
      <c r="H28" s="73">
        <f t="shared" ref="H28:H30" si="4">SUM(D28*E28*F28*G28)</f>
        <v>0</v>
      </c>
      <c r="I28" s="109"/>
      <c r="J28" s="120"/>
      <c r="K28" s="220"/>
      <c r="L28" s="192"/>
      <c r="M28" s="73">
        <f t="shared" ref="M28:M30" si="5">SUM(I28*J28*K28*L28)</f>
        <v>0</v>
      </c>
      <c r="N28" s="109"/>
      <c r="O28" s="110"/>
      <c r="P28" s="303"/>
      <c r="Q28" s="112"/>
      <c r="R28" s="113">
        <f t="shared" ref="R28:R30" si="6">SUM(N28*O28*P28*Q28)</f>
        <v>0</v>
      </c>
      <c r="S28" s="74">
        <f t="shared" ref="S28:S30" si="7">SUM(H28+M28+R28)</f>
        <v>0</v>
      </c>
      <c r="T28" s="121"/>
      <c r="U28" s="65">
        <f t="shared" ref="U28:U29" si="8">S28+T28</f>
        <v>0</v>
      </c>
      <c r="V28" s="108"/>
    </row>
    <row r="29" spans="1:161" ht="24.75" customHeight="1" x14ac:dyDescent="0.25">
      <c r="A29" s="623" t="s">
        <v>78</v>
      </c>
      <c r="B29" s="624"/>
      <c r="C29" s="107" t="s">
        <v>74</v>
      </c>
      <c r="D29" s="280"/>
      <c r="E29" s="195"/>
      <c r="F29" s="281"/>
      <c r="G29" s="282"/>
      <c r="H29" s="73">
        <f t="shared" si="4"/>
        <v>0</v>
      </c>
      <c r="I29" s="109"/>
      <c r="J29" s="120"/>
      <c r="K29" s="220"/>
      <c r="L29" s="192"/>
      <c r="M29" s="73">
        <f t="shared" si="5"/>
        <v>0</v>
      </c>
      <c r="N29" s="109"/>
      <c r="O29" s="110"/>
      <c r="P29" s="303"/>
      <c r="Q29" s="112"/>
      <c r="R29" s="113">
        <f t="shared" si="6"/>
        <v>0</v>
      </c>
      <c r="S29" s="74">
        <f t="shared" si="7"/>
        <v>0</v>
      </c>
      <c r="T29" s="121"/>
      <c r="U29" s="65">
        <f t="shared" si="8"/>
        <v>0</v>
      </c>
      <c r="V29" s="108"/>
    </row>
    <row r="30" spans="1:161" ht="24.75" customHeight="1" x14ac:dyDescent="0.25">
      <c r="A30" s="585" t="s">
        <v>79</v>
      </c>
      <c r="B30" s="586"/>
      <c r="C30" s="58" t="s">
        <v>80</v>
      </c>
      <c r="D30" s="67"/>
      <c r="E30" s="68"/>
      <c r="F30" s="197"/>
      <c r="G30" s="190"/>
      <c r="H30" s="73">
        <f t="shared" si="4"/>
        <v>0</v>
      </c>
      <c r="I30" s="67"/>
      <c r="J30" s="68"/>
      <c r="K30" s="197"/>
      <c r="L30" s="190"/>
      <c r="M30" s="73">
        <f t="shared" si="5"/>
        <v>0</v>
      </c>
      <c r="N30" s="109"/>
      <c r="O30" s="110"/>
      <c r="P30" s="303"/>
      <c r="Q30" s="114"/>
      <c r="R30" s="113">
        <f t="shared" si="6"/>
        <v>0</v>
      </c>
      <c r="S30" s="74">
        <f t="shared" si="7"/>
        <v>0</v>
      </c>
      <c r="T30" s="65"/>
      <c r="U30" s="65">
        <f>S30+T30</f>
        <v>0</v>
      </c>
      <c r="V30" s="108"/>
    </row>
    <row r="31" spans="1:161" s="119" customFormat="1" ht="24.75" customHeight="1" x14ac:dyDescent="0.25">
      <c r="A31" s="115" t="s">
        <v>317</v>
      </c>
      <c r="B31" s="116"/>
      <c r="C31" s="117" t="s">
        <v>321</v>
      </c>
      <c r="D31" s="617"/>
      <c r="E31" s="618"/>
      <c r="F31" s="618"/>
      <c r="G31" s="618"/>
      <c r="H31" s="619"/>
      <c r="I31" s="617"/>
      <c r="J31" s="618"/>
      <c r="K31" s="618"/>
      <c r="L31" s="618"/>
      <c r="M31" s="619"/>
      <c r="N31" s="620"/>
      <c r="O31" s="621"/>
      <c r="P31" s="621"/>
      <c r="Q31" s="621"/>
      <c r="R31" s="622"/>
      <c r="S31" s="224"/>
      <c r="T31" s="225"/>
      <c r="U31" s="225"/>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row>
    <row r="32" spans="1:161" ht="24.75" customHeight="1" x14ac:dyDescent="0.25">
      <c r="A32" s="584" t="s">
        <v>71</v>
      </c>
      <c r="B32" s="650"/>
      <c r="C32" s="651"/>
      <c r="D32" s="597" t="s">
        <v>311</v>
      </c>
      <c r="E32" s="598"/>
      <c r="F32" s="598"/>
      <c r="G32" s="598"/>
      <c r="H32" s="599"/>
      <c r="I32" s="597" t="s">
        <v>311</v>
      </c>
      <c r="J32" s="598"/>
      <c r="K32" s="598"/>
      <c r="L32" s="598"/>
      <c r="M32" s="599"/>
      <c r="N32" s="597" t="s">
        <v>311</v>
      </c>
      <c r="O32" s="598"/>
      <c r="P32" s="598"/>
      <c r="Q32" s="598"/>
      <c r="R32" s="599"/>
      <c r="S32" s="600"/>
      <c r="T32" s="601"/>
      <c r="U32" s="602"/>
      <c r="V32" s="108"/>
    </row>
    <row r="33" spans="1:161" ht="51" customHeight="1" x14ac:dyDescent="0.25">
      <c r="A33" s="623" t="s">
        <v>318</v>
      </c>
      <c r="B33" s="624"/>
      <c r="C33" s="107" t="s">
        <v>310</v>
      </c>
      <c r="D33" s="280"/>
      <c r="E33" s="195"/>
      <c r="F33" s="281"/>
      <c r="G33" s="282"/>
      <c r="H33" s="73">
        <f t="shared" si="0"/>
        <v>0</v>
      </c>
      <c r="I33" s="109"/>
      <c r="J33" s="120"/>
      <c r="K33" s="220"/>
      <c r="L33" s="192"/>
      <c r="M33" s="73">
        <f t="shared" ref="M33:M35" si="9">SUM(I33*J33*K33*L33)</f>
        <v>0</v>
      </c>
      <c r="N33" s="109"/>
      <c r="O33" s="110"/>
      <c r="P33" s="303"/>
      <c r="Q33" s="112"/>
      <c r="R33" s="113">
        <f t="shared" ref="R33:R35" si="10">SUM(N33*O33*P33*Q33)</f>
        <v>0</v>
      </c>
      <c r="S33" s="74">
        <f t="shared" ref="S33:S35" si="11">SUM(H33+M33+R33)</f>
        <v>0</v>
      </c>
      <c r="T33" s="121"/>
      <c r="U33" s="65">
        <f t="shared" ref="U33:U34" si="12">S33+T33</f>
        <v>0</v>
      </c>
    </row>
    <row r="34" spans="1:161" ht="24.75" customHeight="1" x14ac:dyDescent="0.25">
      <c r="A34" s="623" t="s">
        <v>319</v>
      </c>
      <c r="B34" s="624"/>
      <c r="C34" s="107" t="s">
        <v>74</v>
      </c>
      <c r="D34" s="280"/>
      <c r="E34" s="195"/>
      <c r="F34" s="281"/>
      <c r="G34" s="282"/>
      <c r="H34" s="73">
        <f t="shared" si="0"/>
        <v>0</v>
      </c>
      <c r="I34" s="109"/>
      <c r="J34" s="120"/>
      <c r="K34" s="220"/>
      <c r="L34" s="192"/>
      <c r="M34" s="73">
        <f t="shared" si="9"/>
        <v>0</v>
      </c>
      <c r="N34" s="109"/>
      <c r="O34" s="110"/>
      <c r="P34" s="303"/>
      <c r="Q34" s="112"/>
      <c r="R34" s="113">
        <f t="shared" si="10"/>
        <v>0</v>
      </c>
      <c r="S34" s="74">
        <f t="shared" si="11"/>
        <v>0</v>
      </c>
      <c r="T34" s="121"/>
      <c r="U34" s="65">
        <f t="shared" si="12"/>
        <v>0</v>
      </c>
    </row>
    <row r="35" spans="1:161" ht="24.75" customHeight="1" x14ac:dyDescent="0.25">
      <c r="A35" s="585" t="s">
        <v>320</v>
      </c>
      <c r="B35" s="586"/>
      <c r="C35" s="58" t="s">
        <v>80</v>
      </c>
      <c r="D35" s="67"/>
      <c r="E35" s="68"/>
      <c r="F35" s="197"/>
      <c r="G35" s="190"/>
      <c r="H35" s="73">
        <f t="shared" si="0"/>
        <v>0</v>
      </c>
      <c r="I35" s="67"/>
      <c r="J35" s="68"/>
      <c r="K35" s="197"/>
      <c r="L35" s="190"/>
      <c r="M35" s="73">
        <f t="shared" si="9"/>
        <v>0</v>
      </c>
      <c r="N35" s="109"/>
      <c r="O35" s="110"/>
      <c r="P35" s="303"/>
      <c r="Q35" s="114"/>
      <c r="R35" s="113">
        <f t="shared" si="10"/>
        <v>0</v>
      </c>
      <c r="S35" s="74">
        <f t="shared" si="11"/>
        <v>0</v>
      </c>
      <c r="T35" s="65"/>
      <c r="U35" s="65">
        <f>S35+T35</f>
        <v>0</v>
      </c>
    </row>
    <row r="36" spans="1:161" s="89" customFormat="1" ht="24.75" customHeight="1" x14ac:dyDescent="0.25">
      <c r="A36" s="642" t="s">
        <v>81</v>
      </c>
      <c r="B36" s="643"/>
      <c r="C36" s="643"/>
      <c r="D36" s="123"/>
      <c r="E36" s="122"/>
      <c r="F36" s="122"/>
      <c r="G36" s="122"/>
      <c r="H36" s="124">
        <f>SUM(H23:H35)</f>
        <v>2500</v>
      </c>
      <c r="I36" s="123"/>
      <c r="J36" s="122"/>
      <c r="K36" s="122"/>
      <c r="L36" s="122"/>
      <c r="M36" s="124">
        <f>SUM(M23:M35)</f>
        <v>0</v>
      </c>
      <c r="N36" s="125"/>
      <c r="O36" s="126"/>
      <c r="P36" s="127"/>
      <c r="Q36" s="126"/>
      <c r="R36" s="128">
        <f>SUM(R23:R35)</f>
        <v>0</v>
      </c>
      <c r="S36" s="129">
        <f>SUM(S23:S35)</f>
        <v>2500</v>
      </c>
      <c r="T36" s="84">
        <f>SUM(T23:T35)</f>
        <v>0</v>
      </c>
      <c r="U36" s="84">
        <f>S36+T36</f>
        <v>2500</v>
      </c>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row>
    <row r="37" spans="1:161" s="538" customFormat="1" ht="24.75" customHeight="1" x14ac:dyDescent="0.25">
      <c r="A37" s="130" t="s">
        <v>18</v>
      </c>
      <c r="B37" s="131"/>
      <c r="C37" s="132" t="s">
        <v>162</v>
      </c>
      <c r="D37" s="505"/>
      <c r="E37" s="506" t="s">
        <v>124</v>
      </c>
      <c r="F37" s="534" t="s">
        <v>346</v>
      </c>
      <c r="G37" s="535" t="s">
        <v>61</v>
      </c>
      <c r="H37" s="509"/>
      <c r="I37" s="510"/>
      <c r="J37" s="506" t="s">
        <v>82</v>
      </c>
      <c r="K37" s="534" t="s">
        <v>69</v>
      </c>
      <c r="L37" s="535" t="s">
        <v>61</v>
      </c>
      <c r="M37" s="509"/>
      <c r="N37" s="505"/>
      <c r="O37" s="506" t="s">
        <v>82</v>
      </c>
      <c r="P37" s="534" t="s">
        <v>69</v>
      </c>
      <c r="Q37" s="535" t="s">
        <v>61</v>
      </c>
      <c r="R37" s="507"/>
      <c r="S37" s="536"/>
      <c r="T37" s="53"/>
      <c r="U37" s="53"/>
      <c r="V37" s="537"/>
    </row>
    <row r="38" spans="1:161" ht="24.75" customHeight="1" x14ac:dyDescent="0.25">
      <c r="A38" s="95" t="s">
        <v>85</v>
      </c>
      <c r="B38" s="96"/>
      <c r="C38" s="97" t="s">
        <v>19</v>
      </c>
      <c r="D38" s="98"/>
      <c r="E38" s="97"/>
      <c r="F38" s="97"/>
      <c r="G38" s="97"/>
      <c r="H38" s="99"/>
      <c r="I38" s="98"/>
      <c r="J38" s="97"/>
      <c r="K38" s="97"/>
      <c r="L38" s="97"/>
      <c r="M38" s="99"/>
      <c r="N38" s="100"/>
      <c r="O38" s="101"/>
      <c r="P38" s="102"/>
      <c r="Q38" s="103"/>
      <c r="R38" s="104"/>
      <c r="S38" s="568"/>
      <c r="T38" s="566"/>
      <c r="U38" s="567"/>
      <c r="V38" s="108"/>
    </row>
    <row r="39" spans="1:161" ht="24.75" customHeight="1" x14ac:dyDescent="0.25">
      <c r="A39" s="583" t="s">
        <v>84</v>
      </c>
      <c r="B39" s="583"/>
      <c r="C39" s="584"/>
      <c r="D39" s="594" t="s">
        <v>335</v>
      </c>
      <c r="E39" s="595"/>
      <c r="F39" s="595"/>
      <c r="G39" s="595"/>
      <c r="H39" s="596"/>
      <c r="I39" s="580" t="s">
        <v>332</v>
      </c>
      <c r="J39" s="581"/>
      <c r="K39" s="581"/>
      <c r="L39" s="581"/>
      <c r="M39" s="582"/>
      <c r="N39" s="580" t="s">
        <v>332</v>
      </c>
      <c r="O39" s="581"/>
      <c r="P39" s="581"/>
      <c r="Q39" s="581"/>
      <c r="R39" s="582"/>
      <c r="S39" s="565"/>
      <c r="T39" s="566"/>
      <c r="U39" s="567"/>
      <c r="V39" s="108"/>
    </row>
    <row r="40" spans="1:161" s="85" customFormat="1" ht="15.75" x14ac:dyDescent="0.25">
      <c r="A40" s="585" t="s">
        <v>341</v>
      </c>
      <c r="B40" s="586"/>
      <c r="C40" s="133" t="s">
        <v>312</v>
      </c>
      <c r="D40" s="221"/>
      <c r="E40" s="211">
        <v>1</v>
      </c>
      <c r="F40" s="208">
        <v>10100</v>
      </c>
      <c r="G40" s="209">
        <v>1</v>
      </c>
      <c r="H40" s="210">
        <f>SUM(E40*F40*G40)</f>
        <v>10100</v>
      </c>
      <c r="I40" s="221"/>
      <c r="J40" s="60">
        <v>1</v>
      </c>
      <c r="K40" s="196">
        <v>20000</v>
      </c>
      <c r="L40" s="193">
        <v>1</v>
      </c>
      <c r="M40" s="73">
        <f>SUM(J40*K40*L40)</f>
        <v>20000</v>
      </c>
      <c r="N40" s="223"/>
      <c r="O40" s="134">
        <v>1</v>
      </c>
      <c r="P40" s="202">
        <v>30000</v>
      </c>
      <c r="Q40" s="135">
        <v>0.5</v>
      </c>
      <c r="R40" s="113">
        <f>SUM(O40*P40*Q40)</f>
        <v>15000</v>
      </c>
      <c r="S40" s="312">
        <f>SUM(H40+M40+R40)</f>
        <v>45100</v>
      </c>
      <c r="T40" s="65"/>
      <c r="U40" s="213">
        <f>S40+T40</f>
        <v>45100</v>
      </c>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row>
    <row r="41" spans="1:161" s="85" customFormat="1" ht="31.5" x14ac:dyDescent="0.25">
      <c r="A41" s="187" t="s">
        <v>333</v>
      </c>
      <c r="B41" s="188"/>
      <c r="C41" s="133" t="s">
        <v>334</v>
      </c>
      <c r="D41" s="221"/>
      <c r="E41" s="211">
        <v>1</v>
      </c>
      <c r="F41" s="208">
        <v>11000</v>
      </c>
      <c r="G41" s="209">
        <v>1</v>
      </c>
      <c r="H41" s="210">
        <f>SUM(E41*F41*G41)</f>
        <v>11000</v>
      </c>
      <c r="I41" s="221"/>
      <c r="J41" s="60">
        <v>1</v>
      </c>
      <c r="K41" s="196">
        <v>30000</v>
      </c>
      <c r="L41" s="193">
        <v>1</v>
      </c>
      <c r="M41" s="73">
        <f>SUM(J41*K41*L41)</f>
        <v>30000</v>
      </c>
      <c r="N41" s="223"/>
      <c r="O41" s="134">
        <v>1</v>
      </c>
      <c r="P41" s="202">
        <v>25000</v>
      </c>
      <c r="Q41" s="135">
        <v>1</v>
      </c>
      <c r="R41" s="113">
        <f>SUM(O41*P41*Q41)</f>
        <v>25000</v>
      </c>
      <c r="S41" s="312">
        <f>SUM(H41+M41+R41)</f>
        <v>66000</v>
      </c>
      <c r="T41" s="65"/>
      <c r="U41" s="213">
        <f>S41+T41</f>
        <v>66000</v>
      </c>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row>
    <row r="42" spans="1:161" s="85" customFormat="1" ht="15.75" customHeight="1" x14ac:dyDescent="0.25">
      <c r="A42" s="583" t="s">
        <v>84</v>
      </c>
      <c r="B42" s="583"/>
      <c r="C42" s="584"/>
      <c r="D42" s="594" t="s">
        <v>336</v>
      </c>
      <c r="E42" s="595"/>
      <c r="F42" s="595"/>
      <c r="G42" s="595"/>
      <c r="H42" s="596"/>
      <c r="I42" s="580" t="s">
        <v>336</v>
      </c>
      <c r="J42" s="581"/>
      <c r="K42" s="581"/>
      <c r="L42" s="581"/>
      <c r="M42" s="582"/>
      <c r="N42" s="580" t="s">
        <v>336</v>
      </c>
      <c r="O42" s="581"/>
      <c r="P42" s="581"/>
      <c r="Q42" s="581"/>
      <c r="R42" s="582"/>
      <c r="S42" s="571"/>
      <c r="T42" s="566"/>
      <c r="U42" s="567"/>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row>
    <row r="43" spans="1:161" s="85" customFormat="1" ht="15.75" x14ac:dyDescent="0.25">
      <c r="A43" s="585" t="s">
        <v>330</v>
      </c>
      <c r="B43" s="586"/>
      <c r="C43" s="133" t="s">
        <v>331</v>
      </c>
      <c r="D43" s="221"/>
      <c r="E43" s="211">
        <v>2</v>
      </c>
      <c r="F43" s="208">
        <v>11000</v>
      </c>
      <c r="G43" s="209">
        <v>1</v>
      </c>
      <c r="H43" s="210">
        <f>SUM(E43*F43*G43)</f>
        <v>22000</v>
      </c>
      <c r="I43" s="221"/>
      <c r="J43" s="211">
        <v>1</v>
      </c>
      <c r="K43" s="208">
        <v>25000</v>
      </c>
      <c r="L43" s="328">
        <v>1</v>
      </c>
      <c r="M43" s="218">
        <f>SUM(J43*K43*L43)</f>
        <v>25000</v>
      </c>
      <c r="N43" s="223"/>
      <c r="O43" s="134">
        <v>1</v>
      </c>
      <c r="P43" s="202">
        <v>20000</v>
      </c>
      <c r="Q43" s="135">
        <v>1</v>
      </c>
      <c r="R43" s="113">
        <f>SUM(O43*P43*Q43)</f>
        <v>20000</v>
      </c>
      <c r="S43" s="312">
        <f>SUM(H43+M43+R43)</f>
        <v>67000</v>
      </c>
      <c r="T43" s="65"/>
      <c r="U43" s="213">
        <f>S43+T43</f>
        <v>67000</v>
      </c>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row>
    <row r="44" spans="1:161" s="85" customFormat="1" ht="15.75" x14ac:dyDescent="0.25">
      <c r="A44" s="585" t="s">
        <v>337</v>
      </c>
      <c r="B44" s="586"/>
      <c r="C44" s="133" t="s">
        <v>331</v>
      </c>
      <c r="D44" s="221"/>
      <c r="E44" s="211"/>
      <c r="F44" s="208"/>
      <c r="G44" s="209"/>
      <c r="H44" s="210">
        <f>SUM(E44*F44*G44)</f>
        <v>0</v>
      </c>
      <c r="I44" s="221"/>
      <c r="J44" s="60"/>
      <c r="K44" s="196"/>
      <c r="L44" s="193"/>
      <c r="M44" s="73">
        <f>SUM(J44*K44*L44)</f>
        <v>0</v>
      </c>
      <c r="N44" s="223"/>
      <c r="O44" s="134"/>
      <c r="P44" s="202"/>
      <c r="Q44" s="135"/>
      <c r="R44" s="113">
        <f>SUM(O44*P44*Q44)</f>
        <v>0</v>
      </c>
      <c r="S44" s="312">
        <f>SUM(H44+M44+R44)</f>
        <v>0</v>
      </c>
      <c r="T44" s="65"/>
      <c r="U44" s="213">
        <f>S44+T44</f>
        <v>0</v>
      </c>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row>
    <row r="45" spans="1:161" s="89" customFormat="1" ht="24.75" customHeight="1" thickBot="1" x14ac:dyDescent="0.3">
      <c r="A45" s="642" t="s">
        <v>86</v>
      </c>
      <c r="B45" s="643"/>
      <c r="C45" s="643" t="s">
        <v>87</v>
      </c>
      <c r="D45" s="123"/>
      <c r="E45" s="122"/>
      <c r="F45" s="122"/>
      <c r="G45" s="122"/>
      <c r="H45" s="124">
        <f>SUM(H40:H44)</f>
        <v>43100</v>
      </c>
      <c r="I45" s="123"/>
      <c r="J45" s="122"/>
      <c r="K45" s="122"/>
      <c r="L45" s="122"/>
      <c r="M45" s="124">
        <f>SUM(M40:M44)</f>
        <v>75000</v>
      </c>
      <c r="N45" s="125"/>
      <c r="O45" s="126"/>
      <c r="P45" s="127"/>
      <c r="Q45" s="126"/>
      <c r="R45" s="128">
        <f>SUM(R40:R44)</f>
        <v>60000</v>
      </c>
      <c r="S45" s="513">
        <f>SUM(S40:S44)</f>
        <v>178100</v>
      </c>
      <c r="T45" s="514">
        <f>SUM(T40:T44)</f>
        <v>0</v>
      </c>
      <c r="U45" s="514">
        <f>S45+T45</f>
        <v>178100</v>
      </c>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8"/>
      <c r="DC45" s="88"/>
      <c r="DD45" s="88"/>
      <c r="DE45" s="88"/>
      <c r="DF45" s="88"/>
      <c r="DG45" s="88"/>
      <c r="DH45" s="88"/>
      <c r="DI45" s="88"/>
      <c r="DJ45" s="88"/>
      <c r="DK45" s="88"/>
      <c r="DL45" s="88"/>
      <c r="DM45" s="88"/>
      <c r="DN45" s="88"/>
      <c r="DO45" s="88"/>
      <c r="DP45" s="88"/>
      <c r="DQ45" s="88"/>
      <c r="DR45" s="88"/>
      <c r="DS45" s="88"/>
      <c r="DT45" s="88"/>
      <c r="DU45" s="88"/>
      <c r="DV45" s="88"/>
      <c r="DW45" s="88"/>
      <c r="DX45" s="88"/>
      <c r="DY45" s="88"/>
      <c r="DZ45" s="88"/>
      <c r="EA45" s="88"/>
      <c r="EB45" s="88"/>
      <c r="EC45" s="88"/>
      <c r="ED45" s="88"/>
      <c r="EE45" s="88"/>
      <c r="EF45" s="88"/>
      <c r="EG45" s="88"/>
      <c r="EH45" s="88"/>
      <c r="EI45" s="88"/>
      <c r="EJ45" s="88"/>
      <c r="EK45" s="88"/>
      <c r="EL45" s="88"/>
      <c r="EM45" s="88"/>
      <c r="EN45" s="88"/>
      <c r="EO45" s="88"/>
      <c r="EP45" s="88"/>
      <c r="EQ45" s="88"/>
      <c r="ER45" s="88"/>
      <c r="ES45" s="88"/>
      <c r="ET45" s="88"/>
      <c r="EU45" s="88"/>
      <c r="EV45" s="88"/>
      <c r="EW45" s="88"/>
      <c r="EX45" s="88"/>
      <c r="EY45" s="88"/>
      <c r="EZ45" s="88"/>
      <c r="FA45" s="88"/>
      <c r="FB45" s="88"/>
      <c r="FC45" s="88"/>
      <c r="FD45" s="88"/>
      <c r="FE45" s="88"/>
    </row>
    <row r="46" spans="1:161" s="538" customFormat="1" ht="28.5" customHeight="1" thickBot="1" x14ac:dyDescent="0.3">
      <c r="A46" s="130" t="s">
        <v>20</v>
      </c>
      <c r="B46" s="131"/>
      <c r="C46" s="132" t="s">
        <v>163</v>
      </c>
      <c r="D46" s="539"/>
      <c r="E46" s="540" t="s">
        <v>345</v>
      </c>
      <c r="F46" s="541" t="s">
        <v>346</v>
      </c>
      <c r="G46" s="542" t="s">
        <v>61</v>
      </c>
      <c r="H46" s="511"/>
      <c r="I46" s="512"/>
      <c r="J46" s="540" t="s">
        <v>345</v>
      </c>
      <c r="K46" s="541" t="s">
        <v>346</v>
      </c>
      <c r="L46" s="542" t="s">
        <v>61</v>
      </c>
      <c r="M46" s="511"/>
      <c r="N46" s="539"/>
      <c r="O46" s="540" t="s">
        <v>345</v>
      </c>
      <c r="P46" s="541" t="s">
        <v>346</v>
      </c>
      <c r="Q46" s="542" t="s">
        <v>61</v>
      </c>
      <c r="R46" s="543"/>
      <c r="S46" s="544"/>
      <c r="T46" s="515"/>
      <c r="U46" s="516"/>
    </row>
    <row r="47" spans="1:161" ht="24.75" customHeight="1" x14ac:dyDescent="0.25">
      <c r="A47" s="587" t="s">
        <v>88</v>
      </c>
      <c r="B47" s="588"/>
      <c r="C47" s="330" t="s">
        <v>21</v>
      </c>
      <c r="D47" s="589"/>
      <c r="E47" s="573"/>
      <c r="F47" s="573"/>
      <c r="G47" s="573"/>
      <c r="H47" s="590"/>
      <c r="I47" s="591"/>
      <c r="J47" s="573"/>
      <c r="K47" s="573"/>
      <c r="L47" s="573"/>
      <c r="M47" s="590"/>
      <c r="N47" s="589"/>
      <c r="O47" s="592"/>
      <c r="P47" s="592"/>
      <c r="Q47" s="592"/>
      <c r="R47" s="593"/>
      <c r="S47" s="572"/>
      <c r="T47" s="573"/>
      <c r="U47" s="574"/>
    </row>
    <row r="48" spans="1:161" ht="25.5" customHeight="1" x14ac:dyDescent="0.25">
      <c r="A48" s="583" t="s">
        <v>71</v>
      </c>
      <c r="B48" s="583"/>
      <c r="C48" s="584"/>
      <c r="D48" s="608" t="s">
        <v>335</v>
      </c>
      <c r="E48" s="609"/>
      <c r="F48" s="609"/>
      <c r="G48" s="609"/>
      <c r="H48" s="610"/>
      <c r="I48" s="608" t="s">
        <v>335</v>
      </c>
      <c r="J48" s="609"/>
      <c r="K48" s="609"/>
      <c r="L48" s="609"/>
      <c r="M48" s="610"/>
      <c r="N48" s="608" t="s">
        <v>335</v>
      </c>
      <c r="O48" s="609"/>
      <c r="P48" s="609"/>
      <c r="Q48" s="609"/>
      <c r="R48" s="610"/>
      <c r="S48" s="611"/>
      <c r="T48" s="612"/>
      <c r="U48" s="613"/>
      <c r="V48" s="108"/>
    </row>
    <row r="49" spans="1:161" ht="28.5" customHeight="1" x14ac:dyDescent="0.25">
      <c r="A49" s="585" t="s">
        <v>339</v>
      </c>
      <c r="B49" s="586"/>
      <c r="C49" s="58" t="s">
        <v>89</v>
      </c>
      <c r="D49" s="222"/>
      <c r="E49" s="211">
        <v>2</v>
      </c>
      <c r="F49" s="208">
        <v>250</v>
      </c>
      <c r="G49" s="209">
        <v>1</v>
      </c>
      <c r="H49" s="218">
        <f>SUM(E49*F49*G49)</f>
        <v>500</v>
      </c>
      <c r="I49" s="222"/>
      <c r="J49" s="60">
        <v>2</v>
      </c>
      <c r="K49" s="196">
        <v>222</v>
      </c>
      <c r="L49" s="189">
        <v>1</v>
      </c>
      <c r="M49" s="61">
        <f>SUM(J49*K49*L49)</f>
        <v>444</v>
      </c>
      <c r="N49" s="283"/>
      <c r="O49" s="134">
        <v>2</v>
      </c>
      <c r="P49" s="304">
        <v>200</v>
      </c>
      <c r="Q49" s="136">
        <v>0.75</v>
      </c>
      <c r="R49" s="137">
        <f>SUM(O49*P49*Q49)</f>
        <v>300</v>
      </c>
      <c r="S49" s="312">
        <f>SUM(H49+M49+R49)</f>
        <v>1244</v>
      </c>
      <c r="T49" s="65"/>
      <c r="U49" s="213">
        <f>S49+T49</f>
        <v>1244</v>
      </c>
    </row>
    <row r="50" spans="1:161" ht="26.25" customHeight="1" x14ac:dyDescent="0.25">
      <c r="A50" s="583" t="s">
        <v>71</v>
      </c>
      <c r="B50" s="583"/>
      <c r="C50" s="584"/>
      <c r="D50" s="575"/>
      <c r="E50" s="566"/>
      <c r="F50" s="566"/>
      <c r="G50" s="566"/>
      <c r="H50" s="576"/>
      <c r="I50" s="575"/>
      <c r="J50" s="566"/>
      <c r="K50" s="566"/>
      <c r="L50" s="566"/>
      <c r="M50" s="576"/>
      <c r="N50" s="577"/>
      <c r="O50" s="578"/>
      <c r="P50" s="578"/>
      <c r="Q50" s="578"/>
      <c r="R50" s="579"/>
      <c r="S50" s="571"/>
      <c r="T50" s="569"/>
      <c r="U50" s="570"/>
    </row>
    <row r="51" spans="1:161" ht="34.5" customHeight="1" x14ac:dyDescent="0.25">
      <c r="A51" s="585" t="s">
        <v>340</v>
      </c>
      <c r="B51" s="586"/>
      <c r="C51" s="58" t="s">
        <v>349</v>
      </c>
      <c r="D51" s="332"/>
      <c r="E51" s="333">
        <v>1</v>
      </c>
      <c r="F51" s="334">
        <v>111</v>
      </c>
      <c r="G51" s="335">
        <v>1</v>
      </c>
      <c r="H51" s="218">
        <f>SUM(E51*F51*G51)</f>
        <v>111</v>
      </c>
      <c r="I51" s="332"/>
      <c r="J51" s="336">
        <v>5</v>
      </c>
      <c r="K51" s="337">
        <v>550</v>
      </c>
      <c r="L51" s="338">
        <v>0.5</v>
      </c>
      <c r="M51" s="61">
        <f>SUM(J51*K51*L51)</f>
        <v>1375</v>
      </c>
      <c r="N51" s="339"/>
      <c r="O51" s="340">
        <v>1</v>
      </c>
      <c r="P51" s="341">
        <v>700</v>
      </c>
      <c r="Q51" s="342">
        <v>1</v>
      </c>
      <c r="R51" s="137">
        <f>SUM(O51*P51*Q51)</f>
        <v>700</v>
      </c>
      <c r="S51" s="312">
        <f>SUM(H51+M51+R51)</f>
        <v>2186</v>
      </c>
      <c r="T51" s="65"/>
      <c r="U51" s="213">
        <f>S51+T51</f>
        <v>2186</v>
      </c>
    </row>
    <row r="52" spans="1:161" ht="24.75" customHeight="1" x14ac:dyDescent="0.25">
      <c r="A52" s="642" t="s">
        <v>90</v>
      </c>
      <c r="B52" s="643"/>
      <c r="C52" s="643" t="s">
        <v>91</v>
      </c>
      <c r="D52" s="123"/>
      <c r="E52" s="122"/>
      <c r="F52" s="122"/>
      <c r="G52" s="122"/>
      <c r="H52" s="124">
        <f>SUM(H49:H51)</f>
        <v>611</v>
      </c>
      <c r="I52" s="123"/>
      <c r="J52" s="122"/>
      <c r="K52" s="122"/>
      <c r="L52" s="122"/>
      <c r="M52" s="124">
        <f>SUM(M49:M51)</f>
        <v>1819</v>
      </c>
      <c r="N52" s="125"/>
      <c r="O52" s="126"/>
      <c r="P52" s="127"/>
      <c r="Q52" s="126"/>
      <c r="R52" s="128">
        <f>SUM(R49:R51)</f>
        <v>1000</v>
      </c>
      <c r="S52" s="129">
        <f>SUM(S49:S51)</f>
        <v>3430</v>
      </c>
      <c r="T52" s="84">
        <f>SUM(T49:T51)</f>
        <v>0</v>
      </c>
      <c r="U52" s="84">
        <f>S52+T52</f>
        <v>3430</v>
      </c>
    </row>
    <row r="53" spans="1:161" s="538" customFormat="1" ht="24.75" customHeight="1" x14ac:dyDescent="0.25">
      <c r="A53" s="130" t="s">
        <v>22</v>
      </c>
      <c r="B53" s="131"/>
      <c r="C53" s="132" t="s">
        <v>23</v>
      </c>
      <c r="D53" s="510"/>
      <c r="E53" s="506" t="s">
        <v>82</v>
      </c>
      <c r="F53" s="534" t="s">
        <v>346</v>
      </c>
      <c r="G53" s="535" t="s">
        <v>61</v>
      </c>
      <c r="H53" s="509"/>
      <c r="I53" s="510"/>
      <c r="J53" s="506" t="s">
        <v>82</v>
      </c>
      <c r="K53" s="534" t="s">
        <v>346</v>
      </c>
      <c r="L53" s="535" t="s">
        <v>61</v>
      </c>
      <c r="M53" s="509"/>
      <c r="N53" s="505"/>
      <c r="O53" s="506" t="s">
        <v>82</v>
      </c>
      <c r="P53" s="534" t="s">
        <v>346</v>
      </c>
      <c r="Q53" s="535" t="s">
        <v>61</v>
      </c>
      <c r="R53" s="507"/>
      <c r="S53" s="536"/>
      <c r="T53" s="53"/>
      <c r="U53" s="53"/>
    </row>
    <row r="54" spans="1:161" s="85" customFormat="1" ht="24.75" customHeight="1" x14ac:dyDescent="0.25">
      <c r="A54" s="138" t="s">
        <v>92</v>
      </c>
      <c r="B54" s="139"/>
      <c r="C54" s="395" t="s">
        <v>93</v>
      </c>
      <c r="D54" s="557"/>
      <c r="E54" s="558"/>
      <c r="F54" s="558"/>
      <c r="G54" s="558"/>
      <c r="H54" s="558"/>
      <c r="I54" s="557"/>
      <c r="J54" s="558"/>
      <c r="K54" s="558"/>
      <c r="L54" s="558"/>
      <c r="M54" s="558"/>
      <c r="N54" s="559"/>
      <c r="O54" s="558"/>
      <c r="P54" s="558"/>
      <c r="Q54" s="558"/>
      <c r="R54" s="558"/>
      <c r="S54" s="560"/>
      <c r="T54" s="561"/>
      <c r="U54" s="561"/>
      <c r="V54" s="108"/>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row>
    <row r="55" spans="1:161" ht="24.75" customHeight="1" x14ac:dyDescent="0.25">
      <c r="A55" s="583" t="s">
        <v>94</v>
      </c>
      <c r="B55" s="583"/>
      <c r="C55" s="583"/>
      <c r="D55" s="606" t="s">
        <v>313</v>
      </c>
      <c r="E55" s="606"/>
      <c r="F55" s="606"/>
      <c r="G55" s="606"/>
      <c r="H55" s="606"/>
      <c r="I55" s="606" t="s">
        <v>313</v>
      </c>
      <c r="J55" s="606"/>
      <c r="K55" s="606"/>
      <c r="L55" s="606"/>
      <c r="M55" s="606"/>
      <c r="N55" s="606" t="s">
        <v>313</v>
      </c>
      <c r="O55" s="606"/>
      <c r="P55" s="606"/>
      <c r="Q55" s="606"/>
      <c r="R55" s="606"/>
      <c r="S55" s="607"/>
      <c r="T55" s="607"/>
      <c r="U55" s="607"/>
      <c r="V55" s="108"/>
    </row>
    <row r="56" spans="1:161" s="89" customFormat="1" ht="24.75" customHeight="1" x14ac:dyDescent="0.25">
      <c r="A56" s="585" t="s">
        <v>95</v>
      </c>
      <c r="B56" s="586"/>
      <c r="C56" s="147" t="s">
        <v>96</v>
      </c>
      <c r="D56" s="286"/>
      <c r="E56" s="311">
        <v>1</v>
      </c>
      <c r="F56" s="216">
        <v>95619</v>
      </c>
      <c r="G56" s="217">
        <v>1</v>
      </c>
      <c r="H56" s="218">
        <f>SUM(E56*F56*G56)</f>
        <v>95619</v>
      </c>
      <c r="I56" s="286"/>
      <c r="J56" s="311"/>
      <c r="K56" s="314"/>
      <c r="L56" s="315"/>
      <c r="M56" s="218">
        <f>SUM(J56*K56*L56)</f>
        <v>0</v>
      </c>
      <c r="N56" s="305"/>
      <c r="O56" s="148"/>
      <c r="P56" s="306"/>
      <c r="Q56" s="149"/>
      <c r="R56" s="113">
        <f>SUM(O56*P56*Q56)</f>
        <v>0</v>
      </c>
      <c r="S56" s="313">
        <f>H56+M56+R56</f>
        <v>95619</v>
      </c>
      <c r="T56" s="65"/>
      <c r="U56" s="213">
        <f>S56+T56</f>
        <v>95619</v>
      </c>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c r="DW56" s="88"/>
      <c r="DX56" s="88"/>
      <c r="DY56" s="88"/>
      <c r="DZ56" s="88"/>
      <c r="EA56" s="88"/>
      <c r="EB56" s="88"/>
      <c r="EC56" s="88"/>
      <c r="ED56" s="88"/>
      <c r="EE56" s="88"/>
      <c r="EF56" s="88"/>
      <c r="EG56" s="88"/>
      <c r="EH56" s="88"/>
      <c r="EI56" s="88"/>
      <c r="EJ56" s="88"/>
      <c r="EK56" s="88"/>
      <c r="EL56" s="88"/>
      <c r="EM56" s="88"/>
      <c r="EN56" s="88"/>
      <c r="EO56" s="88"/>
      <c r="EP56" s="88"/>
      <c r="EQ56" s="88"/>
      <c r="ER56" s="88"/>
      <c r="ES56" s="88"/>
      <c r="ET56" s="88"/>
      <c r="EU56" s="88"/>
      <c r="EV56" s="88"/>
      <c r="EW56" s="88"/>
      <c r="EX56" s="88"/>
      <c r="EY56" s="88"/>
      <c r="EZ56" s="88"/>
      <c r="FA56" s="88"/>
      <c r="FB56" s="88"/>
      <c r="FC56" s="88"/>
      <c r="FD56" s="88"/>
      <c r="FE56" s="88"/>
    </row>
    <row r="57" spans="1:161" ht="24.75" customHeight="1" x14ac:dyDescent="0.25">
      <c r="A57" s="138" t="s">
        <v>97</v>
      </c>
      <c r="B57" s="139"/>
      <c r="C57" s="140" t="s">
        <v>98</v>
      </c>
      <c r="D57" s="141"/>
      <c r="E57" s="140"/>
      <c r="F57" s="140"/>
      <c r="G57" s="140"/>
      <c r="H57" s="142"/>
      <c r="I57" s="141"/>
      <c r="J57" s="140"/>
      <c r="K57" s="140"/>
      <c r="L57" s="140"/>
      <c r="M57" s="142"/>
      <c r="N57" s="143"/>
      <c r="O57" s="144"/>
      <c r="P57" s="145"/>
      <c r="Q57" s="144"/>
      <c r="R57" s="146"/>
      <c r="S57" s="562"/>
      <c r="T57" s="563"/>
      <c r="U57" s="564"/>
    </row>
    <row r="58" spans="1:161" ht="24.75" customHeight="1" x14ac:dyDescent="0.25">
      <c r="A58" s="583" t="s">
        <v>84</v>
      </c>
      <c r="B58" s="583"/>
      <c r="C58" s="584"/>
      <c r="D58" s="597" t="s">
        <v>314</v>
      </c>
      <c r="E58" s="598"/>
      <c r="F58" s="598"/>
      <c r="G58" s="598"/>
      <c r="H58" s="599"/>
      <c r="I58" s="597" t="s">
        <v>314</v>
      </c>
      <c r="J58" s="598"/>
      <c r="K58" s="598"/>
      <c r="L58" s="598"/>
      <c r="M58" s="599"/>
      <c r="N58" s="597" t="s">
        <v>314</v>
      </c>
      <c r="O58" s="598"/>
      <c r="P58" s="598"/>
      <c r="Q58" s="598"/>
      <c r="R58" s="599"/>
      <c r="S58" s="600"/>
      <c r="T58" s="601"/>
      <c r="U58" s="602"/>
      <c r="V58" s="108"/>
    </row>
    <row r="59" spans="1:161" s="85" customFormat="1" ht="24.75" customHeight="1" x14ac:dyDescent="0.25">
      <c r="A59" s="585" t="s">
        <v>99</v>
      </c>
      <c r="B59" s="586"/>
      <c r="C59" s="147" t="s">
        <v>100</v>
      </c>
      <c r="D59" s="286"/>
      <c r="E59" s="311">
        <v>1</v>
      </c>
      <c r="F59" s="216">
        <v>5000</v>
      </c>
      <c r="G59" s="217">
        <v>1</v>
      </c>
      <c r="H59" s="218">
        <f>SUM(E59*F59*G59)</f>
        <v>5000</v>
      </c>
      <c r="I59" s="286"/>
      <c r="J59" s="311">
        <v>1</v>
      </c>
      <c r="K59" s="314">
        <v>1000</v>
      </c>
      <c r="L59" s="315">
        <v>1</v>
      </c>
      <c r="M59" s="218">
        <f>SUM(J59*K59*L59)</f>
        <v>1000</v>
      </c>
      <c r="N59" s="305"/>
      <c r="O59" s="148"/>
      <c r="P59" s="306"/>
      <c r="Q59" s="149"/>
      <c r="R59" s="113">
        <f>SUM(O59*P59*Q59)</f>
        <v>0</v>
      </c>
      <c r="S59" s="312">
        <f>SUM(H59+M59+R59)</f>
        <v>6000</v>
      </c>
      <c r="T59" s="65">
        <v>0</v>
      </c>
      <c r="U59" s="65">
        <f>S59+T59</f>
        <v>6000</v>
      </c>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row>
    <row r="60" spans="1:161" s="89" customFormat="1" ht="24.75" customHeight="1" x14ac:dyDescent="0.25">
      <c r="A60" s="642" t="s">
        <v>101</v>
      </c>
      <c r="B60" s="643"/>
      <c r="C60" s="643"/>
      <c r="D60" s="123"/>
      <c r="E60" s="122"/>
      <c r="F60" s="122"/>
      <c r="G60" s="122"/>
      <c r="H60" s="124">
        <f>SUM(H56+H59)</f>
        <v>100619</v>
      </c>
      <c r="I60" s="123"/>
      <c r="J60" s="122"/>
      <c r="K60" s="122"/>
      <c r="L60" s="122"/>
      <c r="M60" s="124">
        <f>SUM(M56:M59)</f>
        <v>1000</v>
      </c>
      <c r="N60" s="125"/>
      <c r="O60" s="126"/>
      <c r="P60" s="127"/>
      <c r="Q60" s="126"/>
      <c r="R60" s="128">
        <f>SUM(R56+R59)</f>
        <v>0</v>
      </c>
      <c r="S60" s="129">
        <f>SUM(S56:S59)</f>
        <v>101619</v>
      </c>
      <c r="T60" s="84">
        <f>SUM(T56:T59)</f>
        <v>0</v>
      </c>
      <c r="U60" s="84">
        <f>S60+T60</f>
        <v>101619</v>
      </c>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c r="AT60" s="88"/>
      <c r="AU60" s="88"/>
      <c r="AV60" s="88"/>
      <c r="AW60" s="88"/>
      <c r="AX60" s="88"/>
      <c r="AY60" s="88"/>
      <c r="AZ60" s="88"/>
      <c r="BA60" s="88"/>
      <c r="BB60" s="88"/>
      <c r="BC60" s="88"/>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row>
    <row r="61" spans="1:161" s="538" customFormat="1" ht="24.75" customHeight="1" x14ac:dyDescent="0.25">
      <c r="A61" s="130" t="s">
        <v>24</v>
      </c>
      <c r="B61" s="131"/>
      <c r="C61" s="132" t="s">
        <v>102</v>
      </c>
      <c r="D61" s="517"/>
      <c r="E61" s="540" t="s">
        <v>82</v>
      </c>
      <c r="F61" s="541" t="s">
        <v>346</v>
      </c>
      <c r="G61" s="542" t="s">
        <v>61</v>
      </c>
      <c r="H61" s="511"/>
      <c r="I61" s="510"/>
      <c r="J61" s="508"/>
      <c r="K61" s="508"/>
      <c r="L61" s="508"/>
      <c r="M61" s="509"/>
      <c r="N61" s="505"/>
      <c r="O61" s="506"/>
      <c r="P61" s="534"/>
      <c r="Q61" s="506"/>
      <c r="R61" s="507"/>
      <c r="S61" s="166"/>
      <c r="T61" s="53"/>
      <c r="U61" s="53"/>
      <c r="V61" s="537"/>
    </row>
    <row r="62" spans="1:161" ht="24.75" customHeight="1" x14ac:dyDescent="0.25">
      <c r="A62" s="585" t="s">
        <v>103</v>
      </c>
      <c r="B62" s="586"/>
      <c r="C62" s="529" t="s">
        <v>102</v>
      </c>
      <c r="D62" s="222"/>
      <c r="E62" s="316">
        <v>0</v>
      </c>
      <c r="F62" s="288">
        <v>0</v>
      </c>
      <c r="G62" s="317">
        <v>0</v>
      </c>
      <c r="H62" s="73">
        <f>SUM(E62*F62*G62)</f>
        <v>0</v>
      </c>
      <c r="I62" s="222"/>
      <c r="J62" s="154"/>
      <c r="K62" s="288"/>
      <c r="L62" s="194"/>
      <c r="M62" s="155"/>
      <c r="N62" s="222"/>
      <c r="O62" s="154"/>
      <c r="P62" s="288"/>
      <c r="Q62" s="194"/>
      <c r="R62" s="156"/>
      <c r="S62" s="150">
        <f>SUM(H62+M62+R62)</f>
        <v>0</v>
      </c>
      <c r="T62" s="65">
        <v>0</v>
      </c>
      <c r="U62" s="65">
        <f>S62+T62</f>
        <v>0</v>
      </c>
    </row>
    <row r="63" spans="1:161" s="85" customFormat="1" ht="24.75" customHeight="1" x14ac:dyDescent="0.25">
      <c r="A63" s="157" t="s">
        <v>104</v>
      </c>
      <c r="B63" s="157"/>
      <c r="C63" s="318"/>
      <c r="D63" s="159"/>
      <c r="E63" s="158"/>
      <c r="F63" s="158"/>
      <c r="G63" s="158"/>
      <c r="H63" s="285">
        <f>SUM(H62)</f>
        <v>0</v>
      </c>
      <c r="I63" s="159"/>
      <c r="J63" s="158"/>
      <c r="K63" s="158"/>
      <c r="L63" s="158"/>
      <c r="M63" s="160">
        <f>SUM(M62)</f>
        <v>0</v>
      </c>
      <c r="N63" s="159"/>
      <c r="O63" s="158"/>
      <c r="P63" s="158"/>
      <c r="Q63" s="161"/>
      <c r="R63" s="162">
        <f>SUM(R62)</f>
        <v>0</v>
      </c>
      <c r="S63" s="83">
        <f>SUM(S62:S62)</f>
        <v>0</v>
      </c>
      <c r="T63" s="84">
        <v>0</v>
      </c>
      <c r="U63" s="84">
        <f>S63+T63</f>
        <v>0</v>
      </c>
      <c r="V63" s="108"/>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row>
    <row r="64" spans="1:161" s="533" customFormat="1" ht="24.75" customHeight="1" x14ac:dyDescent="0.25">
      <c r="A64" s="130" t="s">
        <v>26</v>
      </c>
      <c r="B64" s="131"/>
      <c r="C64" s="132" t="s">
        <v>27</v>
      </c>
      <c r="D64" s="539" t="s">
        <v>83</v>
      </c>
      <c r="E64" s="540" t="s">
        <v>82</v>
      </c>
      <c r="F64" s="541" t="s">
        <v>346</v>
      </c>
      <c r="G64" s="518" t="s">
        <v>61</v>
      </c>
      <c r="H64" s="511"/>
      <c r="I64" s="539" t="s">
        <v>83</v>
      </c>
      <c r="J64" s="540" t="s">
        <v>82</v>
      </c>
      <c r="K64" s="541" t="s">
        <v>69</v>
      </c>
      <c r="L64" s="518" t="s">
        <v>61</v>
      </c>
      <c r="M64" s="511"/>
      <c r="N64" s="539" t="s">
        <v>83</v>
      </c>
      <c r="O64" s="540" t="s">
        <v>82</v>
      </c>
      <c r="P64" s="541" t="s">
        <v>69</v>
      </c>
      <c r="Q64" s="518" t="s">
        <v>61</v>
      </c>
      <c r="R64" s="543"/>
      <c r="S64" s="536"/>
      <c r="T64" s="53"/>
      <c r="U64" s="53"/>
      <c r="V64" s="532"/>
      <c r="W64" s="532"/>
      <c r="X64" s="532"/>
      <c r="Y64" s="532"/>
      <c r="Z64" s="532"/>
      <c r="AA64" s="532"/>
      <c r="AB64" s="532"/>
      <c r="AC64" s="532"/>
      <c r="AD64" s="532"/>
      <c r="AE64" s="532"/>
      <c r="AF64" s="532"/>
      <c r="AG64" s="532"/>
      <c r="AH64" s="532"/>
      <c r="AI64" s="532"/>
      <c r="AJ64" s="532"/>
      <c r="AK64" s="532"/>
      <c r="AL64" s="532"/>
      <c r="AM64" s="532"/>
      <c r="AN64" s="532"/>
      <c r="AO64" s="532"/>
      <c r="AP64" s="532"/>
      <c r="AQ64" s="532"/>
      <c r="AR64" s="532"/>
      <c r="AS64" s="532"/>
      <c r="AT64" s="532"/>
      <c r="AU64" s="532"/>
      <c r="AV64" s="532"/>
      <c r="AW64" s="532"/>
      <c r="AX64" s="532"/>
      <c r="AY64" s="532"/>
      <c r="AZ64" s="532"/>
      <c r="BA64" s="532"/>
      <c r="BB64" s="532"/>
      <c r="BC64" s="532"/>
      <c r="BD64" s="532"/>
      <c r="BE64" s="532"/>
      <c r="BF64" s="532"/>
      <c r="BG64" s="532"/>
      <c r="BH64" s="532"/>
      <c r="BI64" s="532"/>
      <c r="BJ64" s="532"/>
      <c r="BK64" s="532"/>
      <c r="BL64" s="532"/>
      <c r="BM64" s="532"/>
      <c r="BN64" s="532"/>
      <c r="BO64" s="532"/>
      <c r="BP64" s="532"/>
      <c r="BQ64" s="532"/>
      <c r="BR64" s="532"/>
      <c r="BS64" s="532"/>
      <c r="BT64" s="532"/>
      <c r="BU64" s="532"/>
      <c r="BV64" s="532"/>
      <c r="BW64" s="532"/>
      <c r="BX64" s="532"/>
      <c r="BY64" s="532"/>
      <c r="BZ64" s="532"/>
      <c r="CA64" s="532"/>
      <c r="CB64" s="532"/>
      <c r="CC64" s="532"/>
      <c r="CD64" s="532"/>
      <c r="CE64" s="532"/>
      <c r="CF64" s="532"/>
      <c r="CG64" s="532"/>
      <c r="CH64" s="532"/>
      <c r="CI64" s="532"/>
      <c r="CJ64" s="532"/>
      <c r="CK64" s="532"/>
      <c r="CL64" s="532"/>
      <c r="CM64" s="532"/>
      <c r="CN64" s="532"/>
      <c r="CO64" s="532"/>
      <c r="CP64" s="532"/>
      <c r="CQ64" s="532"/>
      <c r="CR64" s="532"/>
      <c r="CS64" s="532"/>
      <c r="CT64" s="532"/>
      <c r="CU64" s="532"/>
      <c r="CV64" s="532"/>
      <c r="CW64" s="532"/>
      <c r="CX64" s="532"/>
      <c r="CY64" s="532"/>
      <c r="CZ64" s="532"/>
      <c r="DA64" s="532"/>
      <c r="DB64" s="532"/>
      <c r="DC64" s="532"/>
      <c r="DD64" s="532"/>
      <c r="DE64" s="532"/>
      <c r="DF64" s="532"/>
      <c r="DG64" s="532"/>
      <c r="DH64" s="532"/>
      <c r="DI64" s="532"/>
      <c r="DJ64" s="532"/>
      <c r="DK64" s="532"/>
      <c r="DL64" s="532"/>
      <c r="DM64" s="532"/>
      <c r="DN64" s="532"/>
      <c r="DO64" s="532"/>
      <c r="DP64" s="532"/>
      <c r="DQ64" s="532"/>
      <c r="DR64" s="532"/>
      <c r="DS64" s="532"/>
      <c r="DT64" s="532"/>
      <c r="DU64" s="532"/>
      <c r="DV64" s="532"/>
      <c r="DW64" s="532"/>
      <c r="DX64" s="532"/>
      <c r="DY64" s="532"/>
      <c r="DZ64" s="532"/>
      <c r="EA64" s="532"/>
      <c r="EB64" s="532"/>
      <c r="EC64" s="532"/>
      <c r="ED64" s="532"/>
      <c r="EE64" s="532"/>
      <c r="EF64" s="532"/>
      <c r="EG64" s="532"/>
      <c r="EH64" s="532"/>
      <c r="EI64" s="532"/>
      <c r="EJ64" s="532"/>
      <c r="EK64" s="532"/>
      <c r="EL64" s="532"/>
      <c r="EM64" s="532"/>
      <c r="EN64" s="532"/>
      <c r="EO64" s="532"/>
      <c r="EP64" s="532"/>
      <c r="EQ64" s="532"/>
      <c r="ER64" s="532"/>
      <c r="ES64" s="532"/>
      <c r="ET64" s="532"/>
      <c r="EU64" s="532"/>
      <c r="EV64" s="532"/>
      <c r="EW64" s="532"/>
      <c r="EX64" s="532"/>
      <c r="EY64" s="532"/>
      <c r="EZ64" s="532"/>
      <c r="FA64" s="532"/>
      <c r="FB64" s="532"/>
      <c r="FC64" s="532"/>
      <c r="FD64" s="532"/>
      <c r="FE64" s="532"/>
    </row>
    <row r="65" spans="1:161" ht="24.75" customHeight="1" x14ac:dyDescent="0.25">
      <c r="A65" s="583" t="s">
        <v>84</v>
      </c>
      <c r="B65" s="583"/>
      <c r="C65" s="584"/>
      <c r="D65" s="580" t="s">
        <v>313</v>
      </c>
      <c r="E65" s="581"/>
      <c r="F65" s="581"/>
      <c r="G65" s="581"/>
      <c r="H65" s="582"/>
      <c r="I65" s="580" t="s">
        <v>313</v>
      </c>
      <c r="J65" s="581"/>
      <c r="K65" s="581"/>
      <c r="L65" s="581"/>
      <c r="M65" s="582"/>
      <c r="N65" s="580" t="s">
        <v>313</v>
      </c>
      <c r="O65" s="581"/>
      <c r="P65" s="581"/>
      <c r="Q65" s="581"/>
      <c r="R65" s="582"/>
      <c r="S65" s="603"/>
      <c r="T65" s="604"/>
      <c r="U65" s="605"/>
      <c r="V65" s="108"/>
    </row>
    <row r="66" spans="1:161" s="89" customFormat="1" ht="39" customHeight="1" x14ac:dyDescent="0.25">
      <c r="A66" s="585" t="s">
        <v>105</v>
      </c>
      <c r="B66" s="586"/>
      <c r="C66" s="58" t="s">
        <v>106</v>
      </c>
      <c r="D66" s="297">
        <v>1</v>
      </c>
      <c r="E66" s="211">
        <v>1</v>
      </c>
      <c r="F66" s="208">
        <v>1501.61</v>
      </c>
      <c r="G66" s="209">
        <v>1</v>
      </c>
      <c r="H66" s="210">
        <f>SUM(D66*E66*F66*G66)</f>
        <v>1501.61</v>
      </c>
      <c r="I66" s="59"/>
      <c r="J66" s="60"/>
      <c r="K66" s="196"/>
      <c r="L66" s="189"/>
      <c r="M66" s="73">
        <f t="shared" ref="M66:M67" si="13">SUM(I66*J66*K66*L66)</f>
        <v>0</v>
      </c>
      <c r="N66" s="163"/>
      <c r="O66" s="164"/>
      <c r="P66" s="304"/>
      <c r="Q66" s="136"/>
      <c r="R66" s="113">
        <f t="shared" ref="R66:R67" si="14">SUM(N66*O66*P66*Q66)</f>
        <v>0</v>
      </c>
      <c r="S66" s="312">
        <f t="shared" ref="S66:S67" si="15">SUM(H66+M66+R66)</f>
        <v>1501.61</v>
      </c>
      <c r="T66" s="65">
        <v>0</v>
      </c>
      <c r="U66" s="213">
        <f t="shared" ref="U66:U71" si="16">S66+T66</f>
        <v>1501.61</v>
      </c>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88"/>
      <c r="AX66" s="88"/>
      <c r="AY66" s="88"/>
      <c r="AZ66" s="88"/>
      <c r="BA66" s="88"/>
      <c r="BB66" s="88"/>
      <c r="BC66" s="88"/>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row>
    <row r="67" spans="1:161" s="89" customFormat="1" ht="35.450000000000003" customHeight="1" x14ac:dyDescent="0.25">
      <c r="A67" s="585" t="s">
        <v>107</v>
      </c>
      <c r="B67" s="586"/>
      <c r="C67" s="58" t="s">
        <v>322</v>
      </c>
      <c r="D67" s="287"/>
      <c r="E67" s="60"/>
      <c r="F67" s="196"/>
      <c r="G67" s="189"/>
      <c r="H67" s="61">
        <f>SUM(D67*E67*F67*G67)</f>
        <v>0</v>
      </c>
      <c r="I67" s="59"/>
      <c r="J67" s="60"/>
      <c r="K67" s="196"/>
      <c r="L67" s="189"/>
      <c r="M67" s="73">
        <f t="shared" si="13"/>
        <v>0</v>
      </c>
      <c r="N67" s="163"/>
      <c r="O67" s="164"/>
      <c r="P67" s="304"/>
      <c r="Q67" s="307"/>
      <c r="R67" s="113">
        <f t="shared" si="14"/>
        <v>0</v>
      </c>
      <c r="S67" s="74">
        <f t="shared" si="15"/>
        <v>0</v>
      </c>
      <c r="T67" s="65"/>
      <c r="U67" s="65">
        <f t="shared" si="16"/>
        <v>0</v>
      </c>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row>
    <row r="68" spans="1:161" ht="24.75" customHeight="1" x14ac:dyDescent="0.25">
      <c r="A68" s="642" t="s">
        <v>108</v>
      </c>
      <c r="B68" s="643"/>
      <c r="C68" s="643"/>
      <c r="D68" s="123"/>
      <c r="E68" s="122"/>
      <c r="F68" s="122"/>
      <c r="G68" s="122"/>
      <c r="H68" s="124">
        <f>SUM(H66:H67)</f>
        <v>1501.61</v>
      </c>
      <c r="I68" s="123"/>
      <c r="J68" s="122"/>
      <c r="K68" s="122"/>
      <c r="L68" s="122"/>
      <c r="M68" s="124">
        <f>SUM(M66:M67)</f>
        <v>0</v>
      </c>
      <c r="N68" s="125"/>
      <c r="O68" s="126"/>
      <c r="P68" s="127"/>
      <c r="Q68" s="126"/>
      <c r="R68" s="128">
        <f>SUM(R66:R67)</f>
        <v>0</v>
      </c>
      <c r="S68" s="129">
        <f>SUM(S66:S67)</f>
        <v>1501.61</v>
      </c>
      <c r="T68" s="84">
        <f>SUM(T66:T67)</f>
        <v>0</v>
      </c>
      <c r="U68" s="84">
        <f t="shared" si="16"/>
        <v>1501.61</v>
      </c>
    </row>
    <row r="69" spans="1:161" ht="24.75" customHeight="1" x14ac:dyDescent="0.25">
      <c r="A69" s="51" t="s">
        <v>28</v>
      </c>
      <c r="B69" s="86"/>
      <c r="C69" s="52" t="s">
        <v>29</v>
      </c>
      <c r="D69" s="165"/>
      <c r="E69" s="52"/>
      <c r="F69" s="52"/>
      <c r="G69" s="52"/>
      <c r="H69" s="87">
        <f>SUM(H15+H19+H36+H45+H52+H60+H63+H68)</f>
        <v>162131.60999999999</v>
      </c>
      <c r="I69" s="165"/>
      <c r="J69" s="52"/>
      <c r="K69" s="52"/>
      <c r="L69" s="52"/>
      <c r="M69" s="87">
        <f>SUM(M15+M19+M36+M45+M52+M60+M63+M68)</f>
        <v>79091</v>
      </c>
      <c r="N69" s="151"/>
      <c r="O69" s="152"/>
      <c r="P69" s="153"/>
      <c r="Q69" s="152"/>
      <c r="R69" s="343">
        <f>SUM(R15+R19+R36+R45+R52+R60+R63+R68)</f>
        <v>62260</v>
      </c>
      <c r="S69" s="166">
        <f>SUM(S15,S19,S36,S45,S52,S60,S63,S68)</f>
        <v>303482.61</v>
      </c>
      <c r="T69" s="53">
        <f>SUM(T15,T19,T36,T45,T52,T60,T63,T68)</f>
        <v>100</v>
      </c>
      <c r="U69" s="53">
        <f t="shared" si="16"/>
        <v>303582.61</v>
      </c>
    </row>
    <row r="70" spans="1:161" ht="80.25" customHeight="1" x14ac:dyDescent="0.25">
      <c r="A70" s="51" t="s">
        <v>30</v>
      </c>
      <c r="B70" s="86"/>
      <c r="C70" s="52" t="s">
        <v>326</v>
      </c>
      <c r="D70" s="165"/>
      <c r="E70" s="52"/>
      <c r="F70" s="52"/>
      <c r="G70" s="52"/>
      <c r="H70" s="319">
        <f>SUM(H69*0.15)</f>
        <v>24319.741499999996</v>
      </c>
      <c r="I70" s="165"/>
      <c r="J70" s="52"/>
      <c r="K70" s="52"/>
      <c r="L70" s="52"/>
      <c r="M70" s="319">
        <f>SUM(M69*0.15)</f>
        <v>11863.65</v>
      </c>
      <c r="N70" s="348"/>
      <c r="O70" s="349"/>
      <c r="P70" s="349"/>
      <c r="Q70" s="349"/>
      <c r="R70" s="350">
        <f>SUM(R69*0.15)</f>
        <v>9339</v>
      </c>
      <c r="S70" s="320">
        <f>SUM(H70+M70+R70)</f>
        <v>45522.391499999998</v>
      </c>
      <c r="T70" s="53">
        <v>0</v>
      </c>
      <c r="U70" s="321">
        <f t="shared" si="16"/>
        <v>45522.391499999998</v>
      </c>
    </row>
    <row r="71" spans="1:161" ht="49.5" customHeight="1" thickBot="1" x14ac:dyDescent="0.3">
      <c r="A71" s="51" t="s">
        <v>32</v>
      </c>
      <c r="B71" s="86"/>
      <c r="C71" s="52" t="s">
        <v>315</v>
      </c>
      <c r="D71" s="167"/>
      <c r="E71" s="168"/>
      <c r="F71" s="168"/>
      <c r="G71" s="168"/>
      <c r="H71" s="169">
        <f>SUM(H69:H70)</f>
        <v>186451.35149999999</v>
      </c>
      <c r="I71" s="167"/>
      <c r="J71" s="168"/>
      <c r="K71" s="168"/>
      <c r="L71" s="168"/>
      <c r="M71" s="169">
        <f>SUM(M69+M70)</f>
        <v>90954.65</v>
      </c>
      <c r="N71" s="344" t="s">
        <v>110</v>
      </c>
      <c r="O71" s="345"/>
      <c r="P71" s="346"/>
      <c r="Q71" s="345"/>
      <c r="R71" s="347">
        <f>SUM(R69+R70)</f>
        <v>71599</v>
      </c>
      <c r="S71" s="166">
        <f>SUM(S69:S70)</f>
        <v>349005.00150000001</v>
      </c>
      <c r="T71" s="53">
        <f>SUM(T69:T70)</f>
        <v>100</v>
      </c>
      <c r="U71" s="53">
        <f t="shared" si="16"/>
        <v>349105.00150000001</v>
      </c>
    </row>
    <row r="72" spans="1:161" ht="24.75" customHeight="1" x14ac:dyDescent="0.25">
      <c r="A72" s="641" t="s">
        <v>111</v>
      </c>
      <c r="B72" s="641"/>
      <c r="C72" s="641"/>
      <c r="D72" s="641"/>
      <c r="E72" s="641"/>
      <c r="F72" s="641"/>
      <c r="G72" s="641"/>
      <c r="H72" s="641"/>
      <c r="I72" s="641"/>
      <c r="J72" s="641"/>
      <c r="K72" s="641"/>
      <c r="L72" s="641"/>
      <c r="M72" s="641"/>
      <c r="N72" s="641"/>
      <c r="O72" s="641"/>
      <c r="P72" s="641"/>
      <c r="Q72" s="641"/>
      <c r="R72" s="641"/>
      <c r="S72" s="641"/>
      <c r="T72" s="641"/>
      <c r="U72" s="641"/>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A50:C50"/>
    <mergeCell ref="A51:B51"/>
    <mergeCell ref="A44:B44"/>
    <mergeCell ref="A47:B47"/>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zoomScaleNormal="100" zoomScaleSheetLayoutView="100" workbookViewId="0">
      <selection activeCell="F60" sqref="F60"/>
    </sheetView>
  </sheetViews>
  <sheetFormatPr defaultColWidth="9.140625" defaultRowHeight="15.75" x14ac:dyDescent="0.25"/>
  <cols>
    <col min="1" max="1" width="4.42578125" style="44" bestFit="1" customWidth="1"/>
    <col min="2" max="2" width="2.140625" style="44" customWidth="1"/>
    <col min="3" max="3" width="35.5703125" style="28" customWidth="1"/>
    <col min="4" max="4" width="13.140625" style="28" customWidth="1"/>
    <col min="5" max="5" width="10.42578125" style="28" customWidth="1"/>
    <col min="6" max="6" width="14" style="28" customWidth="1"/>
    <col min="7" max="7" width="10.85546875" style="28" customWidth="1"/>
    <col min="8" max="8" width="14.5703125" style="28" customWidth="1"/>
    <col min="9" max="9" width="11.85546875" style="28" customWidth="1"/>
    <col min="10" max="10" width="14.5703125" style="28" customWidth="1"/>
    <col min="11" max="16384" width="9.140625" style="28"/>
  </cols>
  <sheetData>
    <row r="1" spans="1:145" x14ac:dyDescent="0.25">
      <c r="A1" s="625" t="s">
        <v>112</v>
      </c>
      <c r="B1" s="625"/>
      <c r="C1" s="625"/>
      <c r="D1" s="625"/>
      <c r="E1" s="625"/>
      <c r="F1" s="625"/>
      <c r="G1" s="625"/>
      <c r="H1" s="625"/>
      <c r="I1" s="625"/>
      <c r="J1" s="625"/>
    </row>
    <row r="2" spans="1:145" ht="12.75" customHeight="1" x14ac:dyDescent="0.25">
      <c r="A2" s="706" t="s">
        <v>113</v>
      </c>
      <c r="B2" s="706"/>
      <c r="C2" s="706"/>
      <c r="D2" s="706"/>
      <c r="E2" s="706"/>
      <c r="F2" s="706" t="s">
        <v>6</v>
      </c>
      <c r="G2" s="706"/>
      <c r="H2" s="706"/>
      <c r="I2" s="706"/>
      <c r="J2" s="706"/>
    </row>
    <row r="3" spans="1:145" ht="12.75" customHeight="1" x14ac:dyDescent="0.25">
      <c r="A3" s="706" t="s">
        <v>7</v>
      </c>
      <c r="B3" s="706"/>
      <c r="C3" s="706"/>
      <c r="D3" s="706"/>
      <c r="E3" s="706"/>
      <c r="F3" s="706" t="s">
        <v>7</v>
      </c>
      <c r="G3" s="706"/>
      <c r="H3" s="706"/>
      <c r="I3" s="706"/>
      <c r="J3" s="706"/>
    </row>
    <row r="4" spans="1:145" ht="12.75" customHeight="1" x14ac:dyDescent="0.25">
      <c r="A4" s="706" t="s">
        <v>8</v>
      </c>
      <c r="B4" s="706"/>
      <c r="C4" s="706"/>
      <c r="D4" s="706"/>
      <c r="E4" s="706"/>
      <c r="F4" s="706" t="s">
        <v>7</v>
      </c>
      <c r="G4" s="706"/>
      <c r="H4" s="706"/>
      <c r="I4" s="706"/>
      <c r="J4" s="706"/>
    </row>
    <row r="5" spans="1:145" ht="3.75" customHeight="1" thickBot="1" x14ac:dyDescent="0.3"/>
    <row r="6" spans="1:145" x14ac:dyDescent="0.25">
      <c r="A6" s="707" t="s">
        <v>9</v>
      </c>
      <c r="B6" s="708"/>
      <c r="C6" s="709"/>
      <c r="D6" s="713" t="s">
        <v>324</v>
      </c>
      <c r="E6" s="714"/>
      <c r="F6" s="714"/>
      <c r="G6" s="715"/>
      <c r="H6" s="707" t="s">
        <v>114</v>
      </c>
      <c r="I6" s="714" t="s">
        <v>115</v>
      </c>
      <c r="J6" s="715" t="s">
        <v>43</v>
      </c>
    </row>
    <row r="7" spans="1:145" ht="45" customHeight="1" thickBot="1" x14ac:dyDescent="0.3">
      <c r="A7" s="710"/>
      <c r="B7" s="711"/>
      <c r="C7" s="712"/>
      <c r="D7" s="438" t="s">
        <v>44</v>
      </c>
      <c r="E7" s="405" t="s">
        <v>45</v>
      </c>
      <c r="F7" s="405" t="s">
        <v>116</v>
      </c>
      <c r="G7" s="406" t="s">
        <v>46</v>
      </c>
      <c r="H7" s="710"/>
      <c r="I7" s="716"/>
      <c r="J7" s="717"/>
    </row>
    <row r="8" spans="1:145" s="174" customFormat="1" ht="44.25" customHeight="1" thickBot="1" x14ac:dyDescent="0.3">
      <c r="A8" s="457" t="s">
        <v>12</v>
      </c>
      <c r="B8" s="458"/>
      <c r="C8" s="459" t="s">
        <v>13</v>
      </c>
      <c r="D8" s="478" t="s">
        <v>323</v>
      </c>
      <c r="E8" s="479" t="s">
        <v>168</v>
      </c>
      <c r="F8" s="479" t="s">
        <v>118</v>
      </c>
      <c r="G8" s="480" t="s">
        <v>164</v>
      </c>
      <c r="H8" s="472"/>
      <c r="I8" s="473"/>
      <c r="J8" s="474"/>
      <c r="K8" s="173"/>
    </row>
    <row r="9" spans="1:145" x14ac:dyDescent="0.25">
      <c r="A9" s="454" t="s">
        <v>51</v>
      </c>
      <c r="B9" s="455"/>
      <c r="C9" s="456" t="s">
        <v>52</v>
      </c>
      <c r="D9" s="662"/>
      <c r="E9" s="663"/>
      <c r="F9" s="663"/>
      <c r="G9" s="663"/>
      <c r="H9" s="676"/>
      <c r="I9" s="663"/>
      <c r="J9" s="677"/>
    </row>
    <row r="10" spans="1:145" x14ac:dyDescent="0.25">
      <c r="A10" s="699" t="s">
        <v>53</v>
      </c>
      <c r="B10" s="586"/>
      <c r="C10" s="58" t="s">
        <v>54</v>
      </c>
      <c r="D10" s="439">
        <v>12</v>
      </c>
      <c r="E10" s="199">
        <v>1</v>
      </c>
      <c r="F10" s="203">
        <v>100</v>
      </c>
      <c r="G10" s="361">
        <v>1</v>
      </c>
      <c r="H10" s="352">
        <f>D10*E10*F10*G10</f>
        <v>1200</v>
      </c>
      <c r="I10" s="201">
        <v>100</v>
      </c>
      <c r="J10" s="353">
        <f>H10+I10</f>
        <v>1300</v>
      </c>
    </row>
    <row r="11" spans="1:145" x14ac:dyDescent="0.25">
      <c r="A11" s="699" t="s">
        <v>55</v>
      </c>
      <c r="B11" s="586"/>
      <c r="C11" s="66" t="s">
        <v>56</v>
      </c>
      <c r="D11" s="440"/>
      <c r="E11" s="62"/>
      <c r="F11" s="302"/>
      <c r="G11" s="362"/>
      <c r="H11" s="352">
        <f>D11*E11*F11*G11</f>
        <v>0</v>
      </c>
      <c r="I11" s="202"/>
      <c r="J11" s="354">
        <f>H11+I11</f>
        <v>0</v>
      </c>
    </row>
    <row r="12" spans="1:145" x14ac:dyDescent="0.25">
      <c r="A12" s="363" t="s">
        <v>57</v>
      </c>
      <c r="B12" s="70"/>
      <c r="C12" s="71" t="s">
        <v>119</v>
      </c>
      <c r="D12" s="664"/>
      <c r="E12" s="648"/>
      <c r="F12" s="648"/>
      <c r="G12" s="648"/>
      <c r="H12" s="674"/>
      <c r="I12" s="621"/>
      <c r="J12" s="675"/>
    </row>
    <row r="13" spans="1:145" x14ac:dyDescent="0.25">
      <c r="A13" s="699" t="s">
        <v>59</v>
      </c>
      <c r="B13" s="586"/>
      <c r="C13" s="58"/>
      <c r="D13" s="441">
        <v>12</v>
      </c>
      <c r="E13" s="204">
        <v>1</v>
      </c>
      <c r="F13" s="205">
        <v>100</v>
      </c>
      <c r="G13" s="364">
        <v>1</v>
      </c>
      <c r="H13" s="352">
        <f>D13*E13*F13*G13</f>
        <v>1200</v>
      </c>
      <c r="I13" s="200"/>
      <c r="J13" s="355">
        <f>H13+I13</f>
        <v>1200</v>
      </c>
    </row>
    <row r="14" spans="1:145" s="177" customFormat="1" ht="16.5" thickBot="1" x14ac:dyDescent="0.3">
      <c r="A14" s="718" t="s">
        <v>60</v>
      </c>
      <c r="B14" s="719"/>
      <c r="C14" s="719"/>
      <c r="D14" s="442"/>
      <c r="E14" s="365"/>
      <c r="F14" s="366"/>
      <c r="G14" s="367"/>
      <c r="H14" s="356">
        <f>SUM(H10:H13)</f>
        <v>2400</v>
      </c>
      <c r="I14" s="357">
        <f>SUM(I10:I13)</f>
        <v>100</v>
      </c>
      <c r="J14" s="358">
        <f>H14+I14</f>
        <v>2500</v>
      </c>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row>
    <row r="15" spans="1:145" s="180" customFormat="1" ht="51" customHeight="1" thickBot="1" x14ac:dyDescent="0.3">
      <c r="A15" s="457" t="s">
        <v>14</v>
      </c>
      <c r="B15" s="460"/>
      <c r="C15" s="459" t="s">
        <v>15</v>
      </c>
      <c r="D15" s="478" t="s">
        <v>117</v>
      </c>
      <c r="E15" s="479" t="s">
        <v>167</v>
      </c>
      <c r="F15" s="479" t="s">
        <v>118</v>
      </c>
      <c r="G15" s="480" t="s">
        <v>164</v>
      </c>
      <c r="H15" s="469"/>
      <c r="I15" s="470"/>
      <c r="J15" s="471"/>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N15" s="179"/>
      <c r="BO15" s="179"/>
      <c r="BP15" s="179"/>
      <c r="BQ15" s="179"/>
      <c r="BR15" s="179"/>
      <c r="BS15" s="179"/>
      <c r="BT15" s="179"/>
      <c r="BU15" s="179"/>
      <c r="BV15" s="179"/>
      <c r="BW15" s="179"/>
      <c r="BX15" s="179"/>
      <c r="BY15" s="179"/>
      <c r="BZ15" s="179"/>
      <c r="CA15" s="179"/>
      <c r="CB15" s="179"/>
      <c r="CC15" s="179"/>
      <c r="CD15" s="179"/>
      <c r="CE15" s="179"/>
      <c r="CF15" s="179"/>
      <c r="CG15" s="179"/>
      <c r="CH15" s="179"/>
      <c r="CI15" s="179"/>
      <c r="CJ15" s="179"/>
      <c r="CK15" s="179"/>
      <c r="CL15" s="179"/>
      <c r="CM15" s="179"/>
      <c r="CN15" s="179"/>
      <c r="CO15" s="179"/>
      <c r="CP15" s="179"/>
      <c r="CQ15" s="179"/>
      <c r="CR15" s="179"/>
      <c r="CS15" s="179"/>
      <c r="CT15" s="179"/>
      <c r="CU15" s="179"/>
      <c r="CV15" s="179"/>
      <c r="CW15" s="179"/>
      <c r="CX15" s="179"/>
      <c r="CY15" s="179"/>
      <c r="CZ15" s="179"/>
      <c r="DA15" s="179"/>
      <c r="DB15" s="179"/>
      <c r="DC15" s="179"/>
      <c r="DD15" s="179"/>
      <c r="DE15" s="179"/>
      <c r="DF15" s="179"/>
      <c r="DG15" s="179"/>
      <c r="DH15" s="179"/>
      <c r="DI15" s="179"/>
      <c r="DJ15" s="179"/>
      <c r="DK15" s="179"/>
      <c r="DL15" s="179"/>
      <c r="DM15" s="179"/>
      <c r="DN15" s="179"/>
      <c r="DO15" s="179"/>
      <c r="DP15" s="179"/>
      <c r="DQ15" s="179"/>
      <c r="DR15" s="179"/>
      <c r="DS15" s="179"/>
      <c r="DT15" s="179"/>
      <c r="DU15" s="179"/>
      <c r="DV15" s="179"/>
      <c r="DW15" s="179"/>
      <c r="DX15" s="179"/>
      <c r="DY15" s="179"/>
      <c r="DZ15" s="179"/>
      <c r="EA15" s="179"/>
      <c r="EB15" s="179"/>
      <c r="EC15" s="179"/>
      <c r="ED15" s="179"/>
      <c r="EE15" s="179"/>
      <c r="EF15" s="179"/>
      <c r="EG15" s="179"/>
      <c r="EH15" s="179"/>
      <c r="EI15" s="179"/>
      <c r="EJ15" s="179"/>
      <c r="EK15" s="179"/>
      <c r="EL15" s="179"/>
      <c r="EM15" s="179"/>
      <c r="EN15" s="179"/>
      <c r="EO15" s="179"/>
    </row>
    <row r="16" spans="1:145" ht="28.9" customHeight="1" x14ac:dyDescent="0.25">
      <c r="A16" s="702" t="s">
        <v>62</v>
      </c>
      <c r="B16" s="615"/>
      <c r="C16" s="66" t="s">
        <v>120</v>
      </c>
      <c r="D16" s="443">
        <v>12</v>
      </c>
      <c r="E16" s="323">
        <v>0.06</v>
      </c>
      <c r="F16" s="326">
        <v>500</v>
      </c>
      <c r="G16" s="377">
        <v>1</v>
      </c>
      <c r="H16" s="475">
        <f>D16*E16*F16*G16</f>
        <v>360</v>
      </c>
      <c r="I16" s="476"/>
      <c r="J16" s="477">
        <f>H16+I16</f>
        <v>360</v>
      </c>
    </row>
    <row r="17" spans="1:145" x14ac:dyDescent="0.25">
      <c r="A17" s="699" t="s">
        <v>64</v>
      </c>
      <c r="B17" s="586"/>
      <c r="C17" s="66" t="s">
        <v>121</v>
      </c>
      <c r="D17" s="444"/>
      <c r="E17" s="324"/>
      <c r="F17" s="325"/>
      <c r="G17" s="378"/>
      <c r="H17" s="380">
        <f>D17*E17*F17*G17</f>
        <v>0</v>
      </c>
      <c r="I17" s="368"/>
      <c r="J17" s="354">
        <f>H17+I17</f>
        <v>0</v>
      </c>
    </row>
    <row r="18" spans="1:145" s="183" customFormat="1" ht="16.5" thickBot="1" x14ac:dyDescent="0.3">
      <c r="A18" s="703" t="s">
        <v>66</v>
      </c>
      <c r="B18" s="704"/>
      <c r="C18" s="704"/>
      <c r="D18" s="445"/>
      <c r="E18" s="375"/>
      <c r="F18" s="376"/>
      <c r="G18" s="379"/>
      <c r="H18" s="381">
        <f>SUM(H16:H17)</f>
        <v>360</v>
      </c>
      <c r="I18" s="382">
        <f>SUM(I16:I17)</f>
        <v>0</v>
      </c>
      <c r="J18" s="383">
        <f>H18+I18</f>
        <v>360</v>
      </c>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182"/>
      <c r="CO18" s="182"/>
      <c r="CP18" s="182"/>
      <c r="CQ18" s="182"/>
      <c r="CR18" s="182"/>
      <c r="CS18" s="182"/>
      <c r="CT18" s="182"/>
      <c r="CU18" s="182"/>
      <c r="CV18" s="182"/>
      <c r="CW18" s="182"/>
      <c r="CX18" s="182"/>
      <c r="CY18" s="182"/>
      <c r="CZ18" s="182"/>
      <c r="DA18" s="182"/>
      <c r="DB18" s="182"/>
      <c r="DC18" s="182"/>
      <c r="DD18" s="182"/>
      <c r="DE18" s="182"/>
      <c r="DF18" s="182"/>
      <c r="DG18" s="182"/>
      <c r="DH18" s="182"/>
      <c r="DI18" s="182"/>
      <c r="DJ18" s="182"/>
      <c r="DK18" s="182"/>
      <c r="DL18" s="182"/>
      <c r="DM18" s="182"/>
      <c r="DN18" s="182"/>
      <c r="DO18" s="182"/>
      <c r="DP18" s="182"/>
      <c r="DQ18" s="182"/>
      <c r="DR18" s="182"/>
      <c r="DS18" s="182"/>
      <c r="DT18" s="182"/>
      <c r="DU18" s="182"/>
      <c r="DV18" s="182"/>
      <c r="DW18" s="182"/>
      <c r="DX18" s="182"/>
      <c r="DY18" s="182"/>
      <c r="DZ18" s="182"/>
      <c r="EA18" s="182"/>
      <c r="EB18" s="182"/>
      <c r="EC18" s="182"/>
      <c r="ED18" s="182"/>
      <c r="EE18" s="182"/>
      <c r="EF18" s="182"/>
      <c r="EG18" s="182"/>
      <c r="EH18" s="182"/>
      <c r="EI18" s="182"/>
      <c r="EJ18" s="182"/>
      <c r="EK18" s="182"/>
      <c r="EL18" s="182"/>
      <c r="EM18" s="182"/>
      <c r="EN18" s="182"/>
      <c r="EO18" s="182"/>
    </row>
    <row r="19" spans="1:145" s="180" customFormat="1" ht="18" customHeight="1" thickBot="1" x14ac:dyDescent="0.3">
      <c r="A19" s="457" t="s">
        <v>16</v>
      </c>
      <c r="B19" s="460"/>
      <c r="C19" s="459" t="s">
        <v>17</v>
      </c>
      <c r="D19" s="478" t="s">
        <v>67</v>
      </c>
      <c r="E19" s="479" t="s">
        <v>122</v>
      </c>
      <c r="F19" s="482" t="s">
        <v>346</v>
      </c>
      <c r="G19" s="480" t="s">
        <v>61</v>
      </c>
      <c r="H19" s="469"/>
      <c r="I19" s="470"/>
      <c r="J19" s="471"/>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79"/>
      <c r="BA19" s="179"/>
      <c r="BB19" s="179"/>
      <c r="BC19" s="179"/>
      <c r="BD19" s="179"/>
      <c r="BE19" s="179"/>
      <c r="BF19" s="179"/>
      <c r="BG19" s="179"/>
      <c r="BH19" s="179"/>
      <c r="BI19" s="179"/>
      <c r="BJ19" s="179"/>
      <c r="BK19" s="179"/>
      <c r="BL19" s="179"/>
      <c r="BM19" s="179"/>
      <c r="BN19" s="179"/>
      <c r="BO19" s="179"/>
      <c r="BP19" s="179"/>
      <c r="BQ19" s="179"/>
      <c r="BR19" s="179"/>
      <c r="BS19" s="179"/>
      <c r="BT19" s="179"/>
      <c r="BU19" s="179"/>
      <c r="BV19" s="179"/>
      <c r="BW19" s="179"/>
      <c r="BX19" s="179"/>
      <c r="BY19" s="179"/>
      <c r="BZ19" s="179"/>
      <c r="CA19" s="179"/>
      <c r="CB19" s="179"/>
      <c r="CC19" s="179"/>
      <c r="CD19" s="179"/>
      <c r="CE19" s="179"/>
      <c r="CF19" s="179"/>
      <c r="CG19" s="179"/>
      <c r="CH19" s="179"/>
      <c r="CI19" s="179"/>
      <c r="CJ19" s="179"/>
      <c r="CK19" s="179"/>
      <c r="CL19" s="179"/>
      <c r="CM19" s="179"/>
      <c r="CN19" s="179"/>
      <c r="CO19" s="179"/>
      <c r="CP19" s="179"/>
      <c r="CQ19" s="179"/>
      <c r="CR19" s="179"/>
      <c r="CS19" s="179"/>
      <c r="CT19" s="179"/>
      <c r="CU19" s="179"/>
      <c r="CV19" s="179"/>
      <c r="CW19" s="179"/>
      <c r="CX19" s="179"/>
      <c r="CY19" s="179"/>
      <c r="CZ19" s="179"/>
      <c r="DA19" s="179"/>
      <c r="DB19" s="179"/>
      <c r="DC19" s="179"/>
      <c r="DD19" s="179"/>
      <c r="DE19" s="179"/>
      <c r="DF19" s="179"/>
      <c r="DG19" s="179"/>
      <c r="DH19" s="179"/>
      <c r="DI19" s="179"/>
      <c r="DJ19" s="179"/>
      <c r="DK19" s="179"/>
      <c r="DL19" s="179"/>
      <c r="DM19" s="179"/>
      <c r="DN19" s="179"/>
      <c r="DO19" s="179"/>
      <c r="DP19" s="179"/>
      <c r="DQ19" s="179"/>
      <c r="DR19" s="179"/>
      <c r="DS19" s="179"/>
      <c r="DT19" s="179"/>
      <c r="DU19" s="179"/>
      <c r="DV19" s="179"/>
      <c r="DW19" s="179"/>
      <c r="DX19" s="179"/>
      <c r="DY19" s="179"/>
      <c r="DZ19" s="179"/>
      <c r="EA19" s="179"/>
      <c r="EB19" s="179"/>
      <c r="EC19" s="179"/>
      <c r="ED19" s="179"/>
      <c r="EE19" s="179"/>
      <c r="EF19" s="179"/>
      <c r="EG19" s="179"/>
      <c r="EH19" s="179"/>
      <c r="EI19" s="179"/>
      <c r="EJ19" s="179"/>
      <c r="EK19" s="179"/>
      <c r="EL19" s="179"/>
      <c r="EM19" s="179"/>
      <c r="EN19" s="179"/>
      <c r="EO19" s="179"/>
    </row>
    <row r="20" spans="1:145" x14ac:dyDescent="0.25">
      <c r="A20" s="363" t="s">
        <v>70</v>
      </c>
      <c r="B20" s="70"/>
      <c r="C20" s="71" t="s">
        <v>328</v>
      </c>
      <c r="D20" s="662"/>
      <c r="E20" s="663"/>
      <c r="F20" s="663"/>
      <c r="G20" s="663"/>
      <c r="H20" s="681"/>
      <c r="I20" s="682"/>
      <c r="J20" s="683"/>
    </row>
    <row r="21" spans="1:145" ht="36.75" customHeight="1" x14ac:dyDescent="0.25">
      <c r="A21" s="679" t="s">
        <v>71</v>
      </c>
      <c r="B21" s="680"/>
      <c r="C21" s="680"/>
      <c r="D21" s="687" t="s">
        <v>169</v>
      </c>
      <c r="E21" s="566"/>
      <c r="F21" s="566"/>
      <c r="G21" s="566"/>
      <c r="H21" s="678"/>
      <c r="I21" s="672"/>
      <c r="J21" s="673"/>
    </row>
    <row r="22" spans="1:145" ht="47.25" x14ac:dyDescent="0.25">
      <c r="A22" s="702" t="s">
        <v>72</v>
      </c>
      <c r="B22" s="615"/>
      <c r="C22" s="66" t="s">
        <v>310</v>
      </c>
      <c r="D22" s="443">
        <v>1</v>
      </c>
      <c r="E22" s="322">
        <v>5</v>
      </c>
      <c r="F22" s="326">
        <v>750</v>
      </c>
      <c r="G22" s="377">
        <v>1</v>
      </c>
      <c r="H22" s="384">
        <f>D22*E22*F22*G22</f>
        <v>3750</v>
      </c>
      <c r="I22" s="202"/>
      <c r="J22" s="373">
        <f>H22+I22</f>
        <v>3750</v>
      </c>
      <c r="K22" s="184"/>
    </row>
    <row r="23" spans="1:145" x14ac:dyDescent="0.25">
      <c r="A23" s="372" t="s">
        <v>73</v>
      </c>
      <c r="B23" s="91"/>
      <c r="C23" s="66" t="s">
        <v>74</v>
      </c>
      <c r="D23" s="443">
        <v>1</v>
      </c>
      <c r="E23" s="322">
        <v>5</v>
      </c>
      <c r="F23" s="326">
        <v>200</v>
      </c>
      <c r="G23" s="377">
        <v>1</v>
      </c>
      <c r="H23" s="384">
        <f>D23*E23*F23*G23</f>
        <v>1000</v>
      </c>
      <c r="I23" s="202"/>
      <c r="J23" s="373">
        <f t="shared" ref="J23:J29" si="0">H23+I23</f>
        <v>1000</v>
      </c>
      <c r="K23" s="184"/>
    </row>
    <row r="24" spans="1:145" x14ac:dyDescent="0.25">
      <c r="A24" s="699" t="s">
        <v>75</v>
      </c>
      <c r="B24" s="586"/>
      <c r="C24" s="58" t="s">
        <v>161</v>
      </c>
      <c r="D24" s="443">
        <v>1</v>
      </c>
      <c r="E24" s="322">
        <v>5</v>
      </c>
      <c r="F24" s="326">
        <v>100</v>
      </c>
      <c r="G24" s="391">
        <v>1</v>
      </c>
      <c r="H24" s="384">
        <f>D24*E24*F24*G24</f>
        <v>500</v>
      </c>
      <c r="I24" s="202"/>
      <c r="J24" s="373">
        <f t="shared" si="0"/>
        <v>500</v>
      </c>
      <c r="K24" s="184"/>
    </row>
    <row r="25" spans="1:145" s="185" customFormat="1" x14ac:dyDescent="0.25">
      <c r="A25" s="392" t="s">
        <v>76</v>
      </c>
      <c r="B25" s="116"/>
      <c r="C25" s="117" t="s">
        <v>329</v>
      </c>
      <c r="D25" s="665"/>
      <c r="E25" s="621"/>
      <c r="F25" s="621"/>
      <c r="G25" s="621"/>
      <c r="H25" s="684"/>
      <c r="I25" s="685"/>
      <c r="J25" s="686"/>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c r="BO25" s="182"/>
      <c r="BP25" s="182"/>
      <c r="BQ25" s="182"/>
      <c r="BR25" s="182"/>
      <c r="BS25" s="182"/>
      <c r="BT25" s="182"/>
      <c r="BU25" s="182"/>
      <c r="BV25" s="182"/>
      <c r="BW25" s="182"/>
      <c r="BX25" s="182"/>
      <c r="BY25" s="182"/>
      <c r="BZ25" s="182"/>
      <c r="CA25" s="182"/>
      <c r="CB25" s="182"/>
      <c r="CC25" s="182"/>
      <c r="CD25" s="182"/>
      <c r="CE25" s="182"/>
      <c r="CF25" s="182"/>
      <c r="CG25" s="182"/>
      <c r="CH25" s="182"/>
      <c r="CI25" s="182"/>
      <c r="CJ25" s="182"/>
      <c r="CK25" s="182"/>
      <c r="CL25" s="182"/>
      <c r="CM25" s="182"/>
      <c r="CN25" s="182"/>
      <c r="CO25" s="182"/>
      <c r="CP25" s="182"/>
      <c r="CQ25" s="182"/>
      <c r="CR25" s="182"/>
      <c r="CS25" s="182"/>
      <c r="CT25" s="182"/>
      <c r="CU25" s="182"/>
      <c r="CV25" s="182"/>
      <c r="CW25" s="182"/>
      <c r="CX25" s="182"/>
      <c r="CY25" s="182"/>
      <c r="CZ25" s="182"/>
      <c r="DA25" s="182"/>
      <c r="DB25" s="182"/>
      <c r="DC25" s="182"/>
      <c r="DD25" s="182"/>
      <c r="DE25" s="182"/>
      <c r="DF25" s="182"/>
      <c r="DG25" s="182"/>
      <c r="DH25" s="182"/>
      <c r="DI25" s="182"/>
      <c r="DJ25" s="182"/>
      <c r="DK25" s="182"/>
      <c r="DL25" s="182"/>
      <c r="DM25" s="182"/>
      <c r="DN25" s="182"/>
      <c r="DO25" s="182"/>
      <c r="DP25" s="182"/>
      <c r="DQ25" s="182"/>
      <c r="DR25" s="182"/>
      <c r="DS25" s="182"/>
      <c r="DT25" s="182"/>
      <c r="DU25" s="182"/>
      <c r="DV25" s="182"/>
      <c r="DW25" s="182"/>
      <c r="DX25" s="182"/>
      <c r="DY25" s="182"/>
      <c r="DZ25" s="182"/>
      <c r="EA25" s="182"/>
      <c r="EB25" s="182"/>
      <c r="EC25" s="182"/>
      <c r="ED25" s="182"/>
      <c r="EE25" s="182"/>
      <c r="EF25" s="182"/>
      <c r="EG25" s="182"/>
      <c r="EH25" s="182"/>
      <c r="EI25" s="182"/>
      <c r="EJ25" s="182"/>
      <c r="EK25" s="182"/>
      <c r="EL25" s="182"/>
      <c r="EM25" s="182"/>
      <c r="EN25" s="182"/>
      <c r="EO25" s="182"/>
    </row>
    <row r="26" spans="1:145" s="185" customFormat="1" x14ac:dyDescent="0.25">
      <c r="A26" s="688" t="s">
        <v>71</v>
      </c>
      <c r="B26" s="650"/>
      <c r="C26" s="650"/>
      <c r="D26" s="689" t="s">
        <v>311</v>
      </c>
      <c r="E26" s="690"/>
      <c r="F26" s="690"/>
      <c r="G26" s="690"/>
      <c r="H26" s="691"/>
      <c r="I26" s="672"/>
      <c r="J26" s="673"/>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c r="CN26" s="182"/>
      <c r="CO26" s="182"/>
      <c r="CP26" s="182"/>
      <c r="CQ26" s="182"/>
      <c r="CR26" s="182"/>
      <c r="CS26" s="182"/>
      <c r="CT26" s="182"/>
      <c r="CU26" s="182"/>
      <c r="CV26" s="182"/>
      <c r="CW26" s="182"/>
      <c r="CX26" s="182"/>
      <c r="CY26" s="182"/>
      <c r="CZ26" s="182"/>
      <c r="DA26" s="182"/>
      <c r="DB26" s="182"/>
      <c r="DC26" s="182"/>
      <c r="DD26" s="182"/>
      <c r="DE26" s="182"/>
      <c r="DF26" s="182"/>
      <c r="DG26" s="182"/>
      <c r="DH26" s="182"/>
      <c r="DI26" s="182"/>
      <c r="DJ26" s="182"/>
      <c r="DK26" s="182"/>
      <c r="DL26" s="182"/>
      <c r="DM26" s="182"/>
      <c r="DN26" s="182"/>
      <c r="DO26" s="182"/>
      <c r="DP26" s="182"/>
      <c r="DQ26" s="182"/>
      <c r="DR26" s="182"/>
      <c r="DS26" s="182"/>
      <c r="DT26" s="182"/>
      <c r="DU26" s="182"/>
      <c r="DV26" s="182"/>
      <c r="DW26" s="182"/>
      <c r="DX26" s="182"/>
      <c r="DY26" s="182"/>
      <c r="DZ26" s="182"/>
      <c r="EA26" s="182"/>
      <c r="EB26" s="182"/>
      <c r="EC26" s="182"/>
      <c r="ED26" s="182"/>
      <c r="EE26" s="182"/>
      <c r="EF26" s="182"/>
      <c r="EG26" s="182"/>
      <c r="EH26" s="182"/>
      <c r="EI26" s="182"/>
      <c r="EJ26" s="182"/>
      <c r="EK26" s="182"/>
      <c r="EL26" s="182"/>
      <c r="EM26" s="182"/>
      <c r="EN26" s="182"/>
      <c r="EO26" s="182"/>
    </row>
    <row r="27" spans="1:145" ht="47.25" x14ac:dyDescent="0.25">
      <c r="A27" s="705" t="s">
        <v>77</v>
      </c>
      <c r="B27" s="624"/>
      <c r="C27" s="107" t="s">
        <v>310</v>
      </c>
      <c r="D27" s="446"/>
      <c r="E27" s="110"/>
      <c r="F27" s="303"/>
      <c r="G27" s="393"/>
      <c r="H27" s="385">
        <f>D27*E27*F27*G27</f>
        <v>0</v>
      </c>
      <c r="I27" s="202"/>
      <c r="J27" s="374">
        <f t="shared" si="0"/>
        <v>0</v>
      </c>
    </row>
    <row r="28" spans="1:145" x14ac:dyDescent="0.25">
      <c r="A28" s="705" t="s">
        <v>78</v>
      </c>
      <c r="B28" s="624"/>
      <c r="C28" s="107" t="s">
        <v>123</v>
      </c>
      <c r="D28" s="446"/>
      <c r="E28" s="110"/>
      <c r="F28" s="303"/>
      <c r="G28" s="393"/>
      <c r="H28" s="385">
        <f>D28*E28*F28*G28</f>
        <v>0</v>
      </c>
      <c r="I28" s="202"/>
      <c r="J28" s="374">
        <f t="shared" si="0"/>
        <v>0</v>
      </c>
    </row>
    <row r="29" spans="1:145" x14ac:dyDescent="0.25">
      <c r="A29" s="699" t="s">
        <v>79</v>
      </c>
      <c r="B29" s="586"/>
      <c r="C29" s="58" t="s">
        <v>80</v>
      </c>
      <c r="D29" s="446"/>
      <c r="E29" s="110"/>
      <c r="F29" s="303"/>
      <c r="G29" s="394"/>
      <c r="H29" s="385">
        <f>D29*E29*F29*G29</f>
        <v>0</v>
      </c>
      <c r="I29" s="202"/>
      <c r="J29" s="374">
        <f t="shared" si="0"/>
        <v>0</v>
      </c>
    </row>
    <row r="30" spans="1:145" x14ac:dyDescent="0.25">
      <c r="A30" s="392" t="s">
        <v>317</v>
      </c>
      <c r="B30" s="116"/>
      <c r="C30" s="117" t="s">
        <v>321</v>
      </c>
      <c r="D30" s="693"/>
      <c r="E30" s="621"/>
      <c r="F30" s="621"/>
      <c r="G30" s="621"/>
      <c r="H30" s="692"/>
      <c r="I30" s="685"/>
      <c r="J30" s="686"/>
    </row>
    <row r="31" spans="1:145" x14ac:dyDescent="0.25">
      <c r="A31" s="688" t="s">
        <v>71</v>
      </c>
      <c r="B31" s="650"/>
      <c r="C31" s="650"/>
      <c r="D31" s="689" t="s">
        <v>311</v>
      </c>
      <c r="E31" s="690"/>
      <c r="F31" s="690"/>
      <c r="G31" s="690"/>
      <c r="H31" s="691"/>
      <c r="I31" s="672"/>
      <c r="J31" s="673"/>
    </row>
    <row r="32" spans="1:145" ht="47.25" x14ac:dyDescent="0.25">
      <c r="A32" s="705" t="s">
        <v>318</v>
      </c>
      <c r="B32" s="624"/>
      <c r="C32" s="107" t="s">
        <v>310</v>
      </c>
      <c r="D32" s="446"/>
      <c r="E32" s="110"/>
      <c r="F32" s="303"/>
      <c r="G32" s="393"/>
      <c r="H32" s="385">
        <f>D32*E32*F32*G32</f>
        <v>0</v>
      </c>
      <c r="I32" s="202"/>
      <c r="J32" s="374">
        <f t="shared" ref="J32:J34" si="1">H32+I32</f>
        <v>0</v>
      </c>
    </row>
    <row r="33" spans="1:145" x14ac:dyDescent="0.25">
      <c r="A33" s="705" t="s">
        <v>319</v>
      </c>
      <c r="B33" s="624"/>
      <c r="C33" s="107" t="s">
        <v>74</v>
      </c>
      <c r="D33" s="446"/>
      <c r="E33" s="110"/>
      <c r="F33" s="303"/>
      <c r="G33" s="393"/>
      <c r="H33" s="385">
        <f>D33*E33*F33*G33</f>
        <v>0</v>
      </c>
      <c r="I33" s="202"/>
      <c r="J33" s="374">
        <f t="shared" si="1"/>
        <v>0</v>
      </c>
    </row>
    <row r="34" spans="1:145" x14ac:dyDescent="0.25">
      <c r="A34" s="699" t="s">
        <v>320</v>
      </c>
      <c r="B34" s="586"/>
      <c r="C34" s="58" t="s">
        <v>80</v>
      </c>
      <c r="D34" s="446"/>
      <c r="E34" s="110"/>
      <c r="F34" s="303"/>
      <c r="G34" s="394"/>
      <c r="H34" s="385">
        <f>D34*E34*F34*G34</f>
        <v>0</v>
      </c>
      <c r="I34" s="202"/>
      <c r="J34" s="374">
        <f t="shared" si="1"/>
        <v>0</v>
      </c>
    </row>
    <row r="35" spans="1:145" s="183" customFormat="1" ht="16.5" thickBot="1" x14ac:dyDescent="0.3">
      <c r="A35" s="703" t="s">
        <v>81</v>
      </c>
      <c r="B35" s="704"/>
      <c r="C35" s="704"/>
      <c r="D35" s="445"/>
      <c r="E35" s="375"/>
      <c r="F35" s="376"/>
      <c r="G35" s="379"/>
      <c r="H35" s="386">
        <f>SUM(H22:H34)</f>
        <v>5250</v>
      </c>
      <c r="I35" s="387">
        <f>SUM(I22:I34)</f>
        <v>0</v>
      </c>
      <c r="J35" s="383">
        <f>H35+I35</f>
        <v>5250</v>
      </c>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I35" s="182"/>
      <c r="DJ35" s="182"/>
      <c r="DK35" s="182"/>
      <c r="DL35" s="182"/>
      <c r="DM35" s="182"/>
      <c r="DN35" s="182"/>
      <c r="DO35" s="182"/>
      <c r="DP35" s="182"/>
      <c r="DQ35" s="182"/>
      <c r="DR35" s="182"/>
      <c r="DS35" s="182"/>
      <c r="DT35" s="182"/>
      <c r="DU35" s="182"/>
      <c r="DV35" s="182"/>
      <c r="DW35" s="182"/>
      <c r="DX35" s="182"/>
      <c r="DY35" s="182"/>
      <c r="DZ35" s="182"/>
      <c r="EA35" s="182"/>
      <c r="EB35" s="182"/>
      <c r="EC35" s="182"/>
      <c r="ED35" s="182"/>
      <c r="EE35" s="182"/>
      <c r="EF35" s="182"/>
      <c r="EG35" s="182"/>
      <c r="EH35" s="182"/>
      <c r="EI35" s="182"/>
      <c r="EJ35" s="182"/>
      <c r="EK35" s="182"/>
      <c r="EL35" s="182"/>
      <c r="EM35" s="182"/>
      <c r="EN35" s="182"/>
      <c r="EO35" s="182"/>
    </row>
    <row r="36" spans="1:145" s="180" customFormat="1" ht="21.75" customHeight="1" thickBot="1" x14ac:dyDescent="0.3">
      <c r="A36" s="464" t="s">
        <v>18</v>
      </c>
      <c r="B36" s="465"/>
      <c r="C36" s="466" t="s">
        <v>162</v>
      </c>
      <c r="D36" s="483"/>
      <c r="E36" s="487" t="s">
        <v>124</v>
      </c>
      <c r="F36" s="487" t="s">
        <v>346</v>
      </c>
      <c r="G36" s="488" t="s">
        <v>61</v>
      </c>
      <c r="H36" s="484"/>
      <c r="I36" s="485"/>
      <c r="J36" s="486"/>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179"/>
      <c r="CA36" s="179"/>
      <c r="CB36" s="179"/>
      <c r="CC36" s="179"/>
      <c r="CD36" s="179"/>
      <c r="CE36" s="179"/>
      <c r="CF36" s="179"/>
      <c r="CG36" s="179"/>
      <c r="CH36" s="179"/>
      <c r="CI36" s="179"/>
      <c r="CJ36" s="179"/>
      <c r="CK36" s="179"/>
      <c r="CL36" s="179"/>
      <c r="CM36" s="179"/>
      <c r="CN36" s="179"/>
      <c r="CO36" s="179"/>
      <c r="CP36" s="179"/>
      <c r="CQ36" s="179"/>
      <c r="CR36" s="179"/>
      <c r="CS36" s="179"/>
      <c r="CT36" s="179"/>
      <c r="CU36" s="179"/>
      <c r="CV36" s="179"/>
      <c r="CW36" s="179"/>
      <c r="CX36" s="179"/>
      <c r="CY36" s="179"/>
      <c r="CZ36" s="179"/>
      <c r="DA36" s="179"/>
      <c r="DB36" s="179"/>
      <c r="DC36" s="179"/>
      <c r="DD36" s="179"/>
      <c r="DE36" s="179"/>
      <c r="DF36" s="179"/>
      <c r="DG36" s="179"/>
      <c r="DH36" s="179"/>
      <c r="DI36" s="179"/>
      <c r="DJ36" s="179"/>
      <c r="DK36" s="179"/>
      <c r="DL36" s="179"/>
      <c r="DM36" s="179"/>
      <c r="DN36" s="179"/>
      <c r="DO36" s="179"/>
      <c r="DP36" s="179"/>
      <c r="DQ36" s="179"/>
      <c r="DR36" s="179"/>
      <c r="DS36" s="179"/>
      <c r="DT36" s="179"/>
      <c r="DU36" s="179"/>
      <c r="DV36" s="179"/>
      <c r="DW36" s="179"/>
      <c r="DX36" s="179"/>
      <c r="DY36" s="179"/>
      <c r="DZ36" s="179"/>
      <c r="EA36" s="179"/>
      <c r="EB36" s="179"/>
      <c r="EC36" s="179"/>
      <c r="ED36" s="179"/>
      <c r="EE36" s="179"/>
      <c r="EF36" s="179"/>
      <c r="EG36" s="179"/>
      <c r="EH36" s="179"/>
      <c r="EI36" s="179"/>
      <c r="EJ36" s="179"/>
      <c r="EK36" s="179"/>
      <c r="EL36" s="179"/>
      <c r="EM36" s="179"/>
      <c r="EN36" s="179"/>
      <c r="EO36" s="179"/>
    </row>
    <row r="37" spans="1:145" s="180" customFormat="1" ht="15.75" customHeight="1" x14ac:dyDescent="0.25">
      <c r="A37" s="461" t="s">
        <v>85</v>
      </c>
      <c r="B37" s="462"/>
      <c r="C37" s="463" t="s">
        <v>19</v>
      </c>
      <c r="D37" s="662"/>
      <c r="E37" s="663"/>
      <c r="F37" s="663"/>
      <c r="G37" s="663"/>
      <c r="H37" s="668"/>
      <c r="I37" s="669"/>
      <c r="J37" s="670"/>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179"/>
      <c r="CA37" s="179"/>
      <c r="CB37" s="179"/>
      <c r="CC37" s="179"/>
      <c r="CD37" s="179"/>
      <c r="CE37" s="179"/>
      <c r="CF37" s="179"/>
      <c r="CG37" s="179"/>
      <c r="CH37" s="179"/>
      <c r="CI37" s="179"/>
      <c r="CJ37" s="179"/>
      <c r="CK37" s="179"/>
      <c r="CL37" s="179"/>
      <c r="CM37" s="179"/>
      <c r="CN37" s="179"/>
      <c r="CO37" s="179"/>
      <c r="CP37" s="179"/>
      <c r="CQ37" s="179"/>
      <c r="CR37" s="179"/>
      <c r="CS37" s="179"/>
      <c r="CT37" s="179"/>
      <c r="CU37" s="179"/>
      <c r="CV37" s="179"/>
      <c r="CW37" s="179"/>
      <c r="CX37" s="179"/>
      <c r="CY37" s="179"/>
      <c r="CZ37" s="179"/>
      <c r="DA37" s="179"/>
      <c r="DB37" s="179"/>
      <c r="DC37" s="179"/>
      <c r="DD37" s="179"/>
      <c r="DE37" s="179"/>
      <c r="DF37" s="179"/>
      <c r="DG37" s="179"/>
      <c r="DH37" s="179"/>
      <c r="DI37" s="179"/>
      <c r="DJ37" s="179"/>
      <c r="DK37" s="179"/>
      <c r="DL37" s="179"/>
      <c r="DM37" s="179"/>
      <c r="DN37" s="179"/>
      <c r="DO37" s="179"/>
      <c r="DP37" s="179"/>
      <c r="DQ37" s="179"/>
      <c r="DR37" s="179"/>
      <c r="DS37" s="179"/>
      <c r="DT37" s="179"/>
      <c r="DU37" s="179"/>
      <c r="DV37" s="179"/>
      <c r="DW37" s="179"/>
      <c r="DX37" s="179"/>
      <c r="DY37" s="179"/>
      <c r="DZ37" s="179"/>
      <c r="EA37" s="179"/>
      <c r="EB37" s="179"/>
      <c r="EC37" s="179"/>
      <c r="ED37" s="179"/>
      <c r="EE37" s="179"/>
      <c r="EF37" s="179"/>
      <c r="EG37" s="179"/>
      <c r="EH37" s="179"/>
      <c r="EI37" s="179"/>
      <c r="EJ37" s="179"/>
      <c r="EK37" s="179"/>
      <c r="EL37" s="179"/>
      <c r="EM37" s="179"/>
      <c r="EN37" s="179"/>
      <c r="EO37" s="179"/>
    </row>
    <row r="38" spans="1:145" s="180" customFormat="1" ht="15.75" customHeight="1" x14ac:dyDescent="0.25">
      <c r="A38" s="666" t="s">
        <v>84</v>
      </c>
      <c r="B38" s="667"/>
      <c r="C38" s="667"/>
      <c r="D38" s="660" t="s">
        <v>344</v>
      </c>
      <c r="E38" s="661"/>
      <c r="F38" s="661"/>
      <c r="G38" s="661"/>
      <c r="H38" s="671"/>
      <c r="I38" s="672"/>
      <c r="J38" s="673"/>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179"/>
      <c r="CA38" s="179"/>
      <c r="CB38" s="179"/>
      <c r="CC38" s="179"/>
      <c r="CD38" s="179"/>
      <c r="CE38" s="179"/>
      <c r="CF38" s="179"/>
      <c r="CG38" s="179"/>
      <c r="CH38" s="179"/>
      <c r="CI38" s="179"/>
      <c r="CJ38" s="179"/>
      <c r="CK38" s="179"/>
      <c r="CL38" s="179"/>
      <c r="CM38" s="179"/>
      <c r="CN38" s="179"/>
      <c r="CO38" s="179"/>
      <c r="CP38" s="179"/>
      <c r="CQ38" s="179"/>
      <c r="CR38" s="179"/>
      <c r="CS38" s="179"/>
      <c r="CT38" s="179"/>
      <c r="CU38" s="179"/>
      <c r="CV38" s="179"/>
      <c r="CW38" s="179"/>
      <c r="CX38" s="179"/>
      <c r="CY38" s="179"/>
      <c r="CZ38" s="179"/>
      <c r="DA38" s="179"/>
      <c r="DB38" s="179"/>
      <c r="DC38" s="179"/>
      <c r="DD38" s="179"/>
      <c r="DE38" s="179"/>
      <c r="DF38" s="179"/>
      <c r="DG38" s="179"/>
      <c r="DH38" s="179"/>
      <c r="DI38" s="179"/>
      <c r="DJ38" s="179"/>
      <c r="DK38" s="179"/>
      <c r="DL38" s="179"/>
      <c r="DM38" s="179"/>
      <c r="DN38" s="179"/>
      <c r="DO38" s="179"/>
      <c r="DP38" s="179"/>
      <c r="DQ38" s="179"/>
      <c r="DR38" s="179"/>
      <c r="DS38" s="179"/>
      <c r="DT38" s="179"/>
      <c r="DU38" s="179"/>
      <c r="DV38" s="179"/>
      <c r="DW38" s="179"/>
      <c r="DX38" s="179"/>
      <c r="DY38" s="179"/>
      <c r="DZ38" s="179"/>
      <c r="EA38" s="179"/>
      <c r="EB38" s="179"/>
      <c r="EC38" s="179"/>
      <c r="ED38" s="179"/>
      <c r="EE38" s="179"/>
      <c r="EF38" s="179"/>
      <c r="EG38" s="179"/>
      <c r="EH38" s="179"/>
      <c r="EI38" s="179"/>
      <c r="EJ38" s="179"/>
      <c r="EK38" s="179"/>
      <c r="EL38" s="179"/>
      <c r="EM38" s="179"/>
      <c r="EN38" s="179"/>
      <c r="EO38" s="179"/>
    </row>
    <row r="39" spans="1:145" s="180" customFormat="1" ht="23.25" customHeight="1" x14ac:dyDescent="0.25">
      <c r="A39" s="699" t="s">
        <v>341</v>
      </c>
      <c r="B39" s="586"/>
      <c r="C39" s="58" t="s">
        <v>343</v>
      </c>
      <c r="D39" s="447"/>
      <c r="E39" s="435">
        <v>1</v>
      </c>
      <c r="F39" s="436">
        <v>20000</v>
      </c>
      <c r="G39" s="437">
        <v>1</v>
      </c>
      <c r="H39" s="396">
        <f>E39*F39*G39</f>
        <v>20000</v>
      </c>
      <c r="I39" s="327"/>
      <c r="J39" s="374">
        <f t="shared" ref="J39:J40" si="2">H39+I39</f>
        <v>20000</v>
      </c>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179"/>
      <c r="CA39" s="179"/>
      <c r="CB39" s="179"/>
      <c r="CC39" s="179"/>
      <c r="CD39" s="179"/>
      <c r="CE39" s="179"/>
      <c r="CF39" s="179"/>
      <c r="CG39" s="179"/>
      <c r="CH39" s="179"/>
      <c r="CI39" s="179"/>
      <c r="CJ39" s="179"/>
      <c r="CK39" s="179"/>
      <c r="CL39" s="179"/>
      <c r="CM39" s="179"/>
      <c r="CN39" s="179"/>
      <c r="CO39" s="179"/>
      <c r="CP39" s="179"/>
      <c r="CQ39" s="179"/>
      <c r="CR39" s="179"/>
      <c r="CS39" s="179"/>
      <c r="CT39" s="179"/>
      <c r="CU39" s="179"/>
      <c r="CV39" s="179"/>
      <c r="CW39" s="179"/>
      <c r="CX39" s="179"/>
      <c r="CY39" s="179"/>
      <c r="CZ39" s="179"/>
      <c r="DA39" s="179"/>
      <c r="DB39" s="179"/>
      <c r="DC39" s="179"/>
      <c r="DD39" s="179"/>
      <c r="DE39" s="179"/>
      <c r="DF39" s="179"/>
      <c r="DG39" s="179"/>
      <c r="DH39" s="179"/>
      <c r="DI39" s="179"/>
      <c r="DJ39" s="179"/>
      <c r="DK39" s="179"/>
      <c r="DL39" s="179"/>
      <c r="DM39" s="179"/>
      <c r="DN39" s="179"/>
      <c r="DO39" s="179"/>
      <c r="DP39" s="179"/>
      <c r="DQ39" s="179"/>
      <c r="DR39" s="179"/>
      <c r="DS39" s="179"/>
      <c r="DT39" s="179"/>
      <c r="DU39" s="179"/>
      <c r="DV39" s="179"/>
      <c r="DW39" s="179"/>
      <c r="DX39" s="179"/>
      <c r="DY39" s="179"/>
      <c r="DZ39" s="179"/>
      <c r="EA39" s="179"/>
      <c r="EB39" s="179"/>
      <c r="EC39" s="179"/>
      <c r="ED39" s="179"/>
      <c r="EE39" s="179"/>
      <c r="EF39" s="179"/>
      <c r="EG39" s="179"/>
      <c r="EH39" s="179"/>
      <c r="EI39" s="179"/>
      <c r="EJ39" s="179"/>
      <c r="EK39" s="179"/>
      <c r="EL39" s="179"/>
      <c r="EM39" s="179"/>
      <c r="EN39" s="179"/>
      <c r="EO39" s="179"/>
    </row>
    <row r="40" spans="1:145" s="180" customFormat="1" ht="31.5" x14ac:dyDescent="0.25">
      <c r="A40" s="360" t="s">
        <v>342</v>
      </c>
      <c r="B40" s="188"/>
      <c r="C40" s="58" t="s">
        <v>334</v>
      </c>
      <c r="D40" s="447"/>
      <c r="E40" s="134"/>
      <c r="F40" s="304"/>
      <c r="G40" s="427"/>
      <c r="H40" s="396">
        <f>E40*F40*G40</f>
        <v>0</v>
      </c>
      <c r="I40" s="327"/>
      <c r="J40" s="374">
        <f t="shared" si="2"/>
        <v>0</v>
      </c>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179"/>
      <c r="CA40" s="179"/>
      <c r="CB40" s="179"/>
      <c r="CC40" s="179"/>
      <c r="CD40" s="179"/>
      <c r="CE40" s="179"/>
      <c r="CF40" s="179"/>
      <c r="CG40" s="179"/>
      <c r="CH40" s="179"/>
      <c r="CI40" s="179"/>
      <c r="CJ40" s="179"/>
      <c r="CK40" s="179"/>
      <c r="CL40" s="179"/>
      <c r="CM40" s="179"/>
      <c r="CN40" s="179"/>
      <c r="CO40" s="179"/>
      <c r="CP40" s="179"/>
      <c r="CQ40" s="179"/>
      <c r="CR40" s="179"/>
      <c r="CS40" s="179"/>
      <c r="CT40" s="179"/>
      <c r="CU40" s="179"/>
      <c r="CV40" s="179"/>
      <c r="CW40" s="179"/>
      <c r="CX40" s="179"/>
      <c r="CY40" s="179"/>
      <c r="CZ40" s="179"/>
      <c r="DA40" s="179"/>
      <c r="DB40" s="179"/>
      <c r="DC40" s="179"/>
      <c r="DD40" s="179"/>
      <c r="DE40" s="179"/>
      <c r="DF40" s="179"/>
      <c r="DG40" s="179"/>
      <c r="DH40" s="179"/>
      <c r="DI40" s="179"/>
      <c r="DJ40" s="179"/>
      <c r="DK40" s="179"/>
      <c r="DL40" s="179"/>
      <c r="DM40" s="179"/>
      <c r="DN40" s="179"/>
      <c r="DO40" s="179"/>
      <c r="DP40" s="179"/>
      <c r="DQ40" s="179"/>
      <c r="DR40" s="179"/>
      <c r="DS40" s="179"/>
      <c r="DT40" s="179"/>
      <c r="DU40" s="179"/>
      <c r="DV40" s="179"/>
      <c r="DW40" s="179"/>
      <c r="DX40" s="179"/>
      <c r="DY40" s="179"/>
      <c r="DZ40" s="179"/>
      <c r="EA40" s="179"/>
      <c r="EB40" s="179"/>
      <c r="EC40" s="179"/>
      <c r="ED40" s="179"/>
      <c r="EE40" s="179"/>
      <c r="EF40" s="179"/>
      <c r="EG40" s="179"/>
      <c r="EH40" s="179"/>
      <c r="EI40" s="179"/>
      <c r="EJ40" s="179"/>
      <c r="EK40" s="179"/>
      <c r="EL40" s="179"/>
      <c r="EM40" s="179"/>
      <c r="EN40" s="179"/>
      <c r="EO40" s="179"/>
    </row>
    <row r="41" spans="1:145" s="180" customFormat="1" ht="16.5" thickBot="1" x14ac:dyDescent="0.3">
      <c r="A41" s="694" t="s">
        <v>86</v>
      </c>
      <c r="B41" s="695"/>
      <c r="C41" s="695" t="s">
        <v>91</v>
      </c>
      <c r="D41" s="448"/>
      <c r="E41" s="418"/>
      <c r="F41" s="419"/>
      <c r="G41" s="420"/>
      <c r="H41" s="397">
        <f>SUM(H39:H40)</f>
        <v>20000</v>
      </c>
      <c r="I41" s="398">
        <f>SUM(I39:I39)</f>
        <v>0</v>
      </c>
      <c r="J41" s="383">
        <f>H41+I41</f>
        <v>20000</v>
      </c>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179"/>
      <c r="CA41" s="179"/>
      <c r="CB41" s="179"/>
      <c r="CC41" s="179"/>
      <c r="CD41" s="179"/>
      <c r="CE41" s="179"/>
      <c r="CF41" s="179"/>
      <c r="CG41" s="179"/>
      <c r="CH41" s="179"/>
      <c r="CI41" s="179"/>
      <c r="CJ41" s="179"/>
      <c r="CK41" s="179"/>
      <c r="CL41" s="179"/>
      <c r="CM41" s="179"/>
      <c r="CN41" s="179"/>
      <c r="CO41" s="179"/>
      <c r="CP41" s="179"/>
      <c r="CQ41" s="179"/>
      <c r="CR41" s="179"/>
      <c r="CS41" s="179"/>
      <c r="CT41" s="179"/>
      <c r="CU41" s="179"/>
      <c r="CV41" s="179"/>
      <c r="CW41" s="179"/>
      <c r="CX41" s="179"/>
      <c r="CY41" s="179"/>
      <c r="CZ41" s="179"/>
      <c r="DA41" s="179"/>
      <c r="DB41" s="179"/>
      <c r="DC41" s="179"/>
      <c r="DD41" s="179"/>
      <c r="DE41" s="179"/>
      <c r="DF41" s="179"/>
      <c r="DG41" s="179"/>
      <c r="DH41" s="179"/>
      <c r="DI41" s="179"/>
      <c r="DJ41" s="179"/>
      <c r="DK41" s="179"/>
      <c r="DL41" s="179"/>
      <c r="DM41" s="179"/>
      <c r="DN41" s="179"/>
      <c r="DO41" s="179"/>
      <c r="DP41" s="179"/>
      <c r="DQ41" s="179"/>
      <c r="DR41" s="179"/>
      <c r="DS41" s="179"/>
      <c r="DT41" s="179"/>
      <c r="DU41" s="179"/>
      <c r="DV41" s="179"/>
      <c r="DW41" s="179"/>
      <c r="DX41" s="179"/>
      <c r="DY41" s="179"/>
      <c r="DZ41" s="179"/>
      <c r="EA41" s="179"/>
      <c r="EB41" s="179"/>
      <c r="EC41" s="179"/>
      <c r="ED41" s="179"/>
      <c r="EE41" s="179"/>
      <c r="EF41" s="179"/>
      <c r="EG41" s="179"/>
      <c r="EH41" s="179"/>
      <c r="EI41" s="179"/>
      <c r="EJ41" s="179"/>
      <c r="EK41" s="179"/>
      <c r="EL41" s="179"/>
      <c r="EM41" s="179"/>
      <c r="EN41" s="179"/>
      <c r="EO41" s="179"/>
    </row>
    <row r="42" spans="1:145" s="180" customFormat="1" ht="27" customHeight="1" thickBot="1" x14ac:dyDescent="0.3">
      <c r="A42" s="457" t="s">
        <v>20</v>
      </c>
      <c r="B42" s="460"/>
      <c r="C42" s="459" t="s">
        <v>163</v>
      </c>
      <c r="D42" s="478"/>
      <c r="E42" s="487" t="s">
        <v>124</v>
      </c>
      <c r="F42" s="489" t="s">
        <v>346</v>
      </c>
      <c r="G42" s="488" t="s">
        <v>61</v>
      </c>
      <c r="H42" s="469"/>
      <c r="I42" s="470"/>
      <c r="J42" s="471"/>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179"/>
      <c r="CA42" s="179"/>
      <c r="CB42" s="179"/>
      <c r="CC42" s="179"/>
      <c r="CD42" s="179"/>
      <c r="CE42" s="179"/>
      <c r="CF42" s="179"/>
      <c r="CG42" s="179"/>
      <c r="CH42" s="179"/>
      <c r="CI42" s="179"/>
      <c r="CJ42" s="179"/>
      <c r="CK42" s="179"/>
      <c r="CL42" s="179"/>
      <c r="CM42" s="179"/>
      <c r="CN42" s="179"/>
      <c r="CO42" s="179"/>
      <c r="CP42" s="179"/>
      <c r="CQ42" s="179"/>
      <c r="CR42" s="179"/>
      <c r="CS42" s="179"/>
      <c r="CT42" s="179"/>
      <c r="CU42" s="179"/>
      <c r="CV42" s="179"/>
      <c r="CW42" s="179"/>
      <c r="CX42" s="179"/>
      <c r="CY42" s="179"/>
      <c r="CZ42" s="179"/>
      <c r="DA42" s="179"/>
      <c r="DB42" s="179"/>
      <c r="DC42" s="179"/>
      <c r="DD42" s="179"/>
      <c r="DE42" s="179"/>
      <c r="DF42" s="179"/>
      <c r="DG42" s="179"/>
      <c r="DH42" s="179"/>
      <c r="DI42" s="179"/>
      <c r="DJ42" s="179"/>
      <c r="DK42" s="179"/>
      <c r="DL42" s="179"/>
      <c r="DM42" s="179"/>
      <c r="DN42" s="179"/>
      <c r="DO42" s="179"/>
      <c r="DP42" s="179"/>
      <c r="DQ42" s="179"/>
      <c r="DR42" s="179"/>
      <c r="DS42" s="179"/>
      <c r="DT42" s="179"/>
      <c r="DU42" s="179"/>
      <c r="DV42" s="179"/>
      <c r="DW42" s="179"/>
      <c r="DX42" s="179"/>
      <c r="DY42" s="179"/>
      <c r="DZ42" s="179"/>
      <c r="EA42" s="179"/>
      <c r="EB42" s="179"/>
      <c r="EC42" s="179"/>
      <c r="ED42" s="179"/>
      <c r="EE42" s="179"/>
      <c r="EF42" s="179"/>
      <c r="EG42" s="179"/>
      <c r="EH42" s="179"/>
      <c r="EI42" s="179"/>
      <c r="EJ42" s="179"/>
      <c r="EK42" s="179"/>
      <c r="EL42" s="179"/>
      <c r="EM42" s="179"/>
      <c r="EN42" s="179"/>
      <c r="EO42" s="179"/>
    </row>
    <row r="43" spans="1:145" s="180" customFormat="1" x14ac:dyDescent="0.25">
      <c r="A43" s="423" t="s">
        <v>88</v>
      </c>
      <c r="B43" s="424"/>
      <c r="C43" s="330" t="s">
        <v>21</v>
      </c>
      <c r="D43" s="652"/>
      <c r="E43" s="653"/>
      <c r="F43" s="653"/>
      <c r="G43" s="654"/>
      <c r="H43" s="655"/>
      <c r="I43" s="656"/>
      <c r="J43" s="657"/>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179"/>
      <c r="CA43" s="179"/>
      <c r="CB43" s="179"/>
      <c r="CC43" s="179"/>
      <c r="CD43" s="179"/>
      <c r="CE43" s="179"/>
      <c r="CF43" s="179"/>
      <c r="CG43" s="179"/>
      <c r="CH43" s="179"/>
      <c r="CI43" s="179"/>
      <c r="CJ43" s="179"/>
      <c r="CK43" s="179"/>
      <c r="CL43" s="179"/>
      <c r="CM43" s="179"/>
      <c r="CN43" s="179"/>
      <c r="CO43" s="179"/>
      <c r="CP43" s="179"/>
      <c r="CQ43" s="179"/>
      <c r="CR43" s="179"/>
      <c r="CS43" s="179"/>
      <c r="CT43" s="179"/>
      <c r="CU43" s="179"/>
      <c r="CV43" s="179"/>
      <c r="CW43" s="179"/>
      <c r="CX43" s="179"/>
      <c r="CY43" s="179"/>
      <c r="CZ43" s="179"/>
      <c r="DA43" s="179"/>
      <c r="DB43" s="179"/>
      <c r="DC43" s="179"/>
      <c r="DD43" s="179"/>
      <c r="DE43" s="179"/>
      <c r="DF43" s="179"/>
      <c r="DG43" s="179"/>
      <c r="DH43" s="179"/>
      <c r="DI43" s="179"/>
      <c r="DJ43" s="179"/>
      <c r="DK43" s="179"/>
      <c r="DL43" s="179"/>
      <c r="DM43" s="179"/>
      <c r="DN43" s="179"/>
      <c r="DO43" s="179"/>
      <c r="DP43" s="179"/>
      <c r="DQ43" s="179"/>
      <c r="DR43" s="179"/>
      <c r="DS43" s="179"/>
      <c r="DT43" s="179"/>
      <c r="DU43" s="179"/>
      <c r="DV43" s="179"/>
      <c r="DW43" s="179"/>
      <c r="DX43" s="179"/>
      <c r="DY43" s="179"/>
      <c r="DZ43" s="179"/>
      <c r="EA43" s="179"/>
      <c r="EB43" s="179"/>
      <c r="EC43" s="179"/>
      <c r="ED43" s="179"/>
      <c r="EE43" s="179"/>
      <c r="EF43" s="179"/>
      <c r="EG43" s="179"/>
      <c r="EH43" s="179"/>
      <c r="EI43" s="179"/>
      <c r="EJ43" s="179"/>
      <c r="EK43" s="179"/>
      <c r="EL43" s="179"/>
      <c r="EM43" s="179"/>
      <c r="EN43" s="179"/>
      <c r="EO43" s="179"/>
    </row>
    <row r="44" spans="1:145" s="180" customFormat="1" x14ac:dyDescent="0.25">
      <c r="A44" s="658" t="s">
        <v>84</v>
      </c>
      <c r="B44" s="659"/>
      <c r="C44" s="659"/>
      <c r="D44" s="660" t="s">
        <v>344</v>
      </c>
      <c r="E44" s="661"/>
      <c r="F44" s="661"/>
      <c r="G44" s="661"/>
      <c r="H44" s="522"/>
      <c r="I44" s="545"/>
      <c r="J44" s="546"/>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179"/>
      <c r="CA44" s="179"/>
      <c r="CB44" s="179"/>
      <c r="CC44" s="179"/>
      <c r="CD44" s="179"/>
      <c r="CE44" s="179"/>
      <c r="CF44" s="179"/>
      <c r="CG44" s="179"/>
      <c r="CH44" s="179"/>
      <c r="CI44" s="179"/>
      <c r="CJ44" s="179"/>
      <c r="CK44" s="179"/>
      <c r="CL44" s="179"/>
      <c r="CM44" s="179"/>
      <c r="CN44" s="179"/>
      <c r="CO44" s="179"/>
      <c r="CP44" s="179"/>
      <c r="CQ44" s="179"/>
      <c r="CR44" s="179"/>
      <c r="CS44" s="179"/>
      <c r="CT44" s="179"/>
      <c r="CU44" s="179"/>
      <c r="CV44" s="179"/>
      <c r="CW44" s="179"/>
      <c r="CX44" s="179"/>
      <c r="CY44" s="179"/>
      <c r="CZ44" s="179"/>
      <c r="DA44" s="179"/>
      <c r="DB44" s="179"/>
      <c r="DC44" s="179"/>
      <c r="DD44" s="179"/>
      <c r="DE44" s="179"/>
      <c r="DF44" s="179"/>
      <c r="DG44" s="179"/>
      <c r="DH44" s="179"/>
      <c r="DI44" s="179"/>
      <c r="DJ44" s="179"/>
      <c r="DK44" s="179"/>
      <c r="DL44" s="179"/>
      <c r="DM44" s="179"/>
      <c r="DN44" s="179"/>
      <c r="DO44" s="179"/>
      <c r="DP44" s="179"/>
      <c r="DQ44" s="179"/>
      <c r="DR44" s="179"/>
      <c r="DS44" s="179"/>
      <c r="DT44" s="179"/>
      <c r="DU44" s="179"/>
      <c r="DV44" s="179"/>
      <c r="DW44" s="179"/>
      <c r="DX44" s="179"/>
      <c r="DY44" s="179"/>
      <c r="DZ44" s="179"/>
      <c r="EA44" s="179"/>
      <c r="EB44" s="179"/>
      <c r="EC44" s="179"/>
      <c r="ED44" s="179"/>
      <c r="EE44" s="179"/>
      <c r="EF44" s="179"/>
      <c r="EG44" s="179"/>
      <c r="EH44" s="179"/>
      <c r="EI44" s="179"/>
      <c r="EJ44" s="179"/>
      <c r="EK44" s="179"/>
      <c r="EL44" s="179"/>
      <c r="EM44" s="179"/>
      <c r="EN44" s="179"/>
      <c r="EO44" s="179"/>
    </row>
    <row r="45" spans="1:145" ht="30" customHeight="1" x14ac:dyDescent="0.25">
      <c r="A45" s="699" t="s">
        <v>339</v>
      </c>
      <c r="B45" s="586"/>
      <c r="C45" s="58" t="s">
        <v>89</v>
      </c>
      <c r="D45" s="447"/>
      <c r="E45" s="134"/>
      <c r="F45" s="304"/>
      <c r="G45" s="427"/>
      <c r="H45" s="396">
        <f>E45*F45*G45</f>
        <v>0</v>
      </c>
      <c r="I45" s="327"/>
      <c r="J45" s="374">
        <f t="shared" ref="J45:J47" si="3">H45+I45</f>
        <v>0</v>
      </c>
      <c r="K45" s="184"/>
    </row>
    <row r="46" spans="1:145" ht="18.75" customHeight="1" x14ac:dyDescent="0.25">
      <c r="A46" s="658" t="s">
        <v>84</v>
      </c>
      <c r="B46" s="659"/>
      <c r="C46" s="659"/>
      <c r="D46" s="660" t="s">
        <v>347</v>
      </c>
      <c r="E46" s="661"/>
      <c r="F46" s="661"/>
      <c r="G46" s="661"/>
      <c r="H46" s="526"/>
      <c r="I46" s="527"/>
      <c r="J46" s="528"/>
      <c r="K46" s="184"/>
    </row>
    <row r="47" spans="1:145" ht="30" customHeight="1" x14ac:dyDescent="0.25">
      <c r="A47" s="523" t="s">
        <v>348</v>
      </c>
      <c r="B47" s="524"/>
      <c r="C47" s="525" t="s">
        <v>349</v>
      </c>
      <c r="D47" s="447"/>
      <c r="E47" s="134"/>
      <c r="F47" s="304"/>
      <c r="G47" s="427"/>
      <c r="H47" s="396">
        <f>E47*F47*G47</f>
        <v>0</v>
      </c>
      <c r="I47" s="527"/>
      <c r="J47" s="374">
        <f t="shared" si="3"/>
        <v>0</v>
      </c>
      <c r="K47" s="184"/>
    </row>
    <row r="48" spans="1:145" s="177" customFormat="1" ht="16.5" thickBot="1" x14ac:dyDescent="0.3">
      <c r="A48" s="694" t="s">
        <v>90</v>
      </c>
      <c r="B48" s="695"/>
      <c r="C48" s="695" t="s">
        <v>91</v>
      </c>
      <c r="D48" s="448"/>
      <c r="E48" s="418"/>
      <c r="F48" s="419"/>
      <c r="G48" s="420"/>
      <c r="H48" s="397">
        <f>SUM(H45:H47)</f>
        <v>0</v>
      </c>
      <c r="I48" s="398">
        <f>SUM(I45:I45)</f>
        <v>0</v>
      </c>
      <c r="J48" s="383">
        <f>H48+I48</f>
        <v>0</v>
      </c>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row>
    <row r="49" spans="1:145" s="180" customFormat="1" ht="26.25" customHeight="1" thickBot="1" x14ac:dyDescent="0.3">
      <c r="A49" s="457" t="s">
        <v>22</v>
      </c>
      <c r="B49" s="460"/>
      <c r="C49" s="459" t="s">
        <v>23</v>
      </c>
      <c r="D49" s="481"/>
      <c r="E49" s="479" t="s">
        <v>82</v>
      </c>
      <c r="F49" s="482" t="s">
        <v>346</v>
      </c>
      <c r="G49" s="480" t="s">
        <v>61</v>
      </c>
      <c r="H49" s="469"/>
      <c r="I49" s="470"/>
      <c r="J49" s="471"/>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179"/>
      <c r="CA49" s="179"/>
      <c r="CB49" s="179"/>
      <c r="CC49" s="179"/>
      <c r="CD49" s="179"/>
      <c r="CE49" s="179"/>
      <c r="CF49" s="179"/>
      <c r="CG49" s="179"/>
      <c r="CH49" s="179"/>
      <c r="CI49" s="179"/>
      <c r="CJ49" s="179"/>
      <c r="CK49" s="179"/>
      <c r="CL49" s="179"/>
      <c r="CM49" s="179"/>
      <c r="CN49" s="179"/>
      <c r="CO49" s="179"/>
      <c r="CP49" s="179"/>
      <c r="CQ49" s="179"/>
      <c r="CR49" s="179"/>
      <c r="CS49" s="179"/>
      <c r="CT49" s="179"/>
      <c r="CU49" s="179"/>
      <c r="CV49" s="179"/>
      <c r="CW49" s="179"/>
      <c r="CX49" s="179"/>
      <c r="CY49" s="179"/>
      <c r="CZ49" s="179"/>
      <c r="DA49" s="179"/>
      <c r="DB49" s="179"/>
      <c r="DC49" s="179"/>
      <c r="DD49" s="179"/>
      <c r="DE49" s="179"/>
      <c r="DF49" s="179"/>
      <c r="DG49" s="179"/>
      <c r="DH49" s="179"/>
      <c r="DI49" s="179"/>
      <c r="DJ49" s="179"/>
      <c r="DK49" s="179"/>
      <c r="DL49" s="179"/>
      <c r="DM49" s="179"/>
      <c r="DN49" s="179"/>
      <c r="DO49" s="179"/>
      <c r="DP49" s="179"/>
      <c r="DQ49" s="179"/>
      <c r="DR49" s="179"/>
      <c r="DS49" s="179"/>
      <c r="DT49" s="179"/>
      <c r="DU49" s="179"/>
      <c r="DV49" s="179"/>
      <c r="DW49" s="179"/>
      <c r="DX49" s="179"/>
      <c r="DY49" s="179"/>
      <c r="DZ49" s="179"/>
      <c r="EA49" s="179"/>
      <c r="EB49" s="179"/>
      <c r="EC49" s="179"/>
      <c r="ED49" s="179"/>
      <c r="EE49" s="179"/>
      <c r="EF49" s="179"/>
      <c r="EG49" s="179"/>
      <c r="EH49" s="179"/>
      <c r="EI49" s="179"/>
      <c r="EJ49" s="179"/>
      <c r="EK49" s="179"/>
      <c r="EL49" s="179"/>
      <c r="EM49" s="179"/>
      <c r="EN49" s="179"/>
      <c r="EO49" s="179"/>
    </row>
    <row r="50" spans="1:145" x14ac:dyDescent="0.25">
      <c r="A50" s="467" t="s">
        <v>92</v>
      </c>
      <c r="B50" s="468"/>
      <c r="C50" s="463" t="s">
        <v>93</v>
      </c>
      <c r="D50" s="461"/>
      <c r="E50" s="519"/>
      <c r="F50" s="490"/>
      <c r="G50" s="491"/>
      <c r="H50" s="492"/>
      <c r="I50" s="493"/>
      <c r="J50" s="494"/>
    </row>
    <row r="51" spans="1:145" x14ac:dyDescent="0.25">
      <c r="A51" s="699" t="s">
        <v>95</v>
      </c>
      <c r="B51" s="586"/>
      <c r="C51" s="147" t="s">
        <v>125</v>
      </c>
      <c r="D51" s="520"/>
      <c r="E51" s="134">
        <v>1</v>
      </c>
      <c r="F51" s="304">
        <v>50000</v>
      </c>
      <c r="G51" s="427">
        <v>1</v>
      </c>
      <c r="H51" s="400">
        <f>E51*F51*G51</f>
        <v>50000</v>
      </c>
      <c r="I51" s="176"/>
      <c r="J51" s="401">
        <f>H51+I51</f>
        <v>50000</v>
      </c>
    </row>
    <row r="52" spans="1:145" x14ac:dyDescent="0.25">
      <c r="A52" s="425" t="s">
        <v>97</v>
      </c>
      <c r="B52" s="139"/>
      <c r="C52" s="140" t="s">
        <v>98</v>
      </c>
      <c r="D52" s="416"/>
      <c r="E52" s="144"/>
      <c r="F52" s="145"/>
      <c r="G52" s="426"/>
      <c r="H52" s="399"/>
      <c r="I52" s="175"/>
      <c r="J52" s="351"/>
    </row>
    <row r="53" spans="1:145" ht="16.5" thickBot="1" x14ac:dyDescent="0.3">
      <c r="A53" s="699" t="s">
        <v>99</v>
      </c>
      <c r="B53" s="586"/>
      <c r="C53" s="147" t="s">
        <v>126</v>
      </c>
      <c r="D53" s="521"/>
      <c r="E53" s="134"/>
      <c r="F53" s="304"/>
      <c r="G53" s="427"/>
      <c r="H53" s="400">
        <f>E53*F53*G53</f>
        <v>0</v>
      </c>
      <c r="I53" s="176"/>
      <c r="J53" s="401">
        <f>H53+I53</f>
        <v>0</v>
      </c>
    </row>
    <row r="54" spans="1:145" s="177" customFormat="1" ht="16.5" thickBot="1" x14ac:dyDescent="0.3">
      <c r="A54" s="694" t="s">
        <v>101</v>
      </c>
      <c r="B54" s="695"/>
      <c r="C54" s="695"/>
      <c r="D54" s="450"/>
      <c r="E54" s="451"/>
      <c r="F54" s="452"/>
      <c r="G54" s="453"/>
      <c r="H54" s="397">
        <f>SUM(H51:H53)</f>
        <v>50000</v>
      </c>
      <c r="I54" s="402">
        <f>SUM(I51:I53)</f>
        <v>0</v>
      </c>
      <c r="J54" s="403">
        <f>H54+I54</f>
        <v>50000</v>
      </c>
      <c r="K54" s="184"/>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row>
    <row r="55" spans="1:145" s="180" customFormat="1" ht="26.25" customHeight="1" thickBot="1" x14ac:dyDescent="0.3">
      <c r="A55" s="421" t="s">
        <v>24</v>
      </c>
      <c r="B55" s="422"/>
      <c r="C55" s="497" t="s">
        <v>25</v>
      </c>
      <c r="D55" s="496"/>
      <c r="E55" s="479" t="s">
        <v>82</v>
      </c>
      <c r="F55" s="482" t="s">
        <v>346</v>
      </c>
      <c r="G55" s="480" t="s">
        <v>61</v>
      </c>
      <c r="H55" s="469"/>
      <c r="I55" s="470"/>
      <c r="J55" s="471"/>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9"/>
      <c r="AZ55" s="179"/>
      <c r="BA55" s="179"/>
      <c r="BB55" s="179"/>
      <c r="BC55" s="179"/>
      <c r="BD55" s="179"/>
      <c r="BE55" s="179"/>
      <c r="BF55" s="179"/>
      <c r="BG55" s="179"/>
      <c r="BH55" s="179"/>
      <c r="BI55" s="179"/>
      <c r="BJ55" s="179"/>
      <c r="BK55" s="179"/>
      <c r="BL55" s="179"/>
      <c r="BM55" s="179"/>
      <c r="BN55" s="179"/>
      <c r="BO55" s="179"/>
      <c r="BP55" s="179"/>
      <c r="BQ55" s="179"/>
      <c r="BR55" s="179"/>
      <c r="BS55" s="179"/>
      <c r="BT55" s="179"/>
      <c r="BU55" s="179"/>
      <c r="BV55" s="179"/>
      <c r="BW55" s="179"/>
      <c r="BX55" s="179"/>
      <c r="BY55" s="179"/>
      <c r="BZ55" s="179"/>
      <c r="CA55" s="179"/>
      <c r="CB55" s="179"/>
      <c r="CC55" s="179"/>
      <c r="CD55" s="179"/>
      <c r="CE55" s="179"/>
      <c r="CF55" s="179"/>
      <c r="CG55" s="179"/>
      <c r="CH55" s="179"/>
      <c r="CI55" s="179"/>
      <c r="CJ55" s="179"/>
      <c r="CK55" s="179"/>
      <c r="CL55" s="179"/>
      <c r="CM55" s="179"/>
      <c r="CN55" s="179"/>
      <c r="CO55" s="179"/>
      <c r="CP55" s="179"/>
      <c r="CQ55" s="179"/>
      <c r="CR55" s="179"/>
      <c r="CS55" s="179"/>
      <c r="CT55" s="179"/>
      <c r="CU55" s="179"/>
      <c r="CV55" s="179"/>
      <c r="CW55" s="179"/>
      <c r="CX55" s="179"/>
      <c r="CY55" s="179"/>
      <c r="CZ55" s="179"/>
      <c r="DA55" s="179"/>
      <c r="DB55" s="179"/>
      <c r="DC55" s="179"/>
      <c r="DD55" s="179"/>
      <c r="DE55" s="179"/>
      <c r="DF55" s="179"/>
      <c r="DG55" s="179"/>
      <c r="DH55" s="179"/>
      <c r="DI55" s="179"/>
      <c r="DJ55" s="179"/>
      <c r="DK55" s="179"/>
      <c r="DL55" s="179"/>
      <c r="DM55" s="179"/>
      <c r="DN55" s="179"/>
      <c r="DO55" s="179"/>
      <c r="DP55" s="179"/>
      <c r="DQ55" s="179"/>
      <c r="DR55" s="179"/>
      <c r="DS55" s="179"/>
      <c r="DT55" s="179"/>
      <c r="DU55" s="179"/>
      <c r="DV55" s="179"/>
      <c r="DW55" s="179"/>
      <c r="DX55" s="179"/>
      <c r="DY55" s="179"/>
      <c r="DZ55" s="179"/>
      <c r="EA55" s="179"/>
      <c r="EB55" s="179"/>
      <c r="EC55" s="179"/>
      <c r="ED55" s="179"/>
      <c r="EE55" s="179"/>
      <c r="EF55" s="179"/>
      <c r="EG55" s="179"/>
      <c r="EH55" s="179"/>
      <c r="EI55" s="179"/>
      <c r="EJ55" s="179"/>
      <c r="EK55" s="179"/>
      <c r="EL55" s="179"/>
      <c r="EM55" s="179"/>
      <c r="EN55" s="179"/>
      <c r="EO55" s="179"/>
    </row>
    <row r="56" spans="1:145" x14ac:dyDescent="0.25">
      <c r="A56" s="700" t="s">
        <v>103</v>
      </c>
      <c r="B56" s="701"/>
      <c r="C56" s="498" t="s">
        <v>350</v>
      </c>
      <c r="D56" s="547"/>
      <c r="E56" s="148">
        <v>0</v>
      </c>
      <c r="F56" s="306">
        <v>0</v>
      </c>
      <c r="G56" s="502"/>
      <c r="H56" s="400">
        <f>E56*F56*G56</f>
        <v>0</v>
      </c>
      <c r="I56" s="111"/>
      <c r="J56" s="495">
        <f>H56+I56</f>
        <v>0</v>
      </c>
    </row>
    <row r="57" spans="1:145" s="177" customFormat="1" ht="16.5" thickBot="1" x14ac:dyDescent="0.3">
      <c r="A57" s="499" t="s">
        <v>104</v>
      </c>
      <c r="B57" s="500"/>
      <c r="C57" s="501"/>
      <c r="D57" s="417"/>
      <c r="E57" s="417"/>
      <c r="F57" s="417"/>
      <c r="G57" s="449"/>
      <c r="H57" s="404">
        <f>SUM(H56:H56)</f>
        <v>0</v>
      </c>
      <c r="I57" s="402">
        <f>SUM(I56:I56)</f>
        <v>0</v>
      </c>
      <c r="J57" s="403">
        <f>H57+I57</f>
        <v>0</v>
      </c>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row>
    <row r="58" spans="1:145" s="180" customFormat="1" ht="20.25" customHeight="1" thickBot="1" x14ac:dyDescent="0.3">
      <c r="A58" s="457" t="s">
        <v>26</v>
      </c>
      <c r="B58" s="460"/>
      <c r="C58" s="459" t="s">
        <v>27</v>
      </c>
      <c r="D58" s="478" t="s">
        <v>83</v>
      </c>
      <c r="E58" s="479" t="s">
        <v>82</v>
      </c>
      <c r="F58" s="482" t="s">
        <v>346</v>
      </c>
      <c r="G58" s="480" t="s">
        <v>61</v>
      </c>
      <c r="H58" s="469"/>
      <c r="I58" s="470"/>
      <c r="J58" s="471"/>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c r="AY58" s="179"/>
      <c r="AZ58" s="179"/>
      <c r="BA58" s="179"/>
      <c r="BB58" s="179"/>
      <c r="BC58" s="179"/>
      <c r="BD58" s="179"/>
      <c r="BE58" s="179"/>
      <c r="BF58" s="179"/>
      <c r="BG58" s="179"/>
      <c r="BH58" s="179"/>
      <c r="BI58" s="179"/>
      <c r="BJ58" s="179"/>
      <c r="BK58" s="179"/>
      <c r="BL58" s="179"/>
      <c r="BM58" s="179"/>
      <c r="BN58" s="179"/>
      <c r="BO58" s="179"/>
      <c r="BP58" s="179"/>
      <c r="BQ58" s="179"/>
      <c r="BR58" s="179"/>
      <c r="BS58" s="179"/>
      <c r="BT58" s="179"/>
      <c r="BU58" s="179"/>
      <c r="BV58" s="179"/>
      <c r="BW58" s="179"/>
      <c r="BX58" s="179"/>
      <c r="BY58" s="179"/>
      <c r="BZ58" s="179"/>
      <c r="CA58" s="179"/>
      <c r="CB58" s="179"/>
      <c r="CC58" s="179"/>
      <c r="CD58" s="179"/>
      <c r="CE58" s="179"/>
      <c r="CF58" s="179"/>
      <c r="CG58" s="179"/>
      <c r="CH58" s="179"/>
      <c r="CI58" s="179"/>
      <c r="CJ58" s="179"/>
      <c r="CK58" s="179"/>
      <c r="CL58" s="179"/>
      <c r="CM58" s="179"/>
      <c r="CN58" s="179"/>
      <c r="CO58" s="179"/>
      <c r="CP58" s="179"/>
      <c r="CQ58" s="179"/>
      <c r="CR58" s="179"/>
      <c r="CS58" s="179"/>
      <c r="CT58" s="179"/>
      <c r="CU58" s="179"/>
      <c r="CV58" s="179"/>
      <c r="CW58" s="179"/>
      <c r="CX58" s="179"/>
      <c r="CY58" s="179"/>
      <c r="CZ58" s="179"/>
      <c r="DA58" s="179"/>
      <c r="DB58" s="179"/>
      <c r="DC58" s="179"/>
      <c r="DD58" s="179"/>
      <c r="DE58" s="179"/>
      <c r="DF58" s="179"/>
      <c r="DG58" s="179"/>
      <c r="DH58" s="179"/>
      <c r="DI58" s="179"/>
      <c r="DJ58" s="179"/>
      <c r="DK58" s="179"/>
      <c r="DL58" s="179"/>
      <c r="DM58" s="179"/>
      <c r="DN58" s="179"/>
      <c r="DO58" s="179"/>
      <c r="DP58" s="179"/>
      <c r="DQ58" s="179"/>
      <c r="DR58" s="179"/>
      <c r="DS58" s="179"/>
      <c r="DT58" s="179"/>
      <c r="DU58" s="179"/>
      <c r="DV58" s="179"/>
      <c r="DW58" s="179"/>
      <c r="DX58" s="179"/>
      <c r="DY58" s="179"/>
      <c r="DZ58" s="179"/>
      <c r="EA58" s="179"/>
      <c r="EB58" s="179"/>
      <c r="EC58" s="179"/>
      <c r="ED58" s="179"/>
      <c r="EE58" s="179"/>
      <c r="EF58" s="179"/>
      <c r="EG58" s="179"/>
      <c r="EH58" s="179"/>
      <c r="EI58" s="179"/>
      <c r="EJ58" s="179"/>
      <c r="EK58" s="179"/>
      <c r="EL58" s="179"/>
      <c r="EM58" s="179"/>
      <c r="EN58" s="179"/>
      <c r="EO58" s="179"/>
    </row>
    <row r="59" spans="1:145" x14ac:dyDescent="0.25">
      <c r="A59" s="702" t="s">
        <v>105</v>
      </c>
      <c r="B59" s="615"/>
      <c r="C59" s="66" t="s">
        <v>350</v>
      </c>
      <c r="D59" s="548">
        <v>1</v>
      </c>
      <c r="E59" s="148">
        <v>100</v>
      </c>
      <c r="F59" s="306">
        <v>50.5</v>
      </c>
      <c r="G59" s="502">
        <v>1</v>
      </c>
      <c r="H59" s="400">
        <f>D59*E59*F59*G59</f>
        <v>5050</v>
      </c>
      <c r="I59" s="503"/>
      <c r="J59" s="504">
        <f t="shared" ref="J59:J64" si="4">H59+I59</f>
        <v>5050</v>
      </c>
      <c r="K59" s="184"/>
    </row>
    <row r="60" spans="1:145" x14ac:dyDescent="0.25">
      <c r="A60" s="699" t="s">
        <v>107</v>
      </c>
      <c r="B60" s="586"/>
      <c r="C60" s="58" t="s">
        <v>350</v>
      </c>
      <c r="D60" s="549"/>
      <c r="E60" s="164"/>
      <c r="F60" s="304"/>
      <c r="G60" s="427"/>
      <c r="H60" s="400"/>
      <c r="I60" s="181"/>
      <c r="J60" s="407"/>
    </row>
    <row r="61" spans="1:145" s="177" customFormat="1" ht="16.5" thickBot="1" x14ac:dyDescent="0.3">
      <c r="A61" s="694" t="s">
        <v>108</v>
      </c>
      <c r="B61" s="695"/>
      <c r="C61" s="695"/>
      <c r="D61" s="448"/>
      <c r="E61" s="418"/>
      <c r="F61" s="419"/>
      <c r="G61" s="420"/>
      <c r="H61" s="397">
        <f>SUM(H59:H60)</f>
        <v>5050</v>
      </c>
      <c r="I61" s="402">
        <f>SUM(I59:I60)</f>
        <v>0</v>
      </c>
      <c r="J61" s="403">
        <f t="shared" si="4"/>
        <v>5050</v>
      </c>
      <c r="K61" s="184"/>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row>
    <row r="62" spans="1:145" s="180" customFormat="1" x14ac:dyDescent="0.25">
      <c r="A62" s="369" t="s">
        <v>28</v>
      </c>
      <c r="B62" s="370"/>
      <c r="C62" s="371" t="s">
        <v>29</v>
      </c>
      <c r="D62" s="388"/>
      <c r="E62" s="388"/>
      <c r="F62" s="389"/>
      <c r="G62" s="390"/>
      <c r="H62" s="408">
        <f>SUM(H14,H18,H35,H41,H48,H54,H57,H61)</f>
        <v>83060</v>
      </c>
      <c r="I62" s="409">
        <f>SUM(I14,I18,I35,I41,I48,I54,I57,I61)</f>
        <v>100</v>
      </c>
      <c r="J62" s="410">
        <f>H62+I62</f>
        <v>83160</v>
      </c>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c r="AY62" s="179"/>
      <c r="AZ62" s="179"/>
      <c r="BA62" s="179"/>
      <c r="BB62" s="179"/>
      <c r="BC62" s="179"/>
      <c r="BD62" s="179"/>
      <c r="BE62" s="179"/>
      <c r="BF62" s="179"/>
      <c r="BG62" s="179"/>
      <c r="BH62" s="179"/>
      <c r="BI62" s="179"/>
      <c r="BJ62" s="179"/>
      <c r="BK62" s="179"/>
      <c r="BL62" s="179"/>
      <c r="BM62" s="179"/>
      <c r="BN62" s="179"/>
      <c r="BO62" s="179"/>
      <c r="BP62" s="179"/>
      <c r="BQ62" s="179"/>
      <c r="BR62" s="179"/>
      <c r="BS62" s="179"/>
      <c r="BT62" s="179"/>
      <c r="BU62" s="179"/>
      <c r="BV62" s="179"/>
      <c r="BW62" s="179"/>
      <c r="BX62" s="179"/>
      <c r="BY62" s="179"/>
      <c r="BZ62" s="179"/>
      <c r="CA62" s="179"/>
      <c r="CB62" s="179"/>
      <c r="CC62" s="179"/>
      <c r="CD62" s="179"/>
      <c r="CE62" s="179"/>
      <c r="CF62" s="179"/>
      <c r="CG62" s="179"/>
      <c r="CH62" s="179"/>
      <c r="CI62" s="179"/>
      <c r="CJ62" s="179"/>
      <c r="CK62" s="179"/>
      <c r="CL62" s="179"/>
      <c r="CM62" s="179"/>
      <c r="CN62" s="179"/>
      <c r="CO62" s="179"/>
      <c r="CP62" s="179"/>
      <c r="CQ62" s="179"/>
      <c r="CR62" s="179"/>
      <c r="CS62" s="179"/>
      <c r="CT62" s="179"/>
      <c r="CU62" s="179"/>
      <c r="CV62" s="179"/>
      <c r="CW62" s="179"/>
      <c r="CX62" s="179"/>
      <c r="CY62" s="179"/>
      <c r="CZ62" s="179"/>
      <c r="DA62" s="179"/>
      <c r="DB62" s="179"/>
      <c r="DC62" s="179"/>
      <c r="DD62" s="179"/>
      <c r="DE62" s="179"/>
      <c r="DF62" s="179"/>
      <c r="DG62" s="179"/>
      <c r="DH62" s="179"/>
      <c r="DI62" s="179"/>
      <c r="DJ62" s="179"/>
      <c r="DK62" s="179"/>
      <c r="DL62" s="179"/>
      <c r="DM62" s="179"/>
      <c r="DN62" s="179"/>
      <c r="DO62" s="179"/>
      <c r="DP62" s="179"/>
      <c r="DQ62" s="179"/>
      <c r="DR62" s="179"/>
      <c r="DS62" s="179"/>
      <c r="DT62" s="179"/>
      <c r="DU62" s="179"/>
      <c r="DV62" s="179"/>
      <c r="DW62" s="179"/>
      <c r="DX62" s="179"/>
      <c r="DY62" s="179"/>
      <c r="DZ62" s="179"/>
      <c r="EA62" s="179"/>
      <c r="EB62" s="179"/>
      <c r="EC62" s="179"/>
      <c r="ED62" s="179"/>
      <c r="EE62" s="179"/>
      <c r="EF62" s="179"/>
      <c r="EG62" s="179"/>
      <c r="EH62" s="179"/>
      <c r="EI62" s="179"/>
      <c r="EJ62" s="179"/>
      <c r="EK62" s="179"/>
      <c r="EL62" s="179"/>
      <c r="EM62" s="179"/>
      <c r="EN62" s="179"/>
      <c r="EO62" s="179"/>
    </row>
    <row r="63" spans="1:145" s="180" customFormat="1" ht="36" customHeight="1" x14ac:dyDescent="0.25">
      <c r="A63" s="359" t="s">
        <v>30</v>
      </c>
      <c r="B63" s="178"/>
      <c r="C63" s="696" t="s">
        <v>325</v>
      </c>
      <c r="D63" s="696"/>
      <c r="E63" s="696"/>
      <c r="F63" s="696"/>
      <c r="G63" s="697"/>
      <c r="H63" s="411">
        <f>SUM(H62*0.15)</f>
        <v>12459</v>
      </c>
      <c r="I63" s="186">
        <v>0</v>
      </c>
      <c r="J63" s="412">
        <f t="shared" si="4"/>
        <v>12459</v>
      </c>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c r="AY63" s="179"/>
      <c r="AZ63" s="179"/>
      <c r="BA63" s="179"/>
      <c r="BB63" s="179"/>
      <c r="BC63" s="179"/>
      <c r="BD63" s="179"/>
      <c r="BE63" s="179"/>
      <c r="BF63" s="179"/>
      <c r="BG63" s="179"/>
      <c r="BH63" s="179"/>
      <c r="BI63" s="179"/>
      <c r="BJ63" s="179"/>
      <c r="BK63" s="179"/>
      <c r="BL63" s="179"/>
      <c r="BM63" s="179"/>
      <c r="BN63" s="179"/>
      <c r="BO63" s="179"/>
      <c r="BP63" s="179"/>
      <c r="BQ63" s="179"/>
      <c r="BR63" s="179"/>
      <c r="BS63" s="179"/>
      <c r="BT63" s="179"/>
      <c r="BU63" s="179"/>
      <c r="BV63" s="179"/>
      <c r="BW63" s="179"/>
      <c r="BX63" s="179"/>
      <c r="BY63" s="179"/>
      <c r="BZ63" s="179"/>
      <c r="CA63" s="179"/>
      <c r="CB63" s="179"/>
      <c r="CC63" s="179"/>
      <c r="CD63" s="179"/>
      <c r="CE63" s="179"/>
      <c r="CF63" s="179"/>
      <c r="CG63" s="179"/>
      <c r="CH63" s="179"/>
      <c r="CI63" s="179"/>
      <c r="CJ63" s="179"/>
      <c r="CK63" s="179"/>
      <c r="CL63" s="179"/>
      <c r="CM63" s="179"/>
      <c r="CN63" s="179"/>
      <c r="CO63" s="179"/>
      <c r="CP63" s="179"/>
      <c r="CQ63" s="179"/>
      <c r="CR63" s="179"/>
      <c r="CS63" s="179"/>
      <c r="CT63" s="179"/>
      <c r="CU63" s="179"/>
      <c r="CV63" s="179"/>
      <c r="CW63" s="179"/>
      <c r="CX63" s="179"/>
      <c r="CY63" s="179"/>
      <c r="CZ63" s="179"/>
      <c r="DA63" s="179"/>
      <c r="DB63" s="179"/>
      <c r="DC63" s="179"/>
      <c r="DD63" s="179"/>
      <c r="DE63" s="179"/>
      <c r="DF63" s="179"/>
      <c r="DG63" s="179"/>
      <c r="DH63" s="179"/>
      <c r="DI63" s="179"/>
      <c r="DJ63" s="179"/>
      <c r="DK63" s="179"/>
      <c r="DL63" s="179"/>
      <c r="DM63" s="179"/>
      <c r="DN63" s="179"/>
      <c r="DO63" s="179"/>
      <c r="DP63" s="179"/>
      <c r="DQ63" s="179"/>
      <c r="DR63" s="179"/>
      <c r="DS63" s="179"/>
      <c r="DT63" s="179"/>
      <c r="DU63" s="179"/>
      <c r="DV63" s="179"/>
      <c r="DW63" s="179"/>
      <c r="DX63" s="179"/>
      <c r="DY63" s="179"/>
      <c r="DZ63" s="179"/>
      <c r="EA63" s="179"/>
      <c r="EB63" s="179"/>
      <c r="EC63" s="179"/>
      <c r="ED63" s="179"/>
      <c r="EE63" s="179"/>
      <c r="EF63" s="179"/>
      <c r="EG63" s="179"/>
      <c r="EH63" s="179"/>
      <c r="EI63" s="179"/>
      <c r="EJ63" s="179"/>
      <c r="EK63" s="179"/>
      <c r="EL63" s="179"/>
      <c r="EM63" s="179"/>
      <c r="EN63" s="179"/>
      <c r="EO63" s="179"/>
    </row>
    <row r="64" spans="1:145" s="180" customFormat="1" ht="16.5" thickBot="1" x14ac:dyDescent="0.3">
      <c r="A64" s="428" t="s">
        <v>32</v>
      </c>
      <c r="B64" s="429"/>
      <c r="C64" s="430" t="s">
        <v>109</v>
      </c>
      <c r="D64" s="431" t="s">
        <v>110</v>
      </c>
      <c r="E64" s="432"/>
      <c r="F64" s="433"/>
      <c r="G64" s="434"/>
      <c r="H64" s="413">
        <f>SUM(H62:H63)</f>
        <v>95519</v>
      </c>
      <c r="I64" s="414">
        <f>SUM(I62:I63)</f>
        <v>100</v>
      </c>
      <c r="J64" s="415">
        <f t="shared" si="4"/>
        <v>95619</v>
      </c>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c r="AY64" s="179"/>
      <c r="AZ64" s="179"/>
      <c r="BA64" s="179"/>
      <c r="BB64" s="179"/>
      <c r="BC64" s="179"/>
      <c r="BD64" s="179"/>
      <c r="BE64" s="179"/>
      <c r="BF64" s="179"/>
      <c r="BG64" s="179"/>
      <c r="BH64" s="179"/>
      <c r="BI64" s="179"/>
      <c r="BJ64" s="179"/>
      <c r="BK64" s="179"/>
      <c r="BL64" s="179"/>
      <c r="BM64" s="179"/>
      <c r="BN64" s="179"/>
      <c r="BO64" s="179"/>
      <c r="BP64" s="179"/>
      <c r="BQ64" s="179"/>
      <c r="BR64" s="179"/>
      <c r="BS64" s="179"/>
      <c r="BT64" s="179"/>
      <c r="BU64" s="179"/>
      <c r="BV64" s="179"/>
      <c r="BW64" s="179"/>
      <c r="BX64" s="179"/>
      <c r="BY64" s="179"/>
      <c r="BZ64" s="179"/>
      <c r="CA64" s="179"/>
      <c r="CB64" s="179"/>
      <c r="CC64" s="179"/>
      <c r="CD64" s="179"/>
      <c r="CE64" s="179"/>
      <c r="CF64" s="179"/>
      <c r="CG64" s="179"/>
      <c r="CH64" s="179"/>
      <c r="CI64" s="179"/>
      <c r="CJ64" s="179"/>
      <c r="CK64" s="179"/>
      <c r="CL64" s="179"/>
      <c r="CM64" s="179"/>
      <c r="CN64" s="179"/>
      <c r="CO64" s="179"/>
      <c r="CP64" s="179"/>
      <c r="CQ64" s="179"/>
      <c r="CR64" s="179"/>
      <c r="CS64" s="179"/>
      <c r="CT64" s="179"/>
      <c r="CU64" s="179"/>
      <c r="CV64" s="179"/>
      <c r="CW64" s="179"/>
      <c r="CX64" s="179"/>
      <c r="CY64" s="179"/>
      <c r="CZ64" s="179"/>
      <c r="DA64" s="179"/>
      <c r="DB64" s="179"/>
      <c r="DC64" s="179"/>
      <c r="DD64" s="179"/>
      <c r="DE64" s="179"/>
      <c r="DF64" s="179"/>
      <c r="DG64" s="179"/>
      <c r="DH64" s="179"/>
      <c r="DI64" s="179"/>
      <c r="DJ64" s="179"/>
      <c r="DK64" s="179"/>
      <c r="DL64" s="179"/>
      <c r="DM64" s="179"/>
      <c r="DN64" s="179"/>
      <c r="DO64" s="179"/>
      <c r="DP64" s="179"/>
      <c r="DQ64" s="179"/>
      <c r="DR64" s="179"/>
      <c r="DS64" s="179"/>
      <c r="DT64" s="179"/>
      <c r="DU64" s="179"/>
      <c r="DV64" s="179"/>
      <c r="DW64" s="179"/>
      <c r="DX64" s="179"/>
      <c r="DY64" s="179"/>
      <c r="DZ64" s="179"/>
      <c r="EA64" s="179"/>
      <c r="EB64" s="179"/>
      <c r="EC64" s="179"/>
      <c r="ED64" s="179"/>
      <c r="EE64" s="179"/>
      <c r="EF64" s="179"/>
      <c r="EG64" s="179"/>
      <c r="EH64" s="179"/>
      <c r="EI64" s="179"/>
      <c r="EJ64" s="179"/>
      <c r="EK64" s="179"/>
      <c r="EL64" s="179"/>
      <c r="EM64" s="179"/>
      <c r="EN64" s="179"/>
      <c r="EO64" s="179"/>
    </row>
    <row r="65" spans="1:10" x14ac:dyDescent="0.25">
      <c r="A65" s="698"/>
      <c r="B65" s="698"/>
      <c r="C65" s="698"/>
      <c r="D65" s="698"/>
      <c r="E65" s="698"/>
      <c r="F65" s="698"/>
      <c r="G65" s="698"/>
      <c r="H65" s="698"/>
      <c r="I65" s="698"/>
      <c r="J65" s="698"/>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A38:C38"/>
    <mergeCell ref="D38:G38"/>
    <mergeCell ref="H37:J37"/>
    <mergeCell ref="H38:J38"/>
    <mergeCell ref="H12:J12"/>
    <mergeCell ref="A31:C31"/>
    <mergeCell ref="D31:G31"/>
    <mergeCell ref="A26:C26"/>
    <mergeCell ref="D26:G26"/>
    <mergeCell ref="H26:J26"/>
    <mergeCell ref="H30:J30"/>
    <mergeCell ref="H31:J31"/>
    <mergeCell ref="D30:G30"/>
    <mergeCell ref="D9:G9"/>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zoomScaleNormal="100" workbookViewId="0">
      <selection activeCell="G19" sqref="G19"/>
    </sheetView>
  </sheetViews>
  <sheetFormatPr defaultColWidth="14.42578125" defaultRowHeight="15" x14ac:dyDescent="0.25"/>
  <cols>
    <col min="2" max="2" width="63.28515625" customWidth="1"/>
    <col min="3" max="3" width="17.140625" customWidth="1"/>
  </cols>
  <sheetData>
    <row r="1" spans="1:4" ht="15.75" x14ac:dyDescent="0.25">
      <c r="A1" s="625" t="s">
        <v>127</v>
      </c>
      <c r="B1" s="720"/>
      <c r="C1" s="720"/>
      <c r="D1" s="25"/>
    </row>
    <row r="2" spans="1:4" ht="15.75" x14ac:dyDescent="0.25">
      <c r="A2" s="721" t="s">
        <v>128</v>
      </c>
      <c r="B2" s="720"/>
      <c r="C2" s="720"/>
      <c r="D2" s="25"/>
    </row>
    <row r="3" spans="1:4" ht="15.75" x14ac:dyDescent="0.25">
      <c r="A3" s="721" t="s">
        <v>128</v>
      </c>
      <c r="B3" s="720"/>
      <c r="C3" s="720"/>
      <c r="D3" s="25"/>
    </row>
    <row r="4" spans="1:4" ht="15.75" x14ac:dyDescent="0.25">
      <c r="A4" s="721"/>
      <c r="B4" s="720"/>
      <c r="C4" s="720"/>
      <c r="D4" s="25"/>
    </row>
    <row r="5" spans="1:4" ht="15.75" x14ac:dyDescent="0.25">
      <c r="A5" s="30" t="s">
        <v>129</v>
      </c>
      <c r="B5" s="27"/>
      <c r="C5" s="31"/>
      <c r="D5" s="25"/>
    </row>
    <row r="6" spans="1:4" ht="15.75" x14ac:dyDescent="0.25">
      <c r="A6" s="32" t="s">
        <v>130</v>
      </c>
      <c r="B6" s="30" t="s">
        <v>131</v>
      </c>
      <c r="C6" s="27"/>
      <c r="D6" s="25"/>
    </row>
    <row r="7" spans="1:4" ht="15.75" x14ac:dyDescent="0.25">
      <c r="A7" s="27"/>
      <c r="B7" s="27" t="s">
        <v>132</v>
      </c>
      <c r="C7" s="33">
        <v>0</v>
      </c>
      <c r="D7" s="25"/>
    </row>
    <row r="8" spans="1:4" ht="15.75" x14ac:dyDescent="0.25">
      <c r="A8" s="27"/>
      <c r="B8" s="27"/>
      <c r="C8" s="27"/>
      <c r="D8" s="25"/>
    </row>
    <row r="9" spans="1:4" ht="15.75" x14ac:dyDescent="0.25">
      <c r="A9" s="32" t="s">
        <v>133</v>
      </c>
      <c r="B9" s="30" t="s">
        <v>134</v>
      </c>
      <c r="C9" s="27"/>
      <c r="D9" s="25"/>
    </row>
    <row r="10" spans="1:4" ht="15.75" x14ac:dyDescent="0.25">
      <c r="A10" s="27"/>
      <c r="B10" s="27" t="s">
        <v>135</v>
      </c>
      <c r="C10" s="33">
        <v>0</v>
      </c>
      <c r="D10" s="25"/>
    </row>
    <row r="11" spans="1:4" ht="15.75" x14ac:dyDescent="0.25">
      <c r="A11" s="27"/>
      <c r="B11" s="27"/>
      <c r="C11" s="31"/>
      <c r="D11" s="25"/>
    </row>
    <row r="12" spans="1:4" ht="15.75" x14ac:dyDescent="0.25">
      <c r="A12" s="32" t="s">
        <v>136</v>
      </c>
      <c r="B12" s="30" t="s">
        <v>137</v>
      </c>
      <c r="C12" s="31"/>
      <c r="D12" s="25"/>
    </row>
    <row r="13" spans="1:4" ht="15.75" x14ac:dyDescent="0.25">
      <c r="A13" s="27"/>
      <c r="B13" s="27" t="s">
        <v>138</v>
      </c>
      <c r="C13" s="33">
        <v>0</v>
      </c>
      <c r="D13" s="25"/>
    </row>
    <row r="14" spans="1:4" ht="15.75" x14ac:dyDescent="0.25">
      <c r="A14" s="27"/>
      <c r="B14" s="27"/>
      <c r="C14" s="31"/>
      <c r="D14" s="25"/>
    </row>
    <row r="15" spans="1:4" ht="15.75" x14ac:dyDescent="0.25">
      <c r="A15" s="32" t="s">
        <v>139</v>
      </c>
      <c r="B15" s="30" t="s">
        <v>140</v>
      </c>
      <c r="C15" s="31"/>
      <c r="D15" s="25"/>
    </row>
    <row r="16" spans="1:4" ht="15.75" x14ac:dyDescent="0.25">
      <c r="A16" s="27"/>
      <c r="B16" s="27" t="s">
        <v>141</v>
      </c>
      <c r="C16" s="33">
        <v>0</v>
      </c>
      <c r="D16" s="25"/>
    </row>
    <row r="17" spans="1:4" ht="15.75" x14ac:dyDescent="0.25">
      <c r="A17" s="27"/>
      <c r="B17" s="27" t="s">
        <v>142</v>
      </c>
      <c r="C17" s="33">
        <v>0</v>
      </c>
      <c r="D17" s="25"/>
    </row>
    <row r="18" spans="1:4" ht="15.75" x14ac:dyDescent="0.25">
      <c r="A18" s="27"/>
      <c r="B18" s="27"/>
      <c r="C18" s="31"/>
      <c r="D18" s="25"/>
    </row>
    <row r="19" spans="1:4" ht="15.75" x14ac:dyDescent="0.25">
      <c r="A19" s="32" t="s">
        <v>143</v>
      </c>
      <c r="B19" s="30" t="s">
        <v>144</v>
      </c>
      <c r="C19" s="27"/>
      <c r="D19" s="25"/>
    </row>
    <row r="20" spans="1:4" ht="15.75" x14ac:dyDescent="0.25">
      <c r="A20" s="27"/>
      <c r="B20" s="27" t="s">
        <v>145</v>
      </c>
      <c r="C20" s="33">
        <v>0</v>
      </c>
      <c r="D20" s="25"/>
    </row>
    <row r="21" spans="1:4" ht="15.75" x14ac:dyDescent="0.25">
      <c r="A21" s="27"/>
      <c r="B21" s="27"/>
      <c r="C21" s="31"/>
      <c r="D21" s="25"/>
    </row>
    <row r="22" spans="1:4" ht="15.75" x14ac:dyDescent="0.25">
      <c r="A22" s="32" t="s">
        <v>146</v>
      </c>
      <c r="B22" s="30" t="s">
        <v>147</v>
      </c>
      <c r="C22" s="33">
        <v>0</v>
      </c>
      <c r="D22" s="25"/>
    </row>
    <row r="23" spans="1:4" ht="15.75" x14ac:dyDescent="0.25">
      <c r="A23" s="27"/>
      <c r="B23" s="27"/>
      <c r="C23" s="31"/>
      <c r="D23" s="25"/>
    </row>
    <row r="24" spans="1:4" ht="15.75" x14ac:dyDescent="0.25">
      <c r="A24" s="30" t="s">
        <v>148</v>
      </c>
      <c r="B24" s="27"/>
      <c r="C24" s="31"/>
      <c r="D24" s="25"/>
    </row>
    <row r="25" spans="1:4" ht="15.75" x14ac:dyDescent="0.25">
      <c r="A25" s="27"/>
      <c r="B25" s="27" t="s">
        <v>19</v>
      </c>
      <c r="C25" s="33">
        <f>'[1]2. Detailed Budget'!J81</f>
        <v>0</v>
      </c>
      <c r="D25" s="25"/>
    </row>
    <row r="26" spans="1:4" ht="15.75" x14ac:dyDescent="0.25">
      <c r="A26" s="27"/>
      <c r="B26" s="27" t="s">
        <v>149</v>
      </c>
      <c r="C26" s="33">
        <v>0</v>
      </c>
      <c r="D26" s="25"/>
    </row>
    <row r="27" spans="1:4" ht="15.75" x14ac:dyDescent="0.25">
      <c r="A27" s="27"/>
      <c r="B27" s="27" t="s">
        <v>150</v>
      </c>
      <c r="C27" s="33">
        <v>0</v>
      </c>
      <c r="D27" s="25"/>
    </row>
    <row r="28" spans="1:4" ht="15.75" x14ac:dyDescent="0.25">
      <c r="A28" s="27"/>
      <c r="B28" s="27" t="s">
        <v>151</v>
      </c>
      <c r="C28" s="33">
        <v>0</v>
      </c>
      <c r="D28" s="25"/>
    </row>
    <row r="29" spans="1:4" ht="15.75" x14ac:dyDescent="0.25">
      <c r="A29" s="27"/>
      <c r="B29" s="27" t="s">
        <v>152</v>
      </c>
      <c r="C29" s="33">
        <v>0</v>
      </c>
      <c r="D29" s="25"/>
    </row>
    <row r="30" spans="1:4" ht="15.75" x14ac:dyDescent="0.25">
      <c r="A30" s="27"/>
      <c r="B30" s="27" t="s">
        <v>153</v>
      </c>
      <c r="C30" s="33">
        <v>0</v>
      </c>
      <c r="D30" s="25"/>
    </row>
    <row r="31" spans="1:4" ht="15.75" x14ac:dyDescent="0.25">
      <c r="A31" s="27"/>
      <c r="B31" s="27" t="s">
        <v>154</v>
      </c>
      <c r="C31" s="33">
        <v>0</v>
      </c>
      <c r="D31" s="25"/>
    </row>
    <row r="32" spans="1:4" ht="15.75" x14ac:dyDescent="0.25">
      <c r="A32" s="27"/>
      <c r="B32" s="27" t="s">
        <v>155</v>
      </c>
      <c r="C32" s="33">
        <v>0</v>
      </c>
      <c r="D32" s="25"/>
    </row>
    <row r="33" spans="1:4" ht="15.75" x14ac:dyDescent="0.25">
      <c r="A33" s="27"/>
      <c r="B33" s="27"/>
      <c r="C33" s="34"/>
      <c r="D33" s="25"/>
    </row>
    <row r="34" spans="1:4" ht="15.75" x14ac:dyDescent="0.25">
      <c r="A34" s="30" t="s">
        <v>156</v>
      </c>
      <c r="B34" s="27"/>
      <c r="C34" s="35">
        <f>SUM(C7:C22)-SUM(C25:C32)</f>
        <v>0</v>
      </c>
      <c r="D34" s="25"/>
    </row>
    <row r="35" spans="1:4" ht="16.5" thickBot="1" x14ac:dyDescent="0.3">
      <c r="A35" s="30" t="s">
        <v>157</v>
      </c>
      <c r="B35" s="27"/>
      <c r="C35" s="36">
        <f>C34*0.15</f>
        <v>0</v>
      </c>
      <c r="D35" s="25"/>
    </row>
    <row r="36" spans="1:4" ht="16.5" thickTop="1" x14ac:dyDescent="0.25">
      <c r="A36" s="28"/>
      <c r="B36" s="28"/>
      <c r="C36" s="29"/>
      <c r="D36" s="25"/>
    </row>
    <row r="37" spans="1:4" x14ac:dyDescent="0.25">
      <c r="A37" s="25"/>
      <c r="B37" s="26"/>
      <c r="C37" s="25"/>
      <c r="D37" s="25"/>
    </row>
    <row r="38" spans="1:4" x14ac:dyDescent="0.25">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 xmlns="816e5610-daf9-4ce2-80ed-89ffeb726ee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1B679B3884994CB661AF89D6878FD0" ma:contentTypeVersion="6" ma:contentTypeDescription="Create a new document." ma:contentTypeScope="" ma:versionID="f01b977be62c3dc8bb0fd81958401335">
  <xsd:schema xmlns:xsd="http://www.w3.org/2001/XMLSchema" xmlns:xs="http://www.w3.org/2001/XMLSchema" xmlns:p="http://schemas.microsoft.com/office/2006/metadata/properties" xmlns:ns2="816e5610-daf9-4ce2-80ed-89ffeb726eea" xmlns:ns3="4714a8d7-13e0-486c-b7eb-e3564ae76dce" targetNamespace="http://schemas.microsoft.com/office/2006/metadata/properties" ma:root="true" ma:fieldsID="2fc2e651689763ba573a1ca912305f64" ns2:_="" ns3:_="">
    <xsd:import namespace="816e5610-daf9-4ce2-80ed-89ffeb726eea"/>
    <xsd:import namespace="4714a8d7-13e0-486c-b7eb-e3564ae76dce"/>
    <xsd:element name="properties">
      <xsd:complexType>
        <xsd:sequence>
          <xsd:element name="documentManagement">
            <xsd:complexType>
              <xsd:all>
                <xsd:element ref="ns2:MediaServiceMetadata" minOccurs="0"/>
                <xsd:element ref="ns2:MediaServiceFastMetadata" minOccurs="0"/>
                <xsd:element ref="ns2:Descrip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e5610-daf9-4ce2-80ed-89ffeb726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escription" ma:index="10" nillable="true" ma:displayName="Description" ma:format="Dropdown" ma:internalName="Description">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14a8d7-13e0-486c-b7eb-e3564ae76dc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816e5610-daf9-4ce2-80ed-89ffeb726eea"/>
  </ds:schemaRefs>
</ds:datastoreItem>
</file>

<file path=customXml/itemProps3.xml><?xml version="1.0" encoding="utf-8"?>
<ds:datastoreItem xmlns:ds="http://schemas.openxmlformats.org/officeDocument/2006/customXml" ds:itemID="{1886F6E8-BBF0-4F6E-95DB-64A4B5DE8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e5610-daf9-4ce2-80ed-89ffeb726eea"/>
    <ds:schemaRef ds:uri="4714a8d7-13e0-486c-b7eb-e3564ae76d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Budget Guidelines</vt:lpstr>
      <vt:lpstr>2. Summary Budget Template</vt:lpstr>
      <vt:lpstr>3. Detailed Budget Template</vt:lpstr>
      <vt:lpstr>SubRecipient Budget (if apl.)</vt:lpstr>
      <vt:lpstr>MTDC Calculation</vt:lpstr>
      <vt:lpstr>'2. Summary Budget Template'!Print_Area</vt:lpstr>
      <vt:lpstr>'3. Detailed Budget Template'!Print_Area</vt:lpstr>
      <vt:lpstr>'MTDC Calculation'!Print_Area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Carrada, Patricia A</cp:lastModifiedBy>
  <cp:revision/>
  <cp:lastPrinted>2024-11-12T19:57:20Z</cp:lastPrinted>
  <dcterms:created xsi:type="dcterms:W3CDTF">2011-04-25T16:36:39Z</dcterms:created>
  <dcterms:modified xsi:type="dcterms:W3CDTF">2024-12-19T21:55:25Z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0x010100521B679B3884994CB661AF89D6878FD0</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